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600"/>
  </bookViews>
  <sheets>
    <sheet name="离职补偿金-正算" sheetId="19" r:id="rId1"/>
    <sheet name="离职补偿金-倒算" sheetId="20" r:id="rId2"/>
    <sheet name="年终奖-正算" sheetId="3" r:id="rId3"/>
    <sheet name="年终奖-倒算" sheetId="4" r:id="rId4"/>
    <sheet name="居民劳务费-正算" sheetId="7" r:id="rId5"/>
    <sheet name="居民劳务费-倒算" sheetId="8" r:id="rId6"/>
    <sheet name="居民稿酬-正算" sheetId="15" r:id="rId7"/>
    <sheet name="居民稿酬-倒算" sheetId="16" r:id="rId8"/>
    <sheet name="税率表" sheetId="10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cui.yi2</author>
  </authors>
  <commentList>
    <comment ref="M1" authorId="0">
      <text>
        <r>
          <rPr>
            <b/>
            <sz val="16"/>
            <rFont val="宋体"/>
            <charset val="134"/>
          </rPr>
          <t>自动验算</t>
        </r>
      </text>
    </comment>
  </commentList>
</comments>
</file>

<file path=xl/sharedStrings.xml><?xml version="1.0" encoding="utf-8"?>
<sst xmlns="http://schemas.openxmlformats.org/spreadsheetml/2006/main" count="109" uniqueCount="48">
  <si>
    <t>序号</t>
  </si>
  <si>
    <t>唯一号</t>
  </si>
  <si>
    <t>姓名</t>
  </si>
  <si>
    <t>税前离职补偿金</t>
  </si>
  <si>
    <t>免税金额</t>
  </si>
  <si>
    <t>应纳税所得额</t>
  </si>
  <si>
    <t>算法1:VLOOKUP公式</t>
  </si>
  <si>
    <t>算法2:简易数组公式</t>
  </si>
  <si>
    <t>自动验算提示</t>
  </si>
  <si>
    <t>税率</t>
  </si>
  <si>
    <t>速算扣除数</t>
  </si>
  <si>
    <t>税金</t>
  </si>
  <si>
    <t>税后离职补偿金</t>
  </si>
  <si>
    <t>扣除数</t>
  </si>
  <si>
    <t>个税</t>
  </si>
  <si>
    <t>年奖</t>
  </si>
  <si>
    <t>计税年奖</t>
  </si>
  <si>
    <t>年奖税率</t>
  </si>
  <si>
    <t>年奖税金</t>
  </si>
  <si>
    <t>税后年奖</t>
  </si>
  <si>
    <t>税后年终奖</t>
  </si>
  <si>
    <t>不含税年终奖收入</t>
  </si>
  <si>
    <t>税率1</t>
  </si>
  <si>
    <t>扣除数1</t>
  </si>
  <si>
    <t>税率2</t>
  </si>
  <si>
    <t>扣除数2</t>
  </si>
  <si>
    <t>报税显示税前年终奖金额</t>
  </si>
  <si>
    <t>税前劳务费</t>
  </si>
  <si>
    <t>免征额</t>
  </si>
  <si>
    <t>税后劳务费</t>
  </si>
  <si>
    <t>倒算率</t>
  </si>
  <si>
    <t>税前稿酬</t>
  </si>
  <si>
    <t>费用</t>
  </si>
  <si>
    <t>减征额</t>
  </si>
  <si>
    <t>税后稿酬</t>
  </si>
  <si>
    <t>验算公式</t>
  </si>
  <si>
    <t>自动演算提示</t>
  </si>
  <si>
    <t>非居民工资薪金免征额</t>
  </si>
  <si>
    <t>居民劳务费免征额</t>
  </si>
  <si>
    <t>离职补偿金适用税率</t>
  </si>
  <si>
    <t>应纳税所得额范围</t>
  </si>
  <si>
    <t>年终奖适用税率</t>
  </si>
  <si>
    <t>年终奖倒算适用税率</t>
  </si>
  <si>
    <t>税后年终奖范围</t>
  </si>
  <si>
    <t>居民劳务费适用税率</t>
  </si>
  <si>
    <t>居民劳务费倒算适用税率</t>
  </si>
  <si>
    <t>税后劳务费范围</t>
  </si>
  <si>
    <t>倒推率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</si>
</sst>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70C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1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9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10" borderId="10" applyNumberFormat="0" applyAlignment="0" applyProtection="0">
      <alignment vertical="center"/>
    </xf>
    <xf numFmtId="0" fontId="15" fillId="11" borderId="11" applyNumberFormat="0" applyAlignment="0" applyProtection="0">
      <alignment vertical="center"/>
    </xf>
    <xf numFmtId="0" fontId="16" fillId="11" borderId="10" applyNumberFormat="0" applyAlignment="0" applyProtection="0">
      <alignment vertical="center"/>
    </xf>
    <xf numFmtId="0" fontId="17" fillId="12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0" fillId="3" borderId="2" xfId="49" applyFill="1" applyBorder="1" applyAlignment="1">
      <alignment horizontal="center" vertical="center"/>
    </xf>
    <xf numFmtId="0" fontId="0" fillId="3" borderId="3" xfId="49" applyFill="1" applyBorder="1" applyAlignment="1">
      <alignment horizontal="center" vertical="center"/>
    </xf>
    <xf numFmtId="0" fontId="0" fillId="3" borderId="1" xfId="49" applyFill="1" applyBorder="1" applyAlignment="1">
      <alignment vertical="center"/>
    </xf>
    <xf numFmtId="9" fontId="0" fillId="3" borderId="1" xfId="49" applyNumberFormat="1" applyFill="1" applyBorder="1" applyAlignment="1">
      <alignment horizontal="center" wrapText="1"/>
    </xf>
    <xf numFmtId="0" fontId="0" fillId="3" borderId="1" xfId="49" applyFill="1" applyBorder="1" applyAlignment="1">
      <alignment horizontal="center" wrapText="1"/>
    </xf>
    <xf numFmtId="43" fontId="0" fillId="3" borderId="1" xfId="50" applyFont="1" applyFill="1" applyBorder="1">
      <alignment vertical="center"/>
    </xf>
    <xf numFmtId="0" fontId="2" fillId="0" borderId="0" xfId="0" applyFont="1" applyAlignment="1">
      <alignment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9" fontId="0" fillId="3" borderId="1" xfId="0" applyNumberForma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43" fontId="0" fillId="3" borderId="1" xfId="1" applyFont="1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3" fillId="0" borderId="0" xfId="0" applyFont="1">
      <alignment vertical="center"/>
    </xf>
    <xf numFmtId="0" fontId="0" fillId="4" borderId="1" xfId="0" applyFill="1" applyBorder="1" applyAlignment="1">
      <alignment horizontal="right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9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176" fontId="0" fillId="0" borderId="1" xfId="0" applyNumberFormat="1" applyBorder="1" applyAlignment="1" applyProtection="1">
      <alignment horizontal="center" vertical="center"/>
      <protection locked="0"/>
    </xf>
    <xf numFmtId="176" fontId="0" fillId="5" borderId="1" xfId="0" applyNumberFormat="1" applyFill="1" applyBorder="1" applyAlignment="1">
      <alignment horizontal="center" vertical="center"/>
    </xf>
    <xf numFmtId="176" fontId="0" fillId="6" borderId="1" xfId="0" applyNumberForma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176" fontId="0" fillId="7" borderId="1" xfId="0" applyNumberFormat="1" applyFill="1" applyBorder="1" applyAlignment="1">
      <alignment horizontal="center" vertical="center"/>
    </xf>
    <xf numFmtId="9" fontId="1" fillId="8" borderId="4" xfId="0" applyNumberFormat="1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176" fontId="0" fillId="8" borderId="1" xfId="0" applyNumberFormat="1" applyFill="1" applyBorder="1">
      <alignment vertical="center"/>
    </xf>
    <xf numFmtId="0" fontId="1" fillId="6" borderId="1" xfId="0" applyFont="1" applyFill="1" applyBorder="1" applyAlignment="1">
      <alignment horizontal="center"/>
    </xf>
    <xf numFmtId="0" fontId="4" fillId="0" borderId="1" xfId="0" applyFont="1" applyBorder="1" applyAlignment="1" applyProtection="1">
      <alignment horizontal="center" vertical="center"/>
      <protection locked="0"/>
    </xf>
    <xf numFmtId="176" fontId="4" fillId="0" borderId="1" xfId="0" applyNumberFormat="1" applyFont="1" applyBorder="1" applyAlignment="1" applyProtection="1">
      <alignment horizontal="center" vertical="center"/>
      <protection locked="0"/>
    </xf>
    <xf numFmtId="176" fontId="4" fillId="6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7" borderId="1" xfId="0" applyFont="1" applyFill="1" applyBorder="1" applyAlignment="1">
      <alignment horizontal="center"/>
    </xf>
    <xf numFmtId="9" fontId="1" fillId="7" borderId="1" xfId="0" applyNumberFormat="1" applyFont="1" applyFill="1" applyBorder="1" applyAlignment="1">
      <alignment horizontal="center"/>
    </xf>
    <xf numFmtId="177" fontId="1" fillId="7" borderId="1" xfId="0" applyNumberFormat="1" applyFont="1" applyFill="1" applyBorder="1" applyAlignment="1">
      <alignment horizontal="center"/>
    </xf>
    <xf numFmtId="176" fontId="4" fillId="7" borderId="1" xfId="0" applyNumberFormat="1" applyFont="1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3" fontId="0" fillId="0" borderId="0" xfId="1" applyFont="1" applyFill="1">
      <alignment vertical="center"/>
    </xf>
    <xf numFmtId="43" fontId="1" fillId="0" borderId="1" xfId="1" applyFont="1" applyFill="1" applyBorder="1" applyAlignment="1">
      <alignment horizontal="center"/>
    </xf>
    <xf numFmtId="176" fontId="4" fillId="0" borderId="1" xfId="1" applyNumberFormat="1" applyFont="1" applyFill="1" applyBorder="1" applyAlignment="1" applyProtection="1">
      <alignment horizontal="center" vertical="center"/>
      <protection locked="0"/>
    </xf>
    <xf numFmtId="176" fontId="4" fillId="6" borderId="1" xfId="1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9" fontId="1" fillId="5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176" fontId="4" fillId="5" borderId="1" xfId="0" applyNumberFormat="1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千位分隔 2" xfId="50"/>
  </cellStyles>
  <dxfs count="1">
    <dxf>
      <font>
        <b val="1"/>
        <i val="0"/>
        <color rgb="FFFFFF00"/>
      </font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02"/>
  <sheetViews>
    <sheetView tabSelected="1" workbookViewId="0">
      <pane xSplit="3" ySplit="2" topLeftCell="D3" activePane="bottomRight" state="frozen"/>
      <selection/>
      <selection pane="topRight"/>
      <selection pane="bottomLeft"/>
      <selection pane="bottomRight" activeCell="D3" sqref="D3:E3"/>
    </sheetView>
  </sheetViews>
  <sheetFormatPr defaultColWidth="9" defaultRowHeight="14"/>
  <cols>
    <col min="1" max="1" width="5.72727272727273" customWidth="1"/>
    <col min="2" max="2" width="7.72727272727273" customWidth="1"/>
    <col min="3" max="3" width="9.72727272727273" customWidth="1"/>
    <col min="4" max="4" width="14.2636363636364" customWidth="1"/>
    <col min="5" max="5" width="12.4636363636364" customWidth="1"/>
    <col min="6" max="6" width="14.1363636363636" customWidth="1"/>
    <col min="7" max="7" width="6.13636363636364" customWidth="1"/>
    <col min="8" max="8" width="11.8636363636364" customWidth="1"/>
    <col min="9" max="9" width="12.4636363636364" customWidth="1"/>
    <col min="10" max="10" width="16.4" customWidth="1"/>
    <col min="11" max="11" width="12.4636363636364" customWidth="1"/>
    <col min="12" max="12" width="16.4" customWidth="1"/>
    <col min="13" max="13" width="14.1363636363636" customWidth="1"/>
  </cols>
  <sheetData>
    <row r="1" spans="1:13">
      <c r="A1" s="54" t="s">
        <v>0</v>
      </c>
      <c r="B1" s="54" t="s">
        <v>1</v>
      </c>
      <c r="C1" s="54" t="s">
        <v>2</v>
      </c>
      <c r="D1" s="54" t="s">
        <v>3</v>
      </c>
      <c r="E1" s="54" t="s">
        <v>4</v>
      </c>
      <c r="F1" s="55" t="s">
        <v>5</v>
      </c>
      <c r="G1" s="26" t="s">
        <v>6</v>
      </c>
      <c r="H1" s="26"/>
      <c r="I1" s="26"/>
      <c r="J1" s="26"/>
      <c r="K1" s="59" t="s">
        <v>7</v>
      </c>
      <c r="L1" s="60"/>
      <c r="M1" s="61" t="s">
        <v>8</v>
      </c>
    </row>
    <row r="2" spans="1:13">
      <c r="A2" s="54"/>
      <c r="B2" s="54"/>
      <c r="C2" s="54"/>
      <c r="D2" s="54"/>
      <c r="E2" s="54"/>
      <c r="F2" s="55"/>
      <c r="G2" s="56" t="s">
        <v>9</v>
      </c>
      <c r="H2" s="57" t="s">
        <v>10</v>
      </c>
      <c r="I2" s="57" t="s">
        <v>11</v>
      </c>
      <c r="J2" s="57" t="s">
        <v>12</v>
      </c>
      <c r="K2" s="40" t="s">
        <v>11</v>
      </c>
      <c r="L2" s="40" t="s">
        <v>12</v>
      </c>
      <c r="M2" s="62"/>
    </row>
    <row r="3" ht="16.5" spans="1:13">
      <c r="A3" s="41">
        <v>1</v>
      </c>
      <c r="B3" s="41"/>
      <c r="C3" s="41"/>
      <c r="D3" s="42"/>
      <c r="E3" s="42"/>
      <c r="F3" s="48">
        <f t="shared" ref="F3:F66" si="0">ROUND(IF(D3&gt;E3,D3-E3,0),2)</f>
        <v>0</v>
      </c>
      <c r="G3" s="58">
        <f>IF(F3&gt;0,VLOOKUP(F3,税率表!$A$6:$D$12,3,1),0)</f>
        <v>0</v>
      </c>
      <c r="H3" s="58">
        <f>IF(F3&gt;0,VLOOKUP(F3,税率表!$A$6:$D$12,4,1),0)</f>
        <v>0</v>
      </c>
      <c r="I3" s="58">
        <f>ROUND(F3*G3-H3,2)</f>
        <v>0</v>
      </c>
      <c r="J3" s="58">
        <f>ROUND(D3-I3,2)</f>
        <v>0</v>
      </c>
      <c r="K3" s="43">
        <f>ROUND(MAX((D3-E3)*{0.03,0.1,0.2,0.25,0.3,0.35,0.45}-{0,2520,16920,31920,52920,85920,181920},0),2)</f>
        <v>0</v>
      </c>
      <c r="L3" s="43">
        <f t="shared" ref="L3:L66" si="1">ROUND(D3-K3,2)</f>
        <v>0</v>
      </c>
      <c r="M3" s="19" t="str">
        <f>IF(I3=K3,"","税金计算有误！")</f>
        <v/>
      </c>
    </row>
    <row r="4" ht="16.5" spans="1:13">
      <c r="A4" s="41">
        <v>2</v>
      </c>
      <c r="B4" s="41"/>
      <c r="C4" s="41"/>
      <c r="D4" s="42"/>
      <c r="E4" s="42"/>
      <c r="F4" s="48">
        <f t="shared" si="0"/>
        <v>0</v>
      </c>
      <c r="G4" s="58">
        <f>IF(F4&gt;0,VLOOKUP(F4,税率表!$A$6:$D$12,3,1),0)</f>
        <v>0</v>
      </c>
      <c r="H4" s="58">
        <f>IF(F4&gt;0,VLOOKUP(F4,税率表!$A$6:$D$12,4,1),0)</f>
        <v>0</v>
      </c>
      <c r="I4" s="58">
        <f t="shared" ref="I4:I66" si="2">ROUND(F4*G4-H4,2)</f>
        <v>0</v>
      </c>
      <c r="J4" s="58">
        <f t="shared" ref="J4:J66" si="3">ROUND(D4-I4,2)</f>
        <v>0</v>
      </c>
      <c r="K4" s="43">
        <f>ROUND(MAX((D4-E4)*{0.03,0.1,0.2,0.25,0.3,0.35,0.45}-{0,2520,16920,31920,52920,85920,181920},0),2)</f>
        <v>0</v>
      </c>
      <c r="L4" s="43">
        <f t="shared" si="1"/>
        <v>0</v>
      </c>
      <c r="M4" s="19" t="str">
        <f t="shared" ref="M4:M67" si="4">IF(I4=K4,"","税金计算有误！")</f>
        <v/>
      </c>
    </row>
    <row r="5" ht="16.5" spans="1:13">
      <c r="A5" s="41">
        <v>3</v>
      </c>
      <c r="B5" s="41"/>
      <c r="C5" s="41"/>
      <c r="D5" s="42"/>
      <c r="E5" s="42"/>
      <c r="F5" s="48">
        <f t="shared" si="0"/>
        <v>0</v>
      </c>
      <c r="G5" s="58">
        <f>IF(F5&gt;0,VLOOKUP(F5,税率表!$A$6:$D$12,3,1),0)</f>
        <v>0</v>
      </c>
      <c r="H5" s="58">
        <f>IF(F5&gt;0,VLOOKUP(F5,税率表!$A$6:$D$12,4,1),0)</f>
        <v>0</v>
      </c>
      <c r="I5" s="58">
        <f t="shared" si="2"/>
        <v>0</v>
      </c>
      <c r="J5" s="58">
        <f t="shared" si="3"/>
        <v>0</v>
      </c>
      <c r="K5" s="43">
        <f>ROUND(MAX((D5-E5)*{0.03,0.1,0.2,0.25,0.3,0.35,0.45}-{0,2520,16920,31920,52920,85920,181920},0),2)</f>
        <v>0</v>
      </c>
      <c r="L5" s="43">
        <f t="shared" si="1"/>
        <v>0</v>
      </c>
      <c r="M5" s="19" t="str">
        <f t="shared" si="4"/>
        <v/>
      </c>
    </row>
    <row r="6" ht="16.5" spans="1:13">
      <c r="A6" s="41">
        <v>4</v>
      </c>
      <c r="B6" s="41"/>
      <c r="C6" s="41"/>
      <c r="D6" s="42"/>
      <c r="E6" s="42"/>
      <c r="F6" s="48">
        <f t="shared" si="0"/>
        <v>0</v>
      </c>
      <c r="G6" s="58">
        <f>IF(F6&gt;0,VLOOKUP(F6,税率表!$A$6:$D$12,3,1),0)</f>
        <v>0</v>
      </c>
      <c r="H6" s="58">
        <f>IF(F6&gt;0,VLOOKUP(F6,税率表!$A$6:$D$12,4,1),0)</f>
        <v>0</v>
      </c>
      <c r="I6" s="58">
        <f t="shared" si="2"/>
        <v>0</v>
      </c>
      <c r="J6" s="58">
        <f t="shared" si="3"/>
        <v>0</v>
      </c>
      <c r="K6" s="43">
        <f>ROUND(MAX((D6-E6)*{0.03,0.1,0.2,0.25,0.3,0.35,0.45}-{0,2520,16920,31920,52920,85920,181920},0),2)</f>
        <v>0</v>
      </c>
      <c r="L6" s="43">
        <f t="shared" si="1"/>
        <v>0</v>
      </c>
      <c r="M6" s="19" t="str">
        <f t="shared" si="4"/>
        <v/>
      </c>
    </row>
    <row r="7" ht="16.5" spans="1:13">
      <c r="A7" s="41">
        <v>5</v>
      </c>
      <c r="B7" s="41"/>
      <c r="C7" s="41"/>
      <c r="D7" s="42"/>
      <c r="E7" s="42"/>
      <c r="F7" s="48">
        <f t="shared" si="0"/>
        <v>0</v>
      </c>
      <c r="G7" s="58">
        <f>IF(F7&gt;0,VLOOKUP(F7,税率表!$A$6:$D$12,3,1),0)</f>
        <v>0</v>
      </c>
      <c r="H7" s="58">
        <f>IF(F7&gt;0,VLOOKUP(F7,税率表!$A$6:$D$12,4,1),0)</f>
        <v>0</v>
      </c>
      <c r="I7" s="58">
        <f t="shared" si="2"/>
        <v>0</v>
      </c>
      <c r="J7" s="58">
        <f t="shared" si="3"/>
        <v>0</v>
      </c>
      <c r="K7" s="43">
        <f>ROUND(MAX((D7-E7)*{0.03,0.1,0.2,0.25,0.3,0.35,0.45}-{0,2520,16920,31920,52920,85920,181920},0),2)</f>
        <v>0</v>
      </c>
      <c r="L7" s="43">
        <f t="shared" si="1"/>
        <v>0</v>
      </c>
      <c r="M7" s="19" t="str">
        <f t="shared" si="4"/>
        <v/>
      </c>
    </row>
    <row r="8" ht="16.5" spans="1:13">
      <c r="A8" s="41">
        <v>6</v>
      </c>
      <c r="B8" s="41"/>
      <c r="C8" s="41"/>
      <c r="D8" s="42"/>
      <c r="E8" s="42"/>
      <c r="F8" s="48">
        <f t="shared" si="0"/>
        <v>0</v>
      </c>
      <c r="G8" s="58">
        <f>IF(F8&gt;0,VLOOKUP(F8,税率表!$A$6:$D$12,3,1),0)</f>
        <v>0</v>
      </c>
      <c r="H8" s="58">
        <f>IF(F8&gt;0,VLOOKUP(F8,税率表!$A$6:$D$12,4,1),0)</f>
        <v>0</v>
      </c>
      <c r="I8" s="58">
        <f t="shared" si="2"/>
        <v>0</v>
      </c>
      <c r="J8" s="58">
        <f t="shared" si="3"/>
        <v>0</v>
      </c>
      <c r="K8" s="43">
        <f>ROUND(MAX((D8-E8)*{0.03,0.1,0.2,0.25,0.3,0.35,0.45}-{0,2520,16920,31920,52920,85920,181920},0),2)</f>
        <v>0</v>
      </c>
      <c r="L8" s="43">
        <f t="shared" si="1"/>
        <v>0</v>
      </c>
      <c r="M8" s="19" t="str">
        <f t="shared" si="4"/>
        <v/>
      </c>
    </row>
    <row r="9" ht="16.5" spans="1:13">
      <c r="A9" s="41">
        <v>7</v>
      </c>
      <c r="B9" s="41"/>
      <c r="C9" s="41"/>
      <c r="D9" s="42"/>
      <c r="E9" s="42"/>
      <c r="F9" s="48">
        <f t="shared" si="0"/>
        <v>0</v>
      </c>
      <c r="G9" s="58">
        <f>IF(F9&gt;0,VLOOKUP(F9,税率表!$A$6:$D$12,3,1),0)</f>
        <v>0</v>
      </c>
      <c r="H9" s="58">
        <f>IF(F9&gt;0,VLOOKUP(F9,税率表!$A$6:$D$12,4,1),0)</f>
        <v>0</v>
      </c>
      <c r="I9" s="58">
        <f t="shared" si="2"/>
        <v>0</v>
      </c>
      <c r="J9" s="58">
        <f t="shared" si="3"/>
        <v>0</v>
      </c>
      <c r="K9" s="43">
        <f>ROUND(MAX((D9-E9)*{0.03,0.1,0.2,0.25,0.3,0.35,0.45}-{0,2520,16920,31920,52920,85920,181920},0),2)</f>
        <v>0</v>
      </c>
      <c r="L9" s="43">
        <f t="shared" si="1"/>
        <v>0</v>
      </c>
      <c r="M9" s="19" t="str">
        <f t="shared" si="4"/>
        <v/>
      </c>
    </row>
    <row r="10" ht="16.5" spans="1:13">
      <c r="A10" s="41">
        <v>8</v>
      </c>
      <c r="B10" s="41"/>
      <c r="C10" s="41"/>
      <c r="D10" s="42"/>
      <c r="E10" s="42"/>
      <c r="F10" s="48">
        <f t="shared" si="0"/>
        <v>0</v>
      </c>
      <c r="G10" s="58">
        <f>IF(F10&gt;0,VLOOKUP(F10,税率表!$A$6:$D$12,3,1),0)</f>
        <v>0</v>
      </c>
      <c r="H10" s="58">
        <f>IF(F10&gt;0,VLOOKUP(F10,税率表!$A$6:$D$12,4,1),0)</f>
        <v>0</v>
      </c>
      <c r="I10" s="58">
        <f t="shared" si="2"/>
        <v>0</v>
      </c>
      <c r="J10" s="58">
        <f t="shared" si="3"/>
        <v>0</v>
      </c>
      <c r="K10" s="43">
        <f>ROUND(MAX((D10-E10)*{0.03,0.1,0.2,0.25,0.3,0.35,0.45}-{0,2520,16920,31920,52920,85920,181920},0),2)</f>
        <v>0</v>
      </c>
      <c r="L10" s="43">
        <f t="shared" si="1"/>
        <v>0</v>
      </c>
      <c r="M10" s="19" t="str">
        <f t="shared" si="4"/>
        <v/>
      </c>
    </row>
    <row r="11" ht="16.5" spans="1:13">
      <c r="A11" s="41">
        <v>9</v>
      </c>
      <c r="B11" s="41"/>
      <c r="C11" s="41"/>
      <c r="D11" s="42"/>
      <c r="E11" s="42"/>
      <c r="F11" s="48">
        <f t="shared" si="0"/>
        <v>0</v>
      </c>
      <c r="G11" s="58">
        <f>IF(F11&gt;0,VLOOKUP(F11,税率表!$A$6:$D$12,3,1),0)</f>
        <v>0</v>
      </c>
      <c r="H11" s="58">
        <f>IF(F11&gt;0,VLOOKUP(F11,税率表!$A$6:$D$12,4,1),0)</f>
        <v>0</v>
      </c>
      <c r="I11" s="58">
        <f t="shared" si="2"/>
        <v>0</v>
      </c>
      <c r="J11" s="58">
        <f t="shared" si="3"/>
        <v>0</v>
      </c>
      <c r="K11" s="43">
        <f>ROUND(MAX((D11-E11)*{0.03,0.1,0.2,0.25,0.3,0.35,0.45}-{0,2520,16920,31920,52920,85920,181920},0),2)</f>
        <v>0</v>
      </c>
      <c r="L11" s="43">
        <f t="shared" si="1"/>
        <v>0</v>
      </c>
      <c r="M11" s="19" t="str">
        <f t="shared" si="4"/>
        <v/>
      </c>
    </row>
    <row r="12" ht="16.5" spans="1:13">
      <c r="A12" s="41">
        <v>10</v>
      </c>
      <c r="B12" s="41"/>
      <c r="C12" s="41"/>
      <c r="D12" s="42"/>
      <c r="E12" s="42"/>
      <c r="F12" s="48">
        <f t="shared" si="0"/>
        <v>0</v>
      </c>
      <c r="G12" s="58">
        <f>IF(F12&gt;0,VLOOKUP(F12,税率表!$A$6:$D$12,3,1),0)</f>
        <v>0</v>
      </c>
      <c r="H12" s="58">
        <f>IF(F12&gt;0,VLOOKUP(F12,税率表!$A$6:$D$12,4,1),0)</f>
        <v>0</v>
      </c>
      <c r="I12" s="58">
        <f t="shared" si="2"/>
        <v>0</v>
      </c>
      <c r="J12" s="58">
        <f t="shared" si="3"/>
        <v>0</v>
      </c>
      <c r="K12" s="43">
        <f>ROUND(MAX((D12-E12)*{0.03,0.1,0.2,0.25,0.3,0.35,0.45}-{0,2520,16920,31920,52920,85920,181920},0),2)</f>
        <v>0</v>
      </c>
      <c r="L12" s="43">
        <f t="shared" si="1"/>
        <v>0</v>
      </c>
      <c r="M12" s="19" t="str">
        <f t="shared" si="4"/>
        <v/>
      </c>
    </row>
    <row r="13" ht="16.5" spans="1:13">
      <c r="A13" s="41">
        <v>11</v>
      </c>
      <c r="B13" s="41"/>
      <c r="C13" s="41"/>
      <c r="D13" s="42"/>
      <c r="E13" s="42"/>
      <c r="F13" s="48">
        <f t="shared" si="0"/>
        <v>0</v>
      </c>
      <c r="G13" s="58">
        <f>IF(F13&gt;0,VLOOKUP(F13,税率表!$A$6:$D$12,3,1),0)</f>
        <v>0</v>
      </c>
      <c r="H13" s="58">
        <f>IF(F13&gt;0,VLOOKUP(F13,税率表!$A$6:$D$12,4,1),0)</f>
        <v>0</v>
      </c>
      <c r="I13" s="58">
        <f t="shared" si="2"/>
        <v>0</v>
      </c>
      <c r="J13" s="58">
        <f t="shared" si="3"/>
        <v>0</v>
      </c>
      <c r="K13" s="43">
        <f>ROUND(MAX((D13-E13)*{0.03,0.1,0.2,0.25,0.3,0.35,0.45}-{0,2520,16920,31920,52920,85920,181920},0),2)</f>
        <v>0</v>
      </c>
      <c r="L13" s="43">
        <f t="shared" si="1"/>
        <v>0</v>
      </c>
      <c r="M13" s="19" t="str">
        <f t="shared" si="4"/>
        <v/>
      </c>
    </row>
    <row r="14" ht="16.5" spans="1:13">
      <c r="A14" s="41">
        <v>12</v>
      </c>
      <c r="B14" s="41"/>
      <c r="C14" s="41"/>
      <c r="D14" s="42"/>
      <c r="E14" s="42"/>
      <c r="F14" s="48">
        <f t="shared" si="0"/>
        <v>0</v>
      </c>
      <c r="G14" s="58">
        <f>IF(F14&gt;0,VLOOKUP(F14,税率表!$A$6:$D$12,3,1),0)</f>
        <v>0</v>
      </c>
      <c r="H14" s="58">
        <f>IF(F14&gt;0,VLOOKUP(F14,税率表!$A$6:$D$12,4,1),0)</f>
        <v>0</v>
      </c>
      <c r="I14" s="58">
        <f t="shared" si="2"/>
        <v>0</v>
      </c>
      <c r="J14" s="58">
        <f t="shared" si="3"/>
        <v>0</v>
      </c>
      <c r="K14" s="43">
        <f>ROUND(MAX((D14-E14)*{0.03,0.1,0.2,0.25,0.3,0.35,0.45}-{0,2520,16920,31920,52920,85920,181920},0),2)</f>
        <v>0</v>
      </c>
      <c r="L14" s="43">
        <f t="shared" si="1"/>
        <v>0</v>
      </c>
      <c r="M14" s="19" t="str">
        <f t="shared" si="4"/>
        <v/>
      </c>
    </row>
    <row r="15" ht="16.5" spans="1:13">
      <c r="A15" s="41">
        <v>13</v>
      </c>
      <c r="B15" s="41"/>
      <c r="C15" s="41"/>
      <c r="D15" s="42"/>
      <c r="E15" s="42"/>
      <c r="F15" s="48">
        <f t="shared" si="0"/>
        <v>0</v>
      </c>
      <c r="G15" s="58">
        <f>IF(F15&gt;0,VLOOKUP(F15,税率表!$A$6:$D$12,3,1),0)</f>
        <v>0</v>
      </c>
      <c r="H15" s="58">
        <f>IF(F15&gt;0,VLOOKUP(F15,税率表!$A$6:$D$12,4,1),0)</f>
        <v>0</v>
      </c>
      <c r="I15" s="58">
        <f t="shared" si="2"/>
        <v>0</v>
      </c>
      <c r="J15" s="58">
        <f t="shared" si="3"/>
        <v>0</v>
      </c>
      <c r="K15" s="43">
        <f>ROUND(MAX((D15-E15)*{0.03,0.1,0.2,0.25,0.3,0.35,0.45}-{0,2520,16920,31920,52920,85920,181920},0),2)</f>
        <v>0</v>
      </c>
      <c r="L15" s="43">
        <f t="shared" si="1"/>
        <v>0</v>
      </c>
      <c r="M15" s="19" t="str">
        <f t="shared" si="4"/>
        <v/>
      </c>
    </row>
    <row r="16" ht="16.5" spans="1:13">
      <c r="A16" s="41">
        <v>14</v>
      </c>
      <c r="B16" s="41"/>
      <c r="C16" s="41"/>
      <c r="D16" s="42"/>
      <c r="E16" s="42"/>
      <c r="F16" s="48">
        <f t="shared" si="0"/>
        <v>0</v>
      </c>
      <c r="G16" s="58">
        <f>IF(F16&gt;0,VLOOKUP(F16,税率表!$A$6:$D$12,3,1),0)</f>
        <v>0</v>
      </c>
      <c r="H16" s="58">
        <f>IF(F16&gt;0,VLOOKUP(F16,税率表!$A$6:$D$12,4,1),0)</f>
        <v>0</v>
      </c>
      <c r="I16" s="58">
        <f t="shared" si="2"/>
        <v>0</v>
      </c>
      <c r="J16" s="58">
        <f t="shared" si="3"/>
        <v>0</v>
      </c>
      <c r="K16" s="43">
        <f>ROUND(MAX((D16-E16)*{0.03,0.1,0.2,0.25,0.3,0.35,0.45}-{0,2520,16920,31920,52920,85920,181920},0),2)</f>
        <v>0</v>
      </c>
      <c r="L16" s="43">
        <f t="shared" si="1"/>
        <v>0</v>
      </c>
      <c r="M16" s="19" t="str">
        <f t="shared" si="4"/>
        <v/>
      </c>
    </row>
    <row r="17" ht="16.5" spans="1:13">
      <c r="A17" s="41">
        <v>15</v>
      </c>
      <c r="B17" s="41"/>
      <c r="C17" s="41"/>
      <c r="D17" s="42"/>
      <c r="E17" s="42"/>
      <c r="F17" s="48">
        <f t="shared" si="0"/>
        <v>0</v>
      </c>
      <c r="G17" s="58">
        <f>IF(F17&gt;0,VLOOKUP(F17,税率表!$A$6:$D$12,3,1),0)</f>
        <v>0</v>
      </c>
      <c r="H17" s="58">
        <f>IF(F17&gt;0,VLOOKUP(F17,税率表!$A$6:$D$12,4,1),0)</f>
        <v>0</v>
      </c>
      <c r="I17" s="58">
        <f t="shared" si="2"/>
        <v>0</v>
      </c>
      <c r="J17" s="58">
        <f t="shared" si="3"/>
        <v>0</v>
      </c>
      <c r="K17" s="43">
        <f>ROUND(MAX((D17-E17)*{0.03,0.1,0.2,0.25,0.3,0.35,0.45}-{0,2520,16920,31920,52920,85920,181920},0),2)</f>
        <v>0</v>
      </c>
      <c r="L17" s="43">
        <f t="shared" si="1"/>
        <v>0</v>
      </c>
      <c r="M17" s="19" t="str">
        <f t="shared" si="4"/>
        <v/>
      </c>
    </row>
    <row r="18" ht="16.5" spans="1:13">
      <c r="A18" s="41">
        <v>16</v>
      </c>
      <c r="B18" s="41"/>
      <c r="C18" s="41"/>
      <c r="D18" s="42"/>
      <c r="E18" s="42"/>
      <c r="F18" s="48">
        <f t="shared" si="0"/>
        <v>0</v>
      </c>
      <c r="G18" s="58">
        <f>IF(F18&gt;0,VLOOKUP(F18,税率表!$A$6:$D$12,3,1),0)</f>
        <v>0</v>
      </c>
      <c r="H18" s="58">
        <f>IF(F18&gt;0,VLOOKUP(F18,税率表!$A$6:$D$12,4,1),0)</f>
        <v>0</v>
      </c>
      <c r="I18" s="58">
        <f t="shared" si="2"/>
        <v>0</v>
      </c>
      <c r="J18" s="58">
        <f t="shared" si="3"/>
        <v>0</v>
      </c>
      <c r="K18" s="43">
        <f>ROUND(MAX((D18-E18)*{0.03,0.1,0.2,0.25,0.3,0.35,0.45}-{0,2520,16920,31920,52920,85920,181920},0),2)</f>
        <v>0</v>
      </c>
      <c r="L18" s="43">
        <f t="shared" si="1"/>
        <v>0</v>
      </c>
      <c r="M18" s="19" t="str">
        <f t="shared" si="4"/>
        <v/>
      </c>
    </row>
    <row r="19" ht="16.5" spans="1:13">
      <c r="A19" s="41">
        <v>17</v>
      </c>
      <c r="B19" s="41"/>
      <c r="C19" s="41"/>
      <c r="D19" s="42"/>
      <c r="E19" s="42"/>
      <c r="F19" s="48">
        <f t="shared" si="0"/>
        <v>0</v>
      </c>
      <c r="G19" s="58">
        <f>IF(F19&gt;0,VLOOKUP(F19,税率表!$A$6:$D$12,3,1),0)</f>
        <v>0</v>
      </c>
      <c r="H19" s="58">
        <f>IF(F19&gt;0,VLOOKUP(F19,税率表!$A$6:$D$12,4,1),0)</f>
        <v>0</v>
      </c>
      <c r="I19" s="58">
        <f t="shared" si="2"/>
        <v>0</v>
      </c>
      <c r="J19" s="58">
        <f t="shared" si="3"/>
        <v>0</v>
      </c>
      <c r="K19" s="43">
        <f>ROUND(MAX((D19-E19)*{0.03,0.1,0.2,0.25,0.3,0.35,0.45}-{0,2520,16920,31920,52920,85920,181920},0),2)</f>
        <v>0</v>
      </c>
      <c r="L19" s="43">
        <f t="shared" si="1"/>
        <v>0</v>
      </c>
      <c r="M19" s="19" t="str">
        <f t="shared" si="4"/>
        <v/>
      </c>
    </row>
    <row r="20" ht="16.5" spans="1:13">
      <c r="A20" s="41">
        <v>18</v>
      </c>
      <c r="B20" s="41"/>
      <c r="C20" s="41"/>
      <c r="D20" s="42"/>
      <c r="E20" s="42"/>
      <c r="F20" s="48">
        <f t="shared" si="0"/>
        <v>0</v>
      </c>
      <c r="G20" s="58">
        <f>IF(F20&gt;0,VLOOKUP(F20,税率表!$A$6:$D$12,3,1),0)</f>
        <v>0</v>
      </c>
      <c r="H20" s="58">
        <f>IF(F20&gt;0,VLOOKUP(F20,税率表!$A$6:$D$12,4,1),0)</f>
        <v>0</v>
      </c>
      <c r="I20" s="58">
        <f t="shared" si="2"/>
        <v>0</v>
      </c>
      <c r="J20" s="58">
        <f t="shared" si="3"/>
        <v>0</v>
      </c>
      <c r="K20" s="43">
        <f>ROUND(MAX((D20-E20)*{0.03,0.1,0.2,0.25,0.3,0.35,0.45}-{0,2520,16920,31920,52920,85920,181920},0),2)</f>
        <v>0</v>
      </c>
      <c r="L20" s="43">
        <f t="shared" si="1"/>
        <v>0</v>
      </c>
      <c r="M20" s="19" t="str">
        <f t="shared" si="4"/>
        <v/>
      </c>
    </row>
    <row r="21" ht="16.5" spans="1:13">
      <c r="A21" s="41">
        <v>19</v>
      </c>
      <c r="B21" s="41"/>
      <c r="C21" s="41"/>
      <c r="D21" s="42"/>
      <c r="E21" s="42"/>
      <c r="F21" s="48">
        <f t="shared" si="0"/>
        <v>0</v>
      </c>
      <c r="G21" s="58">
        <f>IF(F21&gt;0,VLOOKUP(F21,税率表!$A$6:$D$12,3,1),0)</f>
        <v>0</v>
      </c>
      <c r="H21" s="58">
        <f>IF(F21&gt;0,VLOOKUP(F21,税率表!$A$6:$D$12,4,1),0)</f>
        <v>0</v>
      </c>
      <c r="I21" s="58">
        <f t="shared" si="2"/>
        <v>0</v>
      </c>
      <c r="J21" s="58">
        <f t="shared" si="3"/>
        <v>0</v>
      </c>
      <c r="K21" s="43">
        <f>ROUND(MAX((D21-E21)*{0.03,0.1,0.2,0.25,0.3,0.35,0.45}-{0,2520,16920,31920,52920,85920,181920},0),2)</f>
        <v>0</v>
      </c>
      <c r="L21" s="43">
        <f t="shared" si="1"/>
        <v>0</v>
      </c>
      <c r="M21" s="19" t="str">
        <f t="shared" si="4"/>
        <v/>
      </c>
    </row>
    <row r="22" ht="16.5" spans="1:13">
      <c r="A22" s="41">
        <v>20</v>
      </c>
      <c r="B22" s="41"/>
      <c r="C22" s="41"/>
      <c r="D22" s="42"/>
      <c r="E22" s="42"/>
      <c r="F22" s="48">
        <f t="shared" si="0"/>
        <v>0</v>
      </c>
      <c r="G22" s="58">
        <f>IF(F22&gt;0,VLOOKUP(F22,税率表!$A$6:$D$12,3,1),0)</f>
        <v>0</v>
      </c>
      <c r="H22" s="58">
        <f>IF(F22&gt;0,VLOOKUP(F22,税率表!$A$6:$D$12,4,1),0)</f>
        <v>0</v>
      </c>
      <c r="I22" s="58">
        <f t="shared" si="2"/>
        <v>0</v>
      </c>
      <c r="J22" s="58">
        <f t="shared" si="3"/>
        <v>0</v>
      </c>
      <c r="K22" s="43">
        <f>ROUND(MAX((D22-E22)*{0.03,0.1,0.2,0.25,0.3,0.35,0.45}-{0,2520,16920,31920,52920,85920,181920},0),2)</f>
        <v>0</v>
      </c>
      <c r="L22" s="43">
        <f t="shared" si="1"/>
        <v>0</v>
      </c>
      <c r="M22" s="19" t="str">
        <f t="shared" si="4"/>
        <v/>
      </c>
    </row>
    <row r="23" ht="16.5" spans="1:13">
      <c r="A23" s="41">
        <v>21</v>
      </c>
      <c r="B23" s="41"/>
      <c r="C23" s="41"/>
      <c r="D23" s="42"/>
      <c r="E23" s="42"/>
      <c r="F23" s="48">
        <f t="shared" si="0"/>
        <v>0</v>
      </c>
      <c r="G23" s="58">
        <f>IF(F23&gt;0,VLOOKUP(F23,税率表!$A$6:$D$12,3,1),0)</f>
        <v>0</v>
      </c>
      <c r="H23" s="58">
        <f>IF(F23&gt;0,VLOOKUP(F23,税率表!$A$6:$D$12,4,1),0)</f>
        <v>0</v>
      </c>
      <c r="I23" s="58">
        <f t="shared" si="2"/>
        <v>0</v>
      </c>
      <c r="J23" s="58">
        <f t="shared" si="3"/>
        <v>0</v>
      </c>
      <c r="K23" s="43">
        <f>ROUND(MAX((D23-E23)*{0.03,0.1,0.2,0.25,0.3,0.35,0.45}-{0,2520,16920,31920,52920,85920,181920},0),2)</f>
        <v>0</v>
      </c>
      <c r="L23" s="43">
        <f t="shared" si="1"/>
        <v>0</v>
      </c>
      <c r="M23" s="19" t="str">
        <f t="shared" si="4"/>
        <v/>
      </c>
    </row>
    <row r="24" ht="16.5" spans="1:13">
      <c r="A24" s="41">
        <v>22</v>
      </c>
      <c r="B24" s="41"/>
      <c r="C24" s="41"/>
      <c r="D24" s="42"/>
      <c r="E24" s="42"/>
      <c r="F24" s="48">
        <f t="shared" si="0"/>
        <v>0</v>
      </c>
      <c r="G24" s="58">
        <f>IF(F24&gt;0,VLOOKUP(F24,税率表!$A$6:$D$12,3,1),0)</f>
        <v>0</v>
      </c>
      <c r="H24" s="58">
        <f>IF(F24&gt;0,VLOOKUP(F24,税率表!$A$6:$D$12,4,1),0)</f>
        <v>0</v>
      </c>
      <c r="I24" s="58">
        <f t="shared" si="2"/>
        <v>0</v>
      </c>
      <c r="J24" s="58">
        <f t="shared" si="3"/>
        <v>0</v>
      </c>
      <c r="K24" s="43">
        <f>ROUND(MAX((D24-E24)*{0.03,0.1,0.2,0.25,0.3,0.35,0.45}-{0,2520,16920,31920,52920,85920,181920},0),2)</f>
        <v>0</v>
      </c>
      <c r="L24" s="43">
        <f t="shared" si="1"/>
        <v>0</v>
      </c>
      <c r="M24" s="19" t="str">
        <f t="shared" si="4"/>
        <v/>
      </c>
    </row>
    <row r="25" ht="16.5" spans="1:13">
      <c r="A25" s="41">
        <v>23</v>
      </c>
      <c r="B25" s="41"/>
      <c r="C25" s="41"/>
      <c r="D25" s="42"/>
      <c r="E25" s="42"/>
      <c r="F25" s="48">
        <f t="shared" si="0"/>
        <v>0</v>
      </c>
      <c r="G25" s="58">
        <f>IF(F25&gt;0,VLOOKUP(F25,税率表!$A$6:$D$12,3,1),0)</f>
        <v>0</v>
      </c>
      <c r="H25" s="58">
        <f>IF(F25&gt;0,VLOOKUP(F25,税率表!$A$6:$D$12,4,1),0)</f>
        <v>0</v>
      </c>
      <c r="I25" s="58">
        <f t="shared" si="2"/>
        <v>0</v>
      </c>
      <c r="J25" s="58">
        <f t="shared" si="3"/>
        <v>0</v>
      </c>
      <c r="K25" s="43">
        <f>ROUND(MAX((D25-E25)*{0.03,0.1,0.2,0.25,0.3,0.35,0.45}-{0,2520,16920,31920,52920,85920,181920},0),2)</f>
        <v>0</v>
      </c>
      <c r="L25" s="43">
        <f t="shared" si="1"/>
        <v>0</v>
      </c>
      <c r="M25" s="19" t="str">
        <f t="shared" si="4"/>
        <v/>
      </c>
    </row>
    <row r="26" ht="16.5" spans="1:13">
      <c r="A26" s="41">
        <v>24</v>
      </c>
      <c r="B26" s="41"/>
      <c r="C26" s="41"/>
      <c r="D26" s="42"/>
      <c r="E26" s="42"/>
      <c r="F26" s="48">
        <f t="shared" si="0"/>
        <v>0</v>
      </c>
      <c r="G26" s="58">
        <f>IF(F26&gt;0,VLOOKUP(F26,税率表!$A$6:$D$12,3,1),0)</f>
        <v>0</v>
      </c>
      <c r="H26" s="58">
        <f>IF(F26&gt;0,VLOOKUP(F26,税率表!$A$6:$D$12,4,1),0)</f>
        <v>0</v>
      </c>
      <c r="I26" s="58">
        <f t="shared" si="2"/>
        <v>0</v>
      </c>
      <c r="J26" s="58">
        <f t="shared" si="3"/>
        <v>0</v>
      </c>
      <c r="K26" s="43">
        <f>ROUND(MAX((D26-E26)*{0.03,0.1,0.2,0.25,0.3,0.35,0.45}-{0,2520,16920,31920,52920,85920,181920},0),2)</f>
        <v>0</v>
      </c>
      <c r="L26" s="43">
        <f t="shared" si="1"/>
        <v>0</v>
      </c>
      <c r="M26" s="19" t="str">
        <f t="shared" si="4"/>
        <v/>
      </c>
    </row>
    <row r="27" ht="16.5" spans="1:13">
      <c r="A27" s="41">
        <v>25</v>
      </c>
      <c r="B27" s="41"/>
      <c r="C27" s="41"/>
      <c r="D27" s="42"/>
      <c r="E27" s="42"/>
      <c r="F27" s="48">
        <f t="shared" si="0"/>
        <v>0</v>
      </c>
      <c r="G27" s="58">
        <f>IF(F27&gt;0,VLOOKUP(F27,税率表!$A$6:$D$12,3,1),0)</f>
        <v>0</v>
      </c>
      <c r="H27" s="58">
        <f>IF(F27&gt;0,VLOOKUP(F27,税率表!$A$6:$D$12,4,1),0)</f>
        <v>0</v>
      </c>
      <c r="I27" s="58">
        <f t="shared" si="2"/>
        <v>0</v>
      </c>
      <c r="J27" s="58">
        <f t="shared" si="3"/>
        <v>0</v>
      </c>
      <c r="K27" s="43">
        <f>ROUND(MAX((D27-E27)*{0.03,0.1,0.2,0.25,0.3,0.35,0.45}-{0,2520,16920,31920,52920,85920,181920},0),2)</f>
        <v>0</v>
      </c>
      <c r="L27" s="43">
        <f t="shared" si="1"/>
        <v>0</v>
      </c>
      <c r="M27" s="19" t="str">
        <f t="shared" si="4"/>
        <v/>
      </c>
    </row>
    <row r="28" ht="16.5" spans="1:13">
      <c r="A28" s="41">
        <v>26</v>
      </c>
      <c r="B28" s="41"/>
      <c r="C28" s="41"/>
      <c r="D28" s="42"/>
      <c r="E28" s="42"/>
      <c r="F28" s="48">
        <f t="shared" si="0"/>
        <v>0</v>
      </c>
      <c r="G28" s="58">
        <f>IF(F28&gt;0,VLOOKUP(F28,税率表!$A$6:$D$12,3,1),0)</f>
        <v>0</v>
      </c>
      <c r="H28" s="58">
        <f>IF(F28&gt;0,VLOOKUP(F28,税率表!$A$6:$D$12,4,1),0)</f>
        <v>0</v>
      </c>
      <c r="I28" s="58">
        <f t="shared" si="2"/>
        <v>0</v>
      </c>
      <c r="J28" s="58">
        <f t="shared" si="3"/>
        <v>0</v>
      </c>
      <c r="K28" s="43">
        <f>ROUND(MAX((D28-E28)*{0.03,0.1,0.2,0.25,0.3,0.35,0.45}-{0,2520,16920,31920,52920,85920,181920},0),2)</f>
        <v>0</v>
      </c>
      <c r="L28" s="43">
        <f t="shared" si="1"/>
        <v>0</v>
      </c>
      <c r="M28" s="19" t="str">
        <f t="shared" si="4"/>
        <v/>
      </c>
    </row>
    <row r="29" ht="16.5" spans="1:13">
      <c r="A29" s="41">
        <v>27</v>
      </c>
      <c r="B29" s="41"/>
      <c r="C29" s="41"/>
      <c r="D29" s="42"/>
      <c r="E29" s="42"/>
      <c r="F29" s="48">
        <f t="shared" si="0"/>
        <v>0</v>
      </c>
      <c r="G29" s="58">
        <f>IF(F29&gt;0,VLOOKUP(F29,税率表!$A$6:$D$12,3,1),0)</f>
        <v>0</v>
      </c>
      <c r="H29" s="58">
        <f>IF(F29&gt;0,VLOOKUP(F29,税率表!$A$6:$D$12,4,1),0)</f>
        <v>0</v>
      </c>
      <c r="I29" s="58">
        <f t="shared" si="2"/>
        <v>0</v>
      </c>
      <c r="J29" s="58">
        <f t="shared" si="3"/>
        <v>0</v>
      </c>
      <c r="K29" s="43">
        <f>ROUND(MAX((D29-E29)*{0.03,0.1,0.2,0.25,0.3,0.35,0.45}-{0,2520,16920,31920,52920,85920,181920},0),2)</f>
        <v>0</v>
      </c>
      <c r="L29" s="43">
        <f t="shared" si="1"/>
        <v>0</v>
      </c>
      <c r="M29" s="19" t="str">
        <f t="shared" si="4"/>
        <v/>
      </c>
    </row>
    <row r="30" ht="16.5" spans="1:13">
      <c r="A30" s="41">
        <v>28</v>
      </c>
      <c r="B30" s="41"/>
      <c r="C30" s="41"/>
      <c r="D30" s="42"/>
      <c r="E30" s="42"/>
      <c r="F30" s="48">
        <f t="shared" si="0"/>
        <v>0</v>
      </c>
      <c r="G30" s="58">
        <f>IF(F30&gt;0,VLOOKUP(F30,税率表!$A$6:$D$12,3,1),0)</f>
        <v>0</v>
      </c>
      <c r="H30" s="58">
        <f>IF(F30&gt;0,VLOOKUP(F30,税率表!$A$6:$D$12,4,1),0)</f>
        <v>0</v>
      </c>
      <c r="I30" s="58">
        <f t="shared" si="2"/>
        <v>0</v>
      </c>
      <c r="J30" s="58">
        <f t="shared" si="3"/>
        <v>0</v>
      </c>
      <c r="K30" s="43">
        <f>ROUND(MAX((D30-E30)*{0.03,0.1,0.2,0.25,0.3,0.35,0.45}-{0,2520,16920,31920,52920,85920,181920},0),2)</f>
        <v>0</v>
      </c>
      <c r="L30" s="43">
        <f t="shared" si="1"/>
        <v>0</v>
      </c>
      <c r="M30" s="19" t="str">
        <f t="shared" si="4"/>
        <v/>
      </c>
    </row>
    <row r="31" ht="16.5" spans="1:13">
      <c r="A31" s="41">
        <v>29</v>
      </c>
      <c r="B31" s="41"/>
      <c r="C31" s="41"/>
      <c r="D31" s="42"/>
      <c r="E31" s="42"/>
      <c r="F31" s="48">
        <f t="shared" si="0"/>
        <v>0</v>
      </c>
      <c r="G31" s="58">
        <f>IF(F31&gt;0,VLOOKUP(F31,税率表!$A$6:$D$12,3,1),0)</f>
        <v>0</v>
      </c>
      <c r="H31" s="58">
        <f>IF(F31&gt;0,VLOOKUP(F31,税率表!$A$6:$D$12,4,1),0)</f>
        <v>0</v>
      </c>
      <c r="I31" s="58">
        <f t="shared" si="2"/>
        <v>0</v>
      </c>
      <c r="J31" s="58">
        <f t="shared" si="3"/>
        <v>0</v>
      </c>
      <c r="K31" s="43">
        <f>ROUND(MAX((D31-E31)*{0.03,0.1,0.2,0.25,0.3,0.35,0.45}-{0,2520,16920,31920,52920,85920,181920},0),2)</f>
        <v>0</v>
      </c>
      <c r="L31" s="43">
        <f t="shared" si="1"/>
        <v>0</v>
      </c>
      <c r="M31" s="19" t="str">
        <f t="shared" si="4"/>
        <v/>
      </c>
    </row>
    <row r="32" ht="16.5" spans="1:13">
      <c r="A32" s="41">
        <v>30</v>
      </c>
      <c r="B32" s="41"/>
      <c r="C32" s="41"/>
      <c r="D32" s="42"/>
      <c r="E32" s="42"/>
      <c r="F32" s="48">
        <f t="shared" si="0"/>
        <v>0</v>
      </c>
      <c r="G32" s="58">
        <f>IF(F32&gt;0,VLOOKUP(F32,税率表!$A$6:$D$12,3,1),0)</f>
        <v>0</v>
      </c>
      <c r="H32" s="58">
        <f>IF(F32&gt;0,VLOOKUP(F32,税率表!$A$6:$D$12,4,1),0)</f>
        <v>0</v>
      </c>
      <c r="I32" s="58">
        <f t="shared" si="2"/>
        <v>0</v>
      </c>
      <c r="J32" s="58">
        <f t="shared" si="3"/>
        <v>0</v>
      </c>
      <c r="K32" s="43">
        <f>ROUND(MAX((D32-E32)*{0.03,0.1,0.2,0.25,0.3,0.35,0.45}-{0,2520,16920,31920,52920,85920,181920},0),2)</f>
        <v>0</v>
      </c>
      <c r="L32" s="43">
        <f t="shared" si="1"/>
        <v>0</v>
      </c>
      <c r="M32" s="19" t="str">
        <f t="shared" si="4"/>
        <v/>
      </c>
    </row>
    <row r="33" ht="16.5" spans="1:13">
      <c r="A33" s="41">
        <v>31</v>
      </c>
      <c r="B33" s="41"/>
      <c r="C33" s="41"/>
      <c r="D33" s="42"/>
      <c r="E33" s="42"/>
      <c r="F33" s="48">
        <f t="shared" si="0"/>
        <v>0</v>
      </c>
      <c r="G33" s="58">
        <f>IF(F33&gt;0,VLOOKUP(F33,税率表!$A$6:$D$12,3,1),0)</f>
        <v>0</v>
      </c>
      <c r="H33" s="58">
        <f>IF(F33&gt;0,VLOOKUP(F33,税率表!$A$6:$D$12,4,1),0)</f>
        <v>0</v>
      </c>
      <c r="I33" s="58">
        <f t="shared" si="2"/>
        <v>0</v>
      </c>
      <c r="J33" s="58">
        <f t="shared" si="3"/>
        <v>0</v>
      </c>
      <c r="K33" s="43">
        <f>ROUND(MAX((D33-E33)*{0.03,0.1,0.2,0.25,0.3,0.35,0.45}-{0,2520,16920,31920,52920,85920,181920},0),2)</f>
        <v>0</v>
      </c>
      <c r="L33" s="43">
        <f t="shared" si="1"/>
        <v>0</v>
      </c>
      <c r="M33" s="19" t="str">
        <f t="shared" si="4"/>
        <v/>
      </c>
    </row>
    <row r="34" ht="16.5" spans="1:13">
      <c r="A34" s="41">
        <v>32</v>
      </c>
      <c r="B34" s="41"/>
      <c r="C34" s="41"/>
      <c r="D34" s="42"/>
      <c r="E34" s="42"/>
      <c r="F34" s="48">
        <f t="shared" si="0"/>
        <v>0</v>
      </c>
      <c r="G34" s="58">
        <f>IF(F34&gt;0,VLOOKUP(F34,税率表!$A$6:$D$12,3,1),0)</f>
        <v>0</v>
      </c>
      <c r="H34" s="58">
        <f>IF(F34&gt;0,VLOOKUP(F34,税率表!$A$6:$D$12,4,1),0)</f>
        <v>0</v>
      </c>
      <c r="I34" s="58">
        <f t="shared" si="2"/>
        <v>0</v>
      </c>
      <c r="J34" s="58">
        <f t="shared" si="3"/>
        <v>0</v>
      </c>
      <c r="K34" s="43">
        <f>ROUND(MAX((D34-E34)*{0.03,0.1,0.2,0.25,0.3,0.35,0.45}-{0,2520,16920,31920,52920,85920,181920},0),2)</f>
        <v>0</v>
      </c>
      <c r="L34" s="43">
        <f t="shared" si="1"/>
        <v>0</v>
      </c>
      <c r="M34" s="19" t="str">
        <f t="shared" si="4"/>
        <v/>
      </c>
    </row>
    <row r="35" ht="16.5" spans="1:13">
      <c r="A35" s="41">
        <v>33</v>
      </c>
      <c r="B35" s="41"/>
      <c r="C35" s="41"/>
      <c r="D35" s="42"/>
      <c r="E35" s="42"/>
      <c r="F35" s="48">
        <f t="shared" si="0"/>
        <v>0</v>
      </c>
      <c r="G35" s="58">
        <f>IF(F35&gt;0,VLOOKUP(F35,税率表!$A$6:$D$12,3,1),0)</f>
        <v>0</v>
      </c>
      <c r="H35" s="58">
        <f>IF(F35&gt;0,VLOOKUP(F35,税率表!$A$6:$D$12,4,1),0)</f>
        <v>0</v>
      </c>
      <c r="I35" s="58">
        <f t="shared" si="2"/>
        <v>0</v>
      </c>
      <c r="J35" s="58">
        <f t="shared" si="3"/>
        <v>0</v>
      </c>
      <c r="K35" s="43">
        <f>ROUND(MAX((D35-E35)*{0.03,0.1,0.2,0.25,0.3,0.35,0.45}-{0,2520,16920,31920,52920,85920,181920},0),2)</f>
        <v>0</v>
      </c>
      <c r="L35" s="43">
        <f t="shared" si="1"/>
        <v>0</v>
      </c>
      <c r="M35" s="19" t="str">
        <f t="shared" si="4"/>
        <v/>
      </c>
    </row>
    <row r="36" ht="16.5" spans="1:13">
      <c r="A36" s="41">
        <v>34</v>
      </c>
      <c r="B36" s="41"/>
      <c r="C36" s="41"/>
      <c r="D36" s="42"/>
      <c r="E36" s="42"/>
      <c r="F36" s="48">
        <f t="shared" si="0"/>
        <v>0</v>
      </c>
      <c r="G36" s="58">
        <f>IF(F36&gt;0,VLOOKUP(F36,税率表!$A$6:$D$12,3,1),0)</f>
        <v>0</v>
      </c>
      <c r="H36" s="58">
        <f>IF(F36&gt;0,VLOOKUP(F36,税率表!$A$6:$D$12,4,1),0)</f>
        <v>0</v>
      </c>
      <c r="I36" s="58">
        <f t="shared" si="2"/>
        <v>0</v>
      </c>
      <c r="J36" s="58">
        <f t="shared" si="3"/>
        <v>0</v>
      </c>
      <c r="K36" s="43">
        <f>ROUND(MAX((D36-E36)*{0.03,0.1,0.2,0.25,0.3,0.35,0.45}-{0,2520,16920,31920,52920,85920,181920},0),2)</f>
        <v>0</v>
      </c>
      <c r="L36" s="43">
        <f t="shared" si="1"/>
        <v>0</v>
      </c>
      <c r="M36" s="19" t="str">
        <f t="shared" si="4"/>
        <v/>
      </c>
    </row>
    <row r="37" ht="16.5" spans="1:13">
      <c r="A37" s="41">
        <v>35</v>
      </c>
      <c r="B37" s="41"/>
      <c r="C37" s="41"/>
      <c r="D37" s="42"/>
      <c r="E37" s="42"/>
      <c r="F37" s="48">
        <f t="shared" si="0"/>
        <v>0</v>
      </c>
      <c r="G37" s="58">
        <f>IF(F37&gt;0,VLOOKUP(F37,税率表!$A$6:$D$12,3,1),0)</f>
        <v>0</v>
      </c>
      <c r="H37" s="58">
        <f>IF(F37&gt;0,VLOOKUP(F37,税率表!$A$6:$D$12,4,1),0)</f>
        <v>0</v>
      </c>
      <c r="I37" s="58">
        <f t="shared" si="2"/>
        <v>0</v>
      </c>
      <c r="J37" s="58">
        <f t="shared" si="3"/>
        <v>0</v>
      </c>
      <c r="K37" s="43">
        <f>ROUND(MAX((D37-E37)*{0.03,0.1,0.2,0.25,0.3,0.35,0.45}-{0,2520,16920,31920,52920,85920,181920},0),2)</f>
        <v>0</v>
      </c>
      <c r="L37" s="43">
        <f t="shared" si="1"/>
        <v>0</v>
      </c>
      <c r="M37" s="19" t="str">
        <f t="shared" si="4"/>
        <v/>
      </c>
    </row>
    <row r="38" ht="16.5" spans="1:13">
      <c r="A38" s="41">
        <v>36</v>
      </c>
      <c r="B38" s="41"/>
      <c r="C38" s="41"/>
      <c r="D38" s="42"/>
      <c r="E38" s="42"/>
      <c r="F38" s="48">
        <f t="shared" si="0"/>
        <v>0</v>
      </c>
      <c r="G38" s="58">
        <f>IF(F38&gt;0,VLOOKUP(F38,税率表!$A$6:$D$12,3,1),0)</f>
        <v>0</v>
      </c>
      <c r="H38" s="58">
        <f>IF(F38&gt;0,VLOOKUP(F38,税率表!$A$6:$D$12,4,1),0)</f>
        <v>0</v>
      </c>
      <c r="I38" s="58">
        <f t="shared" si="2"/>
        <v>0</v>
      </c>
      <c r="J38" s="58">
        <f t="shared" si="3"/>
        <v>0</v>
      </c>
      <c r="K38" s="43">
        <f>ROUND(MAX((D38-E38)*{0.03,0.1,0.2,0.25,0.3,0.35,0.45}-{0,2520,16920,31920,52920,85920,181920},0),2)</f>
        <v>0</v>
      </c>
      <c r="L38" s="43">
        <f t="shared" si="1"/>
        <v>0</v>
      </c>
      <c r="M38" s="19" t="str">
        <f t="shared" si="4"/>
        <v/>
      </c>
    </row>
    <row r="39" ht="16.5" spans="1:13">
      <c r="A39" s="41">
        <v>37</v>
      </c>
      <c r="B39" s="41"/>
      <c r="C39" s="41"/>
      <c r="D39" s="42"/>
      <c r="E39" s="42"/>
      <c r="F39" s="48">
        <f t="shared" si="0"/>
        <v>0</v>
      </c>
      <c r="G39" s="58">
        <f>IF(F39&gt;0,VLOOKUP(F39,税率表!$A$6:$D$12,3,1),0)</f>
        <v>0</v>
      </c>
      <c r="H39" s="58">
        <f>IF(F39&gt;0,VLOOKUP(F39,税率表!$A$6:$D$12,4,1),0)</f>
        <v>0</v>
      </c>
      <c r="I39" s="58">
        <f t="shared" si="2"/>
        <v>0</v>
      </c>
      <c r="J39" s="58">
        <f t="shared" si="3"/>
        <v>0</v>
      </c>
      <c r="K39" s="43">
        <f>ROUND(MAX((D39-E39)*{0.03,0.1,0.2,0.25,0.3,0.35,0.45}-{0,2520,16920,31920,52920,85920,181920},0),2)</f>
        <v>0</v>
      </c>
      <c r="L39" s="43">
        <f t="shared" si="1"/>
        <v>0</v>
      </c>
      <c r="M39" s="19" t="str">
        <f t="shared" si="4"/>
        <v/>
      </c>
    </row>
    <row r="40" ht="16.5" spans="1:13">
      <c r="A40" s="41">
        <v>38</v>
      </c>
      <c r="B40" s="41"/>
      <c r="C40" s="41"/>
      <c r="D40" s="42"/>
      <c r="E40" s="42"/>
      <c r="F40" s="48">
        <f t="shared" si="0"/>
        <v>0</v>
      </c>
      <c r="G40" s="58">
        <f>IF(F40&gt;0,VLOOKUP(F40,税率表!$A$6:$D$12,3,1),0)</f>
        <v>0</v>
      </c>
      <c r="H40" s="58">
        <f>IF(F40&gt;0,VLOOKUP(F40,税率表!$A$6:$D$12,4,1),0)</f>
        <v>0</v>
      </c>
      <c r="I40" s="58">
        <f t="shared" si="2"/>
        <v>0</v>
      </c>
      <c r="J40" s="58">
        <f t="shared" si="3"/>
        <v>0</v>
      </c>
      <c r="K40" s="43">
        <f>ROUND(MAX((D40-E40)*{0.03,0.1,0.2,0.25,0.3,0.35,0.45}-{0,2520,16920,31920,52920,85920,181920},0),2)</f>
        <v>0</v>
      </c>
      <c r="L40" s="43">
        <f t="shared" si="1"/>
        <v>0</v>
      </c>
      <c r="M40" s="19" t="str">
        <f t="shared" si="4"/>
        <v/>
      </c>
    </row>
    <row r="41" ht="16.5" spans="1:13">
      <c r="A41" s="41">
        <v>39</v>
      </c>
      <c r="B41" s="41"/>
      <c r="C41" s="41"/>
      <c r="D41" s="42"/>
      <c r="E41" s="42"/>
      <c r="F41" s="48">
        <f t="shared" si="0"/>
        <v>0</v>
      </c>
      <c r="G41" s="58">
        <f>IF(F41&gt;0,VLOOKUP(F41,税率表!$A$6:$D$12,3,1),0)</f>
        <v>0</v>
      </c>
      <c r="H41" s="58">
        <f>IF(F41&gt;0,VLOOKUP(F41,税率表!$A$6:$D$12,4,1),0)</f>
        <v>0</v>
      </c>
      <c r="I41" s="58">
        <f t="shared" si="2"/>
        <v>0</v>
      </c>
      <c r="J41" s="58">
        <f t="shared" si="3"/>
        <v>0</v>
      </c>
      <c r="K41" s="43">
        <f>ROUND(MAX((D41-E41)*{0.03,0.1,0.2,0.25,0.3,0.35,0.45}-{0,2520,16920,31920,52920,85920,181920},0),2)</f>
        <v>0</v>
      </c>
      <c r="L41" s="43">
        <f t="shared" si="1"/>
        <v>0</v>
      </c>
      <c r="M41" s="19" t="str">
        <f t="shared" si="4"/>
        <v/>
      </c>
    </row>
    <row r="42" ht="16.5" spans="1:13">
      <c r="A42" s="41">
        <v>40</v>
      </c>
      <c r="B42" s="41"/>
      <c r="C42" s="41"/>
      <c r="D42" s="42"/>
      <c r="E42" s="42"/>
      <c r="F42" s="48">
        <f t="shared" si="0"/>
        <v>0</v>
      </c>
      <c r="G42" s="58">
        <f>IF(F42&gt;0,VLOOKUP(F42,税率表!$A$6:$D$12,3,1),0)</f>
        <v>0</v>
      </c>
      <c r="H42" s="58">
        <f>IF(F42&gt;0,VLOOKUP(F42,税率表!$A$6:$D$12,4,1),0)</f>
        <v>0</v>
      </c>
      <c r="I42" s="58">
        <f t="shared" si="2"/>
        <v>0</v>
      </c>
      <c r="J42" s="58">
        <f t="shared" si="3"/>
        <v>0</v>
      </c>
      <c r="K42" s="43">
        <f>ROUND(MAX((D42-E42)*{0.03,0.1,0.2,0.25,0.3,0.35,0.45}-{0,2520,16920,31920,52920,85920,181920},0),2)</f>
        <v>0</v>
      </c>
      <c r="L42" s="43">
        <f t="shared" si="1"/>
        <v>0</v>
      </c>
      <c r="M42" s="19" t="str">
        <f t="shared" si="4"/>
        <v/>
      </c>
    </row>
    <row r="43" ht="16.5" spans="1:13">
      <c r="A43" s="41">
        <v>41</v>
      </c>
      <c r="B43" s="41"/>
      <c r="C43" s="41"/>
      <c r="D43" s="42"/>
      <c r="E43" s="42"/>
      <c r="F43" s="48">
        <f t="shared" si="0"/>
        <v>0</v>
      </c>
      <c r="G43" s="58">
        <f>IF(F43&gt;0,VLOOKUP(F43,税率表!$A$6:$D$12,3,1),0)</f>
        <v>0</v>
      </c>
      <c r="H43" s="58">
        <f>IF(F43&gt;0,VLOOKUP(F43,税率表!$A$6:$D$12,4,1),0)</f>
        <v>0</v>
      </c>
      <c r="I43" s="58">
        <f t="shared" si="2"/>
        <v>0</v>
      </c>
      <c r="J43" s="58">
        <f t="shared" si="3"/>
        <v>0</v>
      </c>
      <c r="K43" s="43">
        <f>ROUND(MAX((D43-E43)*{0.03,0.1,0.2,0.25,0.3,0.35,0.45}-{0,2520,16920,31920,52920,85920,181920},0),2)</f>
        <v>0</v>
      </c>
      <c r="L43" s="43">
        <f t="shared" si="1"/>
        <v>0</v>
      </c>
      <c r="M43" s="19" t="str">
        <f t="shared" si="4"/>
        <v/>
      </c>
    </row>
    <row r="44" ht="16.5" spans="1:13">
      <c r="A44" s="41">
        <v>42</v>
      </c>
      <c r="B44" s="41"/>
      <c r="C44" s="41"/>
      <c r="D44" s="42"/>
      <c r="E44" s="42"/>
      <c r="F44" s="48">
        <f t="shared" si="0"/>
        <v>0</v>
      </c>
      <c r="G44" s="58">
        <f>IF(F44&gt;0,VLOOKUP(F44,税率表!$A$6:$D$12,3,1),0)</f>
        <v>0</v>
      </c>
      <c r="H44" s="58">
        <f>IF(F44&gt;0,VLOOKUP(F44,税率表!$A$6:$D$12,4,1),0)</f>
        <v>0</v>
      </c>
      <c r="I44" s="58">
        <f t="shared" si="2"/>
        <v>0</v>
      </c>
      <c r="J44" s="58">
        <f t="shared" si="3"/>
        <v>0</v>
      </c>
      <c r="K44" s="43">
        <f>ROUND(MAX((D44-E44)*{0.03,0.1,0.2,0.25,0.3,0.35,0.45}-{0,2520,16920,31920,52920,85920,181920},0),2)</f>
        <v>0</v>
      </c>
      <c r="L44" s="43">
        <f t="shared" si="1"/>
        <v>0</v>
      </c>
      <c r="M44" s="19" t="str">
        <f t="shared" si="4"/>
        <v/>
      </c>
    </row>
    <row r="45" ht="16.5" spans="1:13">
      <c r="A45" s="41">
        <v>43</v>
      </c>
      <c r="B45" s="41"/>
      <c r="C45" s="41"/>
      <c r="D45" s="42"/>
      <c r="E45" s="42"/>
      <c r="F45" s="48">
        <f t="shared" si="0"/>
        <v>0</v>
      </c>
      <c r="G45" s="58">
        <f>IF(F45&gt;0,VLOOKUP(F45,税率表!$A$6:$D$12,3,1),0)</f>
        <v>0</v>
      </c>
      <c r="H45" s="58">
        <f>IF(F45&gt;0,VLOOKUP(F45,税率表!$A$6:$D$12,4,1),0)</f>
        <v>0</v>
      </c>
      <c r="I45" s="58">
        <f t="shared" si="2"/>
        <v>0</v>
      </c>
      <c r="J45" s="58">
        <f t="shared" si="3"/>
        <v>0</v>
      </c>
      <c r="K45" s="43">
        <f>ROUND(MAX((D45-E45)*{0.03,0.1,0.2,0.25,0.3,0.35,0.45}-{0,2520,16920,31920,52920,85920,181920},0),2)</f>
        <v>0</v>
      </c>
      <c r="L45" s="43">
        <f t="shared" si="1"/>
        <v>0</v>
      </c>
      <c r="M45" s="19" t="str">
        <f t="shared" si="4"/>
        <v/>
      </c>
    </row>
    <row r="46" ht="16.5" spans="1:13">
      <c r="A46" s="41">
        <v>44</v>
      </c>
      <c r="B46" s="41"/>
      <c r="C46" s="41"/>
      <c r="D46" s="42"/>
      <c r="E46" s="42"/>
      <c r="F46" s="48">
        <f t="shared" si="0"/>
        <v>0</v>
      </c>
      <c r="G46" s="58">
        <f>IF(F46&gt;0,VLOOKUP(F46,税率表!$A$6:$D$12,3,1),0)</f>
        <v>0</v>
      </c>
      <c r="H46" s="58">
        <f>IF(F46&gt;0,VLOOKUP(F46,税率表!$A$6:$D$12,4,1),0)</f>
        <v>0</v>
      </c>
      <c r="I46" s="58">
        <f t="shared" si="2"/>
        <v>0</v>
      </c>
      <c r="J46" s="58">
        <f t="shared" si="3"/>
        <v>0</v>
      </c>
      <c r="K46" s="43">
        <f>ROUND(MAX((D46-E46)*{0.03,0.1,0.2,0.25,0.3,0.35,0.45}-{0,2520,16920,31920,52920,85920,181920},0),2)</f>
        <v>0</v>
      </c>
      <c r="L46" s="43">
        <f t="shared" si="1"/>
        <v>0</v>
      </c>
      <c r="M46" s="19" t="str">
        <f t="shared" si="4"/>
        <v/>
      </c>
    </row>
    <row r="47" ht="16.5" spans="1:13">
      <c r="A47" s="41">
        <v>45</v>
      </c>
      <c r="B47" s="41"/>
      <c r="C47" s="41"/>
      <c r="D47" s="42"/>
      <c r="E47" s="42"/>
      <c r="F47" s="48">
        <f t="shared" si="0"/>
        <v>0</v>
      </c>
      <c r="G47" s="58">
        <f>IF(F47&gt;0,VLOOKUP(F47,税率表!$A$6:$D$12,3,1),0)</f>
        <v>0</v>
      </c>
      <c r="H47" s="58">
        <f>IF(F47&gt;0,VLOOKUP(F47,税率表!$A$6:$D$12,4,1),0)</f>
        <v>0</v>
      </c>
      <c r="I47" s="58">
        <f t="shared" si="2"/>
        <v>0</v>
      </c>
      <c r="J47" s="58">
        <f t="shared" si="3"/>
        <v>0</v>
      </c>
      <c r="K47" s="43">
        <f>ROUND(MAX((D47-E47)*{0.03,0.1,0.2,0.25,0.3,0.35,0.45}-{0,2520,16920,31920,52920,85920,181920},0),2)</f>
        <v>0</v>
      </c>
      <c r="L47" s="43">
        <f t="shared" si="1"/>
        <v>0</v>
      </c>
      <c r="M47" s="19" t="str">
        <f t="shared" si="4"/>
        <v/>
      </c>
    </row>
    <row r="48" ht="16.5" spans="1:13">
      <c r="A48" s="41">
        <v>46</v>
      </c>
      <c r="B48" s="41"/>
      <c r="C48" s="41"/>
      <c r="D48" s="42"/>
      <c r="E48" s="42"/>
      <c r="F48" s="48">
        <f t="shared" si="0"/>
        <v>0</v>
      </c>
      <c r="G48" s="58">
        <f>IF(F48&gt;0,VLOOKUP(F48,税率表!$A$6:$D$12,3,1),0)</f>
        <v>0</v>
      </c>
      <c r="H48" s="58">
        <f>IF(F48&gt;0,VLOOKUP(F48,税率表!$A$6:$D$12,4,1),0)</f>
        <v>0</v>
      </c>
      <c r="I48" s="58">
        <f t="shared" si="2"/>
        <v>0</v>
      </c>
      <c r="J48" s="58">
        <f t="shared" si="3"/>
        <v>0</v>
      </c>
      <c r="K48" s="43">
        <f>ROUND(MAX((D48-E48)*{0.03,0.1,0.2,0.25,0.3,0.35,0.45}-{0,2520,16920,31920,52920,85920,181920},0),2)</f>
        <v>0</v>
      </c>
      <c r="L48" s="43">
        <f t="shared" si="1"/>
        <v>0</v>
      </c>
      <c r="M48" s="19" t="str">
        <f t="shared" si="4"/>
        <v/>
      </c>
    </row>
    <row r="49" ht="16.5" spans="1:13">
      <c r="A49" s="41">
        <v>47</v>
      </c>
      <c r="B49" s="41"/>
      <c r="C49" s="41"/>
      <c r="D49" s="42"/>
      <c r="E49" s="42"/>
      <c r="F49" s="48">
        <f t="shared" si="0"/>
        <v>0</v>
      </c>
      <c r="G49" s="58">
        <f>IF(F49&gt;0,VLOOKUP(F49,税率表!$A$6:$D$12,3,1),0)</f>
        <v>0</v>
      </c>
      <c r="H49" s="58">
        <f>IF(F49&gt;0,VLOOKUP(F49,税率表!$A$6:$D$12,4,1),0)</f>
        <v>0</v>
      </c>
      <c r="I49" s="58">
        <f t="shared" si="2"/>
        <v>0</v>
      </c>
      <c r="J49" s="58">
        <f t="shared" si="3"/>
        <v>0</v>
      </c>
      <c r="K49" s="43">
        <f>ROUND(MAX((D49-E49)*{0.03,0.1,0.2,0.25,0.3,0.35,0.45}-{0,2520,16920,31920,52920,85920,181920},0),2)</f>
        <v>0</v>
      </c>
      <c r="L49" s="43">
        <f t="shared" si="1"/>
        <v>0</v>
      </c>
      <c r="M49" s="19" t="str">
        <f t="shared" si="4"/>
        <v/>
      </c>
    </row>
    <row r="50" ht="16.5" spans="1:13">
      <c r="A50" s="41">
        <v>48</v>
      </c>
      <c r="B50" s="41"/>
      <c r="C50" s="41"/>
      <c r="D50" s="42"/>
      <c r="E50" s="42"/>
      <c r="F50" s="48">
        <f t="shared" si="0"/>
        <v>0</v>
      </c>
      <c r="G50" s="58">
        <f>IF(F50&gt;0,VLOOKUP(F50,税率表!$A$6:$D$12,3,1),0)</f>
        <v>0</v>
      </c>
      <c r="H50" s="58">
        <f>IF(F50&gt;0,VLOOKUP(F50,税率表!$A$6:$D$12,4,1),0)</f>
        <v>0</v>
      </c>
      <c r="I50" s="58">
        <f t="shared" si="2"/>
        <v>0</v>
      </c>
      <c r="J50" s="58">
        <f t="shared" si="3"/>
        <v>0</v>
      </c>
      <c r="K50" s="43">
        <f>ROUND(MAX((D50-E50)*{0.03,0.1,0.2,0.25,0.3,0.35,0.45}-{0,2520,16920,31920,52920,85920,181920},0),2)</f>
        <v>0</v>
      </c>
      <c r="L50" s="43">
        <f t="shared" si="1"/>
        <v>0</v>
      </c>
      <c r="M50" s="19" t="str">
        <f t="shared" si="4"/>
        <v/>
      </c>
    </row>
    <row r="51" ht="16.5" spans="1:13">
      <c r="A51" s="41">
        <v>49</v>
      </c>
      <c r="B51" s="41"/>
      <c r="C51" s="41"/>
      <c r="D51" s="42"/>
      <c r="E51" s="42"/>
      <c r="F51" s="48">
        <f t="shared" si="0"/>
        <v>0</v>
      </c>
      <c r="G51" s="58">
        <f>IF(F51&gt;0,VLOOKUP(F51,税率表!$A$6:$D$12,3,1),0)</f>
        <v>0</v>
      </c>
      <c r="H51" s="58">
        <f>IF(F51&gt;0,VLOOKUP(F51,税率表!$A$6:$D$12,4,1),0)</f>
        <v>0</v>
      </c>
      <c r="I51" s="58">
        <f t="shared" si="2"/>
        <v>0</v>
      </c>
      <c r="J51" s="58">
        <f t="shared" si="3"/>
        <v>0</v>
      </c>
      <c r="K51" s="43">
        <f>ROUND(MAX((D51-E51)*{0.03,0.1,0.2,0.25,0.3,0.35,0.45}-{0,2520,16920,31920,52920,85920,181920},0),2)</f>
        <v>0</v>
      </c>
      <c r="L51" s="43">
        <f t="shared" si="1"/>
        <v>0</v>
      </c>
      <c r="M51" s="19" t="str">
        <f t="shared" si="4"/>
        <v/>
      </c>
    </row>
    <row r="52" ht="16.5" spans="1:13">
      <c r="A52" s="41">
        <v>50</v>
      </c>
      <c r="B52" s="41"/>
      <c r="C52" s="41"/>
      <c r="D52" s="42"/>
      <c r="E52" s="42"/>
      <c r="F52" s="48">
        <f t="shared" si="0"/>
        <v>0</v>
      </c>
      <c r="G52" s="58">
        <f>IF(F52&gt;0,VLOOKUP(F52,税率表!$A$6:$D$12,3,1),0)</f>
        <v>0</v>
      </c>
      <c r="H52" s="58">
        <f>IF(F52&gt;0,VLOOKUP(F52,税率表!$A$6:$D$12,4,1),0)</f>
        <v>0</v>
      </c>
      <c r="I52" s="58">
        <f t="shared" si="2"/>
        <v>0</v>
      </c>
      <c r="J52" s="58">
        <f t="shared" si="3"/>
        <v>0</v>
      </c>
      <c r="K52" s="43">
        <f>ROUND(MAX((D52-E52)*{0.03,0.1,0.2,0.25,0.3,0.35,0.45}-{0,2520,16920,31920,52920,85920,181920},0),2)</f>
        <v>0</v>
      </c>
      <c r="L52" s="43">
        <f t="shared" si="1"/>
        <v>0</v>
      </c>
      <c r="M52" s="19" t="str">
        <f t="shared" si="4"/>
        <v/>
      </c>
    </row>
    <row r="53" ht="16.5" spans="1:13">
      <c r="A53" s="41">
        <v>51</v>
      </c>
      <c r="B53" s="41"/>
      <c r="C53" s="41"/>
      <c r="D53" s="42"/>
      <c r="E53" s="42"/>
      <c r="F53" s="48">
        <f t="shared" si="0"/>
        <v>0</v>
      </c>
      <c r="G53" s="58">
        <f>IF(F53&gt;0,VLOOKUP(F53,税率表!$A$6:$D$12,3,1),0)</f>
        <v>0</v>
      </c>
      <c r="H53" s="58">
        <f>IF(F53&gt;0,VLOOKUP(F53,税率表!$A$6:$D$12,4,1),0)</f>
        <v>0</v>
      </c>
      <c r="I53" s="58">
        <f t="shared" si="2"/>
        <v>0</v>
      </c>
      <c r="J53" s="58">
        <f t="shared" si="3"/>
        <v>0</v>
      </c>
      <c r="K53" s="43">
        <f>ROUND(MAX((D53-E53)*{0.03,0.1,0.2,0.25,0.3,0.35,0.45}-{0,2520,16920,31920,52920,85920,181920},0),2)</f>
        <v>0</v>
      </c>
      <c r="L53" s="43">
        <f t="shared" si="1"/>
        <v>0</v>
      </c>
      <c r="M53" s="19" t="str">
        <f t="shared" si="4"/>
        <v/>
      </c>
    </row>
    <row r="54" ht="16.5" spans="1:13">
      <c r="A54" s="41">
        <v>52</v>
      </c>
      <c r="B54" s="41"/>
      <c r="C54" s="41"/>
      <c r="D54" s="42"/>
      <c r="E54" s="42"/>
      <c r="F54" s="48">
        <f t="shared" si="0"/>
        <v>0</v>
      </c>
      <c r="G54" s="58">
        <f>IF(F54&gt;0,VLOOKUP(F54,税率表!$A$6:$D$12,3,1),0)</f>
        <v>0</v>
      </c>
      <c r="H54" s="58">
        <f>IF(F54&gt;0,VLOOKUP(F54,税率表!$A$6:$D$12,4,1),0)</f>
        <v>0</v>
      </c>
      <c r="I54" s="58">
        <f t="shared" si="2"/>
        <v>0</v>
      </c>
      <c r="J54" s="58">
        <f t="shared" si="3"/>
        <v>0</v>
      </c>
      <c r="K54" s="43">
        <f>ROUND(MAX((D54-E54)*{0.03,0.1,0.2,0.25,0.3,0.35,0.45}-{0,2520,16920,31920,52920,85920,181920},0),2)</f>
        <v>0</v>
      </c>
      <c r="L54" s="43">
        <f t="shared" si="1"/>
        <v>0</v>
      </c>
      <c r="M54" s="19" t="str">
        <f t="shared" si="4"/>
        <v/>
      </c>
    </row>
    <row r="55" ht="16.5" spans="1:13">
      <c r="A55" s="41">
        <v>53</v>
      </c>
      <c r="B55" s="41"/>
      <c r="C55" s="41"/>
      <c r="D55" s="42"/>
      <c r="E55" s="42"/>
      <c r="F55" s="48">
        <f t="shared" si="0"/>
        <v>0</v>
      </c>
      <c r="G55" s="58">
        <f>IF(F55&gt;0,VLOOKUP(F55,税率表!$A$6:$D$12,3,1),0)</f>
        <v>0</v>
      </c>
      <c r="H55" s="58">
        <f>IF(F55&gt;0,VLOOKUP(F55,税率表!$A$6:$D$12,4,1),0)</f>
        <v>0</v>
      </c>
      <c r="I55" s="58">
        <f t="shared" si="2"/>
        <v>0</v>
      </c>
      <c r="J55" s="58">
        <f t="shared" si="3"/>
        <v>0</v>
      </c>
      <c r="K55" s="43">
        <f>ROUND(MAX((D55-E55)*{0.03,0.1,0.2,0.25,0.3,0.35,0.45}-{0,2520,16920,31920,52920,85920,181920},0),2)</f>
        <v>0</v>
      </c>
      <c r="L55" s="43">
        <f t="shared" si="1"/>
        <v>0</v>
      </c>
      <c r="M55" s="19" t="str">
        <f t="shared" si="4"/>
        <v/>
      </c>
    </row>
    <row r="56" ht="16.5" spans="1:13">
      <c r="A56" s="41">
        <v>54</v>
      </c>
      <c r="B56" s="41"/>
      <c r="C56" s="41"/>
      <c r="D56" s="42"/>
      <c r="E56" s="42"/>
      <c r="F56" s="48">
        <f t="shared" si="0"/>
        <v>0</v>
      </c>
      <c r="G56" s="58">
        <f>IF(F56&gt;0,VLOOKUP(F56,税率表!$A$6:$D$12,3,1),0)</f>
        <v>0</v>
      </c>
      <c r="H56" s="58">
        <f>IF(F56&gt;0,VLOOKUP(F56,税率表!$A$6:$D$12,4,1),0)</f>
        <v>0</v>
      </c>
      <c r="I56" s="58">
        <f t="shared" si="2"/>
        <v>0</v>
      </c>
      <c r="J56" s="58">
        <f t="shared" si="3"/>
        <v>0</v>
      </c>
      <c r="K56" s="43">
        <f>ROUND(MAX((D56-E56)*{0.03,0.1,0.2,0.25,0.3,0.35,0.45}-{0,2520,16920,31920,52920,85920,181920},0),2)</f>
        <v>0</v>
      </c>
      <c r="L56" s="43">
        <f t="shared" si="1"/>
        <v>0</v>
      </c>
      <c r="M56" s="19" t="str">
        <f t="shared" si="4"/>
        <v/>
      </c>
    </row>
    <row r="57" ht="16.5" spans="1:13">
      <c r="A57" s="41">
        <v>55</v>
      </c>
      <c r="B57" s="41"/>
      <c r="C57" s="41"/>
      <c r="D57" s="42"/>
      <c r="E57" s="42"/>
      <c r="F57" s="48">
        <f t="shared" si="0"/>
        <v>0</v>
      </c>
      <c r="G57" s="58">
        <f>IF(F57&gt;0,VLOOKUP(F57,税率表!$A$6:$D$12,3,1),0)</f>
        <v>0</v>
      </c>
      <c r="H57" s="58">
        <f>IF(F57&gt;0,VLOOKUP(F57,税率表!$A$6:$D$12,4,1),0)</f>
        <v>0</v>
      </c>
      <c r="I57" s="58">
        <f t="shared" si="2"/>
        <v>0</v>
      </c>
      <c r="J57" s="58">
        <f t="shared" si="3"/>
        <v>0</v>
      </c>
      <c r="K57" s="43">
        <f>ROUND(MAX((D57-E57)*{0.03,0.1,0.2,0.25,0.3,0.35,0.45}-{0,2520,16920,31920,52920,85920,181920},0),2)</f>
        <v>0</v>
      </c>
      <c r="L57" s="43">
        <f t="shared" si="1"/>
        <v>0</v>
      </c>
      <c r="M57" s="19" t="str">
        <f t="shared" si="4"/>
        <v/>
      </c>
    </row>
    <row r="58" ht="16.5" spans="1:13">
      <c r="A58" s="41">
        <v>56</v>
      </c>
      <c r="B58" s="41"/>
      <c r="C58" s="41"/>
      <c r="D58" s="42"/>
      <c r="E58" s="42"/>
      <c r="F58" s="48">
        <f t="shared" si="0"/>
        <v>0</v>
      </c>
      <c r="G58" s="58">
        <f>IF(F58&gt;0,VLOOKUP(F58,税率表!$A$6:$D$12,3,1),0)</f>
        <v>0</v>
      </c>
      <c r="H58" s="58">
        <f>IF(F58&gt;0,VLOOKUP(F58,税率表!$A$6:$D$12,4,1),0)</f>
        <v>0</v>
      </c>
      <c r="I58" s="58">
        <f t="shared" si="2"/>
        <v>0</v>
      </c>
      <c r="J58" s="58">
        <f t="shared" si="3"/>
        <v>0</v>
      </c>
      <c r="K58" s="43">
        <f>ROUND(MAX((D58-E58)*{0.03,0.1,0.2,0.25,0.3,0.35,0.45}-{0,2520,16920,31920,52920,85920,181920},0),2)</f>
        <v>0</v>
      </c>
      <c r="L58" s="43">
        <f t="shared" si="1"/>
        <v>0</v>
      </c>
      <c r="M58" s="19" t="str">
        <f t="shared" si="4"/>
        <v/>
      </c>
    </row>
    <row r="59" ht="16.5" spans="1:13">
      <c r="A59" s="41">
        <v>57</v>
      </c>
      <c r="B59" s="41"/>
      <c r="C59" s="41"/>
      <c r="D59" s="42"/>
      <c r="E59" s="42"/>
      <c r="F59" s="48">
        <f t="shared" si="0"/>
        <v>0</v>
      </c>
      <c r="G59" s="58">
        <f>IF(F59&gt;0,VLOOKUP(F59,税率表!$A$6:$D$12,3,1),0)</f>
        <v>0</v>
      </c>
      <c r="H59" s="58">
        <f>IF(F59&gt;0,VLOOKUP(F59,税率表!$A$6:$D$12,4,1),0)</f>
        <v>0</v>
      </c>
      <c r="I59" s="58">
        <f t="shared" si="2"/>
        <v>0</v>
      </c>
      <c r="J59" s="58">
        <f t="shared" si="3"/>
        <v>0</v>
      </c>
      <c r="K59" s="43">
        <f>ROUND(MAX((D59-E59)*{0.03,0.1,0.2,0.25,0.3,0.35,0.45}-{0,2520,16920,31920,52920,85920,181920},0),2)</f>
        <v>0</v>
      </c>
      <c r="L59" s="43">
        <f t="shared" si="1"/>
        <v>0</v>
      </c>
      <c r="M59" s="19" t="str">
        <f t="shared" si="4"/>
        <v/>
      </c>
    </row>
    <row r="60" ht="16.5" spans="1:13">
      <c r="A60" s="41">
        <v>58</v>
      </c>
      <c r="B60" s="41"/>
      <c r="C60" s="41"/>
      <c r="D60" s="42"/>
      <c r="E60" s="42"/>
      <c r="F60" s="48">
        <f t="shared" si="0"/>
        <v>0</v>
      </c>
      <c r="G60" s="58">
        <f>IF(F60&gt;0,VLOOKUP(F60,税率表!$A$6:$D$12,3,1),0)</f>
        <v>0</v>
      </c>
      <c r="H60" s="58">
        <f>IF(F60&gt;0,VLOOKUP(F60,税率表!$A$6:$D$12,4,1),0)</f>
        <v>0</v>
      </c>
      <c r="I60" s="58">
        <f t="shared" si="2"/>
        <v>0</v>
      </c>
      <c r="J60" s="58">
        <f t="shared" si="3"/>
        <v>0</v>
      </c>
      <c r="K60" s="43">
        <f>ROUND(MAX((D60-E60)*{0.03,0.1,0.2,0.25,0.3,0.35,0.45}-{0,2520,16920,31920,52920,85920,181920},0),2)</f>
        <v>0</v>
      </c>
      <c r="L60" s="43">
        <f t="shared" si="1"/>
        <v>0</v>
      </c>
      <c r="M60" s="19" t="str">
        <f t="shared" si="4"/>
        <v/>
      </c>
    </row>
    <row r="61" ht="16.5" spans="1:13">
      <c r="A61" s="41">
        <v>59</v>
      </c>
      <c r="B61" s="41"/>
      <c r="C61" s="41"/>
      <c r="D61" s="42"/>
      <c r="E61" s="42"/>
      <c r="F61" s="48">
        <f t="shared" si="0"/>
        <v>0</v>
      </c>
      <c r="G61" s="58">
        <f>IF(F61&gt;0,VLOOKUP(F61,税率表!$A$6:$D$12,3,1),0)</f>
        <v>0</v>
      </c>
      <c r="H61" s="58">
        <f>IF(F61&gt;0,VLOOKUP(F61,税率表!$A$6:$D$12,4,1),0)</f>
        <v>0</v>
      </c>
      <c r="I61" s="58">
        <f t="shared" si="2"/>
        <v>0</v>
      </c>
      <c r="J61" s="58">
        <f t="shared" si="3"/>
        <v>0</v>
      </c>
      <c r="K61" s="43">
        <f>ROUND(MAX((D61-E61)*{0.03,0.1,0.2,0.25,0.3,0.35,0.45}-{0,2520,16920,31920,52920,85920,181920},0),2)</f>
        <v>0</v>
      </c>
      <c r="L61" s="43">
        <f t="shared" si="1"/>
        <v>0</v>
      </c>
      <c r="M61" s="19" t="str">
        <f t="shared" si="4"/>
        <v/>
      </c>
    </row>
    <row r="62" ht="16.5" spans="1:13">
      <c r="A62" s="41">
        <v>60</v>
      </c>
      <c r="B62" s="41"/>
      <c r="C62" s="41"/>
      <c r="D62" s="42"/>
      <c r="E62" s="42"/>
      <c r="F62" s="48">
        <f t="shared" si="0"/>
        <v>0</v>
      </c>
      <c r="G62" s="58">
        <f>IF(F62&gt;0,VLOOKUP(F62,税率表!$A$6:$D$12,3,1),0)</f>
        <v>0</v>
      </c>
      <c r="H62" s="58">
        <f>IF(F62&gt;0,VLOOKUP(F62,税率表!$A$6:$D$12,4,1),0)</f>
        <v>0</v>
      </c>
      <c r="I62" s="58">
        <f t="shared" si="2"/>
        <v>0</v>
      </c>
      <c r="J62" s="58">
        <f t="shared" si="3"/>
        <v>0</v>
      </c>
      <c r="K62" s="43">
        <f>ROUND(MAX((D62-E62)*{0.03,0.1,0.2,0.25,0.3,0.35,0.45}-{0,2520,16920,31920,52920,85920,181920},0),2)</f>
        <v>0</v>
      </c>
      <c r="L62" s="43">
        <f t="shared" si="1"/>
        <v>0</v>
      </c>
      <c r="M62" s="19" t="str">
        <f t="shared" si="4"/>
        <v/>
      </c>
    </row>
    <row r="63" ht="16.5" spans="1:13">
      <c r="A63" s="41">
        <v>61</v>
      </c>
      <c r="B63" s="41"/>
      <c r="C63" s="41"/>
      <c r="D63" s="42"/>
      <c r="E63" s="42"/>
      <c r="F63" s="48">
        <f t="shared" si="0"/>
        <v>0</v>
      </c>
      <c r="G63" s="58">
        <f>IF(F63&gt;0,VLOOKUP(F63,税率表!$A$6:$D$12,3,1),0)</f>
        <v>0</v>
      </c>
      <c r="H63" s="58">
        <f>IF(F63&gt;0,VLOOKUP(F63,税率表!$A$6:$D$12,4,1),0)</f>
        <v>0</v>
      </c>
      <c r="I63" s="58">
        <f t="shared" si="2"/>
        <v>0</v>
      </c>
      <c r="J63" s="58">
        <f t="shared" si="3"/>
        <v>0</v>
      </c>
      <c r="K63" s="43">
        <f>ROUND(MAX((D63-E63)*{0.03,0.1,0.2,0.25,0.3,0.35,0.45}-{0,2520,16920,31920,52920,85920,181920},0),2)</f>
        <v>0</v>
      </c>
      <c r="L63" s="43">
        <f t="shared" si="1"/>
        <v>0</v>
      </c>
      <c r="M63" s="19" t="str">
        <f t="shared" si="4"/>
        <v/>
      </c>
    </row>
    <row r="64" ht="16.5" spans="1:13">
      <c r="A64" s="41">
        <v>62</v>
      </c>
      <c r="B64" s="41"/>
      <c r="C64" s="41"/>
      <c r="D64" s="42"/>
      <c r="E64" s="42"/>
      <c r="F64" s="48">
        <f t="shared" si="0"/>
        <v>0</v>
      </c>
      <c r="G64" s="58">
        <f>IF(F64&gt;0,VLOOKUP(F64,税率表!$A$6:$D$12,3,1),0)</f>
        <v>0</v>
      </c>
      <c r="H64" s="58">
        <f>IF(F64&gt;0,VLOOKUP(F64,税率表!$A$6:$D$12,4,1),0)</f>
        <v>0</v>
      </c>
      <c r="I64" s="58">
        <f t="shared" si="2"/>
        <v>0</v>
      </c>
      <c r="J64" s="58">
        <f t="shared" si="3"/>
        <v>0</v>
      </c>
      <c r="K64" s="43">
        <f>ROUND(MAX((D64-E64)*{0.03,0.1,0.2,0.25,0.3,0.35,0.45}-{0,2520,16920,31920,52920,85920,181920},0),2)</f>
        <v>0</v>
      </c>
      <c r="L64" s="43">
        <f t="shared" si="1"/>
        <v>0</v>
      </c>
      <c r="M64" s="19" t="str">
        <f t="shared" si="4"/>
        <v/>
      </c>
    </row>
    <row r="65" ht="16.5" spans="1:13">
      <c r="A65" s="41">
        <v>63</v>
      </c>
      <c r="B65" s="41"/>
      <c r="C65" s="41"/>
      <c r="D65" s="42"/>
      <c r="E65" s="42"/>
      <c r="F65" s="48">
        <f t="shared" si="0"/>
        <v>0</v>
      </c>
      <c r="G65" s="58">
        <f>IF(F65&gt;0,VLOOKUP(F65,税率表!$A$6:$D$12,3,1),0)</f>
        <v>0</v>
      </c>
      <c r="H65" s="58">
        <f>IF(F65&gt;0,VLOOKUP(F65,税率表!$A$6:$D$12,4,1),0)</f>
        <v>0</v>
      </c>
      <c r="I65" s="58">
        <f t="shared" si="2"/>
        <v>0</v>
      </c>
      <c r="J65" s="58">
        <f t="shared" si="3"/>
        <v>0</v>
      </c>
      <c r="K65" s="43">
        <f>ROUND(MAX((D65-E65)*{0.03,0.1,0.2,0.25,0.3,0.35,0.45}-{0,2520,16920,31920,52920,85920,181920},0),2)</f>
        <v>0</v>
      </c>
      <c r="L65" s="43">
        <f t="shared" si="1"/>
        <v>0</v>
      </c>
      <c r="M65" s="19" t="str">
        <f t="shared" si="4"/>
        <v/>
      </c>
    </row>
    <row r="66" ht="16.5" spans="1:13">
      <c r="A66" s="41">
        <v>64</v>
      </c>
      <c r="B66" s="41"/>
      <c r="C66" s="41"/>
      <c r="D66" s="42"/>
      <c r="E66" s="42"/>
      <c r="F66" s="48">
        <f t="shared" si="0"/>
        <v>0</v>
      </c>
      <c r="G66" s="58">
        <f>IF(F66&gt;0,VLOOKUP(F66,税率表!$A$6:$D$12,3,1),0)</f>
        <v>0</v>
      </c>
      <c r="H66" s="58">
        <f>IF(F66&gt;0,VLOOKUP(F66,税率表!$A$6:$D$12,4,1),0)</f>
        <v>0</v>
      </c>
      <c r="I66" s="58">
        <f t="shared" si="2"/>
        <v>0</v>
      </c>
      <c r="J66" s="58">
        <f t="shared" si="3"/>
        <v>0</v>
      </c>
      <c r="K66" s="43">
        <f>ROUND(MAX((D66-E66)*{0.03,0.1,0.2,0.25,0.3,0.35,0.45}-{0,2520,16920,31920,52920,85920,181920},0),2)</f>
        <v>0</v>
      </c>
      <c r="L66" s="43">
        <f t="shared" si="1"/>
        <v>0</v>
      </c>
      <c r="M66" s="19" t="str">
        <f t="shared" si="4"/>
        <v/>
      </c>
    </row>
    <row r="67" ht="16.5" spans="1:13">
      <c r="A67" s="41">
        <v>65</v>
      </c>
      <c r="B67" s="41"/>
      <c r="C67" s="41"/>
      <c r="D67" s="42"/>
      <c r="E67" s="42"/>
      <c r="F67" s="48">
        <f t="shared" ref="F67:F130" si="5">ROUND(IF(D67&gt;E67,D67-E67,0),2)</f>
        <v>0</v>
      </c>
      <c r="G67" s="58">
        <f>IF(F67&gt;0,VLOOKUP(F67,税率表!$A$6:$D$12,3,1),0)</f>
        <v>0</v>
      </c>
      <c r="H67" s="58">
        <f>IF(F67&gt;0,VLOOKUP(F67,税率表!$A$6:$D$12,4,1),0)</f>
        <v>0</v>
      </c>
      <c r="I67" s="58">
        <f t="shared" ref="I67:I130" si="6">ROUND(F67*G67-H67,2)</f>
        <v>0</v>
      </c>
      <c r="J67" s="58">
        <f t="shared" ref="J67:J130" si="7">ROUND(D67-I67,2)</f>
        <v>0</v>
      </c>
      <c r="K67" s="43">
        <f>ROUND(MAX((D67-E67)*{0.03,0.1,0.2,0.25,0.3,0.35,0.45}-{0,2520,16920,31920,52920,85920,181920},0),2)</f>
        <v>0</v>
      </c>
      <c r="L67" s="43">
        <f t="shared" ref="L67:L130" si="8">ROUND(D67-K67,2)</f>
        <v>0</v>
      </c>
      <c r="M67" s="19" t="str">
        <f t="shared" si="4"/>
        <v/>
      </c>
    </row>
    <row r="68" ht="16.5" spans="1:13">
      <c r="A68" s="41">
        <v>66</v>
      </c>
      <c r="B68" s="41"/>
      <c r="C68" s="41"/>
      <c r="D68" s="42"/>
      <c r="E68" s="42"/>
      <c r="F68" s="48">
        <f t="shared" si="5"/>
        <v>0</v>
      </c>
      <c r="G68" s="58">
        <f>IF(F68&gt;0,VLOOKUP(F68,税率表!$A$6:$D$12,3,1),0)</f>
        <v>0</v>
      </c>
      <c r="H68" s="58">
        <f>IF(F68&gt;0,VLOOKUP(F68,税率表!$A$6:$D$12,4,1),0)</f>
        <v>0</v>
      </c>
      <c r="I68" s="58">
        <f t="shared" si="6"/>
        <v>0</v>
      </c>
      <c r="J68" s="58">
        <f t="shared" si="7"/>
        <v>0</v>
      </c>
      <c r="K68" s="43">
        <f>ROUND(MAX((D68-E68)*{0.03,0.1,0.2,0.25,0.3,0.35,0.45}-{0,2520,16920,31920,52920,85920,181920},0),2)</f>
        <v>0</v>
      </c>
      <c r="L68" s="43">
        <f t="shared" si="8"/>
        <v>0</v>
      </c>
      <c r="M68" s="19" t="str">
        <f t="shared" ref="M68:M131" si="9">IF(I68=K68,"","税金计算有误！")</f>
        <v/>
      </c>
    </row>
    <row r="69" ht="16.5" spans="1:13">
      <c r="A69" s="41">
        <v>67</v>
      </c>
      <c r="B69" s="41"/>
      <c r="C69" s="41"/>
      <c r="D69" s="42"/>
      <c r="E69" s="42"/>
      <c r="F69" s="48">
        <f t="shared" si="5"/>
        <v>0</v>
      </c>
      <c r="G69" s="58">
        <f>IF(F69&gt;0,VLOOKUP(F69,税率表!$A$6:$D$12,3,1),0)</f>
        <v>0</v>
      </c>
      <c r="H69" s="58">
        <f>IF(F69&gt;0,VLOOKUP(F69,税率表!$A$6:$D$12,4,1),0)</f>
        <v>0</v>
      </c>
      <c r="I69" s="58">
        <f t="shared" si="6"/>
        <v>0</v>
      </c>
      <c r="J69" s="58">
        <f t="shared" si="7"/>
        <v>0</v>
      </c>
      <c r="K69" s="43">
        <f>ROUND(MAX((D69-E69)*{0.03,0.1,0.2,0.25,0.3,0.35,0.45}-{0,2520,16920,31920,52920,85920,181920},0),2)</f>
        <v>0</v>
      </c>
      <c r="L69" s="43">
        <f t="shared" si="8"/>
        <v>0</v>
      </c>
      <c r="M69" s="19" t="str">
        <f t="shared" si="9"/>
        <v/>
      </c>
    </row>
    <row r="70" ht="16.5" spans="1:13">
      <c r="A70" s="41">
        <v>68</v>
      </c>
      <c r="B70" s="41"/>
      <c r="C70" s="41"/>
      <c r="D70" s="42"/>
      <c r="E70" s="42"/>
      <c r="F70" s="48">
        <f t="shared" si="5"/>
        <v>0</v>
      </c>
      <c r="G70" s="58">
        <f>IF(F70&gt;0,VLOOKUP(F70,税率表!$A$6:$D$12,3,1),0)</f>
        <v>0</v>
      </c>
      <c r="H70" s="58">
        <f>IF(F70&gt;0,VLOOKUP(F70,税率表!$A$6:$D$12,4,1),0)</f>
        <v>0</v>
      </c>
      <c r="I70" s="58">
        <f t="shared" si="6"/>
        <v>0</v>
      </c>
      <c r="J70" s="58">
        <f t="shared" si="7"/>
        <v>0</v>
      </c>
      <c r="K70" s="43">
        <f>ROUND(MAX((D70-E70)*{0.03,0.1,0.2,0.25,0.3,0.35,0.45}-{0,2520,16920,31920,52920,85920,181920},0),2)</f>
        <v>0</v>
      </c>
      <c r="L70" s="43">
        <f t="shared" si="8"/>
        <v>0</v>
      </c>
      <c r="M70" s="19" t="str">
        <f t="shared" si="9"/>
        <v/>
      </c>
    </row>
    <row r="71" ht="16.5" spans="1:13">
      <c r="A71" s="41">
        <v>69</v>
      </c>
      <c r="B71" s="41"/>
      <c r="C71" s="41"/>
      <c r="D71" s="42"/>
      <c r="E71" s="42"/>
      <c r="F71" s="48">
        <f t="shared" si="5"/>
        <v>0</v>
      </c>
      <c r="G71" s="58">
        <f>IF(F71&gt;0,VLOOKUP(F71,税率表!$A$6:$D$12,3,1),0)</f>
        <v>0</v>
      </c>
      <c r="H71" s="58">
        <f>IF(F71&gt;0,VLOOKUP(F71,税率表!$A$6:$D$12,4,1),0)</f>
        <v>0</v>
      </c>
      <c r="I71" s="58">
        <f t="shared" si="6"/>
        <v>0</v>
      </c>
      <c r="J71" s="58">
        <f t="shared" si="7"/>
        <v>0</v>
      </c>
      <c r="K71" s="43">
        <f>ROUND(MAX((D71-E71)*{0.03,0.1,0.2,0.25,0.3,0.35,0.45}-{0,2520,16920,31920,52920,85920,181920},0),2)</f>
        <v>0</v>
      </c>
      <c r="L71" s="43">
        <f t="shared" si="8"/>
        <v>0</v>
      </c>
      <c r="M71" s="19" t="str">
        <f t="shared" si="9"/>
        <v/>
      </c>
    </row>
    <row r="72" ht="16.5" spans="1:13">
      <c r="A72" s="41">
        <v>70</v>
      </c>
      <c r="B72" s="41"/>
      <c r="C72" s="41"/>
      <c r="D72" s="42"/>
      <c r="E72" s="42"/>
      <c r="F72" s="48">
        <f t="shared" si="5"/>
        <v>0</v>
      </c>
      <c r="G72" s="58">
        <f>IF(F72&gt;0,VLOOKUP(F72,税率表!$A$6:$D$12,3,1),0)</f>
        <v>0</v>
      </c>
      <c r="H72" s="58">
        <f>IF(F72&gt;0,VLOOKUP(F72,税率表!$A$6:$D$12,4,1),0)</f>
        <v>0</v>
      </c>
      <c r="I72" s="58">
        <f t="shared" si="6"/>
        <v>0</v>
      </c>
      <c r="J72" s="58">
        <f t="shared" si="7"/>
        <v>0</v>
      </c>
      <c r="K72" s="43">
        <f>ROUND(MAX((D72-E72)*{0.03,0.1,0.2,0.25,0.3,0.35,0.45}-{0,2520,16920,31920,52920,85920,181920},0),2)</f>
        <v>0</v>
      </c>
      <c r="L72" s="43">
        <f t="shared" si="8"/>
        <v>0</v>
      </c>
      <c r="M72" s="19" t="str">
        <f t="shared" si="9"/>
        <v/>
      </c>
    </row>
    <row r="73" ht="16.5" spans="1:13">
      <c r="A73" s="41">
        <v>71</v>
      </c>
      <c r="B73" s="41"/>
      <c r="C73" s="41"/>
      <c r="D73" s="42"/>
      <c r="E73" s="42"/>
      <c r="F73" s="48">
        <f t="shared" si="5"/>
        <v>0</v>
      </c>
      <c r="G73" s="58">
        <f>IF(F73&gt;0,VLOOKUP(F73,税率表!$A$6:$D$12,3,1),0)</f>
        <v>0</v>
      </c>
      <c r="H73" s="58">
        <f>IF(F73&gt;0,VLOOKUP(F73,税率表!$A$6:$D$12,4,1),0)</f>
        <v>0</v>
      </c>
      <c r="I73" s="58">
        <f t="shared" si="6"/>
        <v>0</v>
      </c>
      <c r="J73" s="58">
        <f t="shared" si="7"/>
        <v>0</v>
      </c>
      <c r="K73" s="43">
        <f>ROUND(MAX((D73-E73)*{0.03,0.1,0.2,0.25,0.3,0.35,0.45}-{0,2520,16920,31920,52920,85920,181920},0),2)</f>
        <v>0</v>
      </c>
      <c r="L73" s="43">
        <f t="shared" si="8"/>
        <v>0</v>
      </c>
      <c r="M73" s="19" t="str">
        <f t="shared" si="9"/>
        <v/>
      </c>
    </row>
    <row r="74" ht="16.5" spans="1:13">
      <c r="A74" s="41">
        <v>72</v>
      </c>
      <c r="B74" s="41"/>
      <c r="C74" s="41"/>
      <c r="D74" s="42"/>
      <c r="E74" s="42"/>
      <c r="F74" s="48">
        <f t="shared" si="5"/>
        <v>0</v>
      </c>
      <c r="G74" s="58">
        <f>IF(F74&gt;0,VLOOKUP(F74,税率表!$A$6:$D$12,3,1),0)</f>
        <v>0</v>
      </c>
      <c r="H74" s="58">
        <f>IF(F74&gt;0,VLOOKUP(F74,税率表!$A$6:$D$12,4,1),0)</f>
        <v>0</v>
      </c>
      <c r="I74" s="58">
        <f t="shared" si="6"/>
        <v>0</v>
      </c>
      <c r="J74" s="58">
        <f t="shared" si="7"/>
        <v>0</v>
      </c>
      <c r="K74" s="43">
        <f>ROUND(MAX((D74-E74)*{0.03,0.1,0.2,0.25,0.3,0.35,0.45}-{0,2520,16920,31920,52920,85920,181920},0),2)</f>
        <v>0</v>
      </c>
      <c r="L74" s="43">
        <f t="shared" si="8"/>
        <v>0</v>
      </c>
      <c r="M74" s="19" t="str">
        <f t="shared" si="9"/>
        <v/>
      </c>
    </row>
    <row r="75" ht="16.5" spans="1:13">
      <c r="A75" s="41">
        <v>73</v>
      </c>
      <c r="B75" s="41"/>
      <c r="C75" s="41"/>
      <c r="D75" s="42"/>
      <c r="E75" s="42"/>
      <c r="F75" s="48">
        <f t="shared" si="5"/>
        <v>0</v>
      </c>
      <c r="G75" s="58">
        <f>IF(F75&gt;0,VLOOKUP(F75,税率表!$A$6:$D$12,3,1),0)</f>
        <v>0</v>
      </c>
      <c r="H75" s="58">
        <f>IF(F75&gt;0,VLOOKUP(F75,税率表!$A$6:$D$12,4,1),0)</f>
        <v>0</v>
      </c>
      <c r="I75" s="58">
        <f t="shared" si="6"/>
        <v>0</v>
      </c>
      <c r="J75" s="58">
        <f t="shared" si="7"/>
        <v>0</v>
      </c>
      <c r="K75" s="43">
        <f>ROUND(MAX((D75-E75)*{0.03,0.1,0.2,0.25,0.3,0.35,0.45}-{0,2520,16920,31920,52920,85920,181920},0),2)</f>
        <v>0</v>
      </c>
      <c r="L75" s="43">
        <f t="shared" si="8"/>
        <v>0</v>
      </c>
      <c r="M75" s="19" t="str">
        <f t="shared" si="9"/>
        <v/>
      </c>
    </row>
    <row r="76" ht="16.5" spans="1:13">
      <c r="A76" s="41">
        <v>74</v>
      </c>
      <c r="B76" s="41"/>
      <c r="C76" s="41"/>
      <c r="D76" s="42"/>
      <c r="E76" s="42"/>
      <c r="F76" s="48">
        <f t="shared" si="5"/>
        <v>0</v>
      </c>
      <c r="G76" s="58">
        <f>IF(F76&gt;0,VLOOKUP(F76,税率表!$A$6:$D$12,3,1),0)</f>
        <v>0</v>
      </c>
      <c r="H76" s="58">
        <f>IF(F76&gt;0,VLOOKUP(F76,税率表!$A$6:$D$12,4,1),0)</f>
        <v>0</v>
      </c>
      <c r="I76" s="58">
        <f t="shared" si="6"/>
        <v>0</v>
      </c>
      <c r="J76" s="58">
        <f t="shared" si="7"/>
        <v>0</v>
      </c>
      <c r="K76" s="43">
        <f>ROUND(MAX((D76-E76)*{0.03,0.1,0.2,0.25,0.3,0.35,0.45}-{0,2520,16920,31920,52920,85920,181920},0),2)</f>
        <v>0</v>
      </c>
      <c r="L76" s="43">
        <f t="shared" si="8"/>
        <v>0</v>
      </c>
      <c r="M76" s="19" t="str">
        <f t="shared" si="9"/>
        <v/>
      </c>
    </row>
    <row r="77" ht="16.5" spans="1:13">
      <c r="A77" s="41">
        <v>75</v>
      </c>
      <c r="B77" s="41"/>
      <c r="C77" s="41"/>
      <c r="D77" s="42"/>
      <c r="E77" s="42"/>
      <c r="F77" s="48">
        <f t="shared" si="5"/>
        <v>0</v>
      </c>
      <c r="G77" s="58">
        <f>IF(F77&gt;0,VLOOKUP(F77,税率表!$A$6:$D$12,3,1),0)</f>
        <v>0</v>
      </c>
      <c r="H77" s="58">
        <f>IF(F77&gt;0,VLOOKUP(F77,税率表!$A$6:$D$12,4,1),0)</f>
        <v>0</v>
      </c>
      <c r="I77" s="58">
        <f t="shared" si="6"/>
        <v>0</v>
      </c>
      <c r="J77" s="58">
        <f t="shared" si="7"/>
        <v>0</v>
      </c>
      <c r="K77" s="43">
        <f>ROUND(MAX((D77-E77)*{0.03,0.1,0.2,0.25,0.3,0.35,0.45}-{0,2520,16920,31920,52920,85920,181920},0),2)</f>
        <v>0</v>
      </c>
      <c r="L77" s="43">
        <f t="shared" si="8"/>
        <v>0</v>
      </c>
      <c r="M77" s="19" t="str">
        <f t="shared" si="9"/>
        <v/>
      </c>
    </row>
    <row r="78" ht="16.5" spans="1:13">
      <c r="A78" s="41">
        <v>76</v>
      </c>
      <c r="B78" s="41"/>
      <c r="C78" s="41"/>
      <c r="D78" s="42"/>
      <c r="E78" s="42"/>
      <c r="F78" s="48">
        <f t="shared" si="5"/>
        <v>0</v>
      </c>
      <c r="G78" s="58">
        <f>IF(F78&gt;0,VLOOKUP(F78,税率表!$A$6:$D$12,3,1),0)</f>
        <v>0</v>
      </c>
      <c r="H78" s="58">
        <f>IF(F78&gt;0,VLOOKUP(F78,税率表!$A$6:$D$12,4,1),0)</f>
        <v>0</v>
      </c>
      <c r="I78" s="58">
        <f t="shared" si="6"/>
        <v>0</v>
      </c>
      <c r="J78" s="58">
        <f t="shared" si="7"/>
        <v>0</v>
      </c>
      <c r="K78" s="43">
        <f>ROUND(MAX((D78-E78)*{0.03,0.1,0.2,0.25,0.3,0.35,0.45}-{0,2520,16920,31920,52920,85920,181920},0),2)</f>
        <v>0</v>
      </c>
      <c r="L78" s="43">
        <f t="shared" si="8"/>
        <v>0</v>
      </c>
      <c r="M78" s="19" t="str">
        <f t="shared" si="9"/>
        <v/>
      </c>
    </row>
    <row r="79" ht="16.5" spans="1:13">
      <c r="A79" s="41">
        <v>77</v>
      </c>
      <c r="B79" s="41"/>
      <c r="C79" s="41"/>
      <c r="D79" s="42"/>
      <c r="E79" s="42"/>
      <c r="F79" s="48">
        <f t="shared" si="5"/>
        <v>0</v>
      </c>
      <c r="G79" s="58">
        <f>IF(F79&gt;0,VLOOKUP(F79,税率表!$A$6:$D$12,3,1),0)</f>
        <v>0</v>
      </c>
      <c r="H79" s="58">
        <f>IF(F79&gt;0,VLOOKUP(F79,税率表!$A$6:$D$12,4,1),0)</f>
        <v>0</v>
      </c>
      <c r="I79" s="58">
        <f t="shared" si="6"/>
        <v>0</v>
      </c>
      <c r="J79" s="58">
        <f t="shared" si="7"/>
        <v>0</v>
      </c>
      <c r="K79" s="43">
        <f>ROUND(MAX((D79-E79)*{0.03,0.1,0.2,0.25,0.3,0.35,0.45}-{0,2520,16920,31920,52920,85920,181920},0),2)</f>
        <v>0</v>
      </c>
      <c r="L79" s="43">
        <f t="shared" si="8"/>
        <v>0</v>
      </c>
      <c r="M79" s="19" t="str">
        <f t="shared" si="9"/>
        <v/>
      </c>
    </row>
    <row r="80" ht="16.5" spans="1:13">
      <c r="A80" s="41">
        <v>78</v>
      </c>
      <c r="B80" s="41"/>
      <c r="C80" s="41"/>
      <c r="D80" s="42"/>
      <c r="E80" s="42"/>
      <c r="F80" s="48">
        <f t="shared" si="5"/>
        <v>0</v>
      </c>
      <c r="G80" s="58">
        <f>IF(F80&gt;0,VLOOKUP(F80,税率表!$A$6:$D$12,3,1),0)</f>
        <v>0</v>
      </c>
      <c r="H80" s="58">
        <f>IF(F80&gt;0,VLOOKUP(F80,税率表!$A$6:$D$12,4,1),0)</f>
        <v>0</v>
      </c>
      <c r="I80" s="58">
        <f t="shared" si="6"/>
        <v>0</v>
      </c>
      <c r="J80" s="58">
        <f t="shared" si="7"/>
        <v>0</v>
      </c>
      <c r="K80" s="43">
        <f>ROUND(MAX((D80-E80)*{0.03,0.1,0.2,0.25,0.3,0.35,0.45}-{0,2520,16920,31920,52920,85920,181920},0),2)</f>
        <v>0</v>
      </c>
      <c r="L80" s="43">
        <f t="shared" si="8"/>
        <v>0</v>
      </c>
      <c r="M80" s="19" t="str">
        <f t="shared" si="9"/>
        <v/>
      </c>
    </row>
    <row r="81" ht="16.5" spans="1:13">
      <c r="A81" s="41">
        <v>79</v>
      </c>
      <c r="B81" s="41"/>
      <c r="C81" s="41"/>
      <c r="D81" s="42"/>
      <c r="E81" s="42"/>
      <c r="F81" s="48">
        <f t="shared" si="5"/>
        <v>0</v>
      </c>
      <c r="G81" s="58">
        <f>IF(F81&gt;0,VLOOKUP(F81,税率表!$A$6:$D$12,3,1),0)</f>
        <v>0</v>
      </c>
      <c r="H81" s="58">
        <f>IF(F81&gt;0,VLOOKUP(F81,税率表!$A$6:$D$12,4,1),0)</f>
        <v>0</v>
      </c>
      <c r="I81" s="58">
        <f t="shared" si="6"/>
        <v>0</v>
      </c>
      <c r="J81" s="58">
        <f t="shared" si="7"/>
        <v>0</v>
      </c>
      <c r="K81" s="43">
        <f>ROUND(MAX((D81-E81)*{0.03,0.1,0.2,0.25,0.3,0.35,0.45}-{0,2520,16920,31920,52920,85920,181920},0),2)</f>
        <v>0</v>
      </c>
      <c r="L81" s="43">
        <f t="shared" si="8"/>
        <v>0</v>
      </c>
      <c r="M81" s="19" t="str">
        <f t="shared" si="9"/>
        <v/>
      </c>
    </row>
    <row r="82" ht="16.5" spans="1:13">
      <c r="A82" s="41">
        <v>80</v>
      </c>
      <c r="B82" s="41"/>
      <c r="C82" s="41"/>
      <c r="D82" s="42"/>
      <c r="E82" s="42"/>
      <c r="F82" s="48">
        <f t="shared" si="5"/>
        <v>0</v>
      </c>
      <c r="G82" s="58">
        <f>IF(F82&gt;0,VLOOKUP(F82,税率表!$A$6:$D$12,3,1),0)</f>
        <v>0</v>
      </c>
      <c r="H82" s="58">
        <f>IF(F82&gt;0,VLOOKUP(F82,税率表!$A$6:$D$12,4,1),0)</f>
        <v>0</v>
      </c>
      <c r="I82" s="58">
        <f t="shared" si="6"/>
        <v>0</v>
      </c>
      <c r="J82" s="58">
        <f t="shared" si="7"/>
        <v>0</v>
      </c>
      <c r="K82" s="43">
        <f>ROUND(MAX((D82-E82)*{0.03,0.1,0.2,0.25,0.3,0.35,0.45}-{0,2520,16920,31920,52920,85920,181920},0),2)</f>
        <v>0</v>
      </c>
      <c r="L82" s="43">
        <f t="shared" si="8"/>
        <v>0</v>
      </c>
      <c r="M82" s="19" t="str">
        <f t="shared" si="9"/>
        <v/>
      </c>
    </row>
    <row r="83" ht="16.5" spans="1:13">
      <c r="A83" s="41">
        <v>81</v>
      </c>
      <c r="B83" s="41"/>
      <c r="C83" s="41"/>
      <c r="D83" s="42"/>
      <c r="E83" s="42"/>
      <c r="F83" s="48">
        <f t="shared" si="5"/>
        <v>0</v>
      </c>
      <c r="G83" s="58">
        <f>IF(F83&gt;0,VLOOKUP(F83,税率表!$A$6:$D$12,3,1),0)</f>
        <v>0</v>
      </c>
      <c r="H83" s="58">
        <f>IF(F83&gt;0,VLOOKUP(F83,税率表!$A$6:$D$12,4,1),0)</f>
        <v>0</v>
      </c>
      <c r="I83" s="58">
        <f t="shared" si="6"/>
        <v>0</v>
      </c>
      <c r="J83" s="58">
        <f t="shared" si="7"/>
        <v>0</v>
      </c>
      <c r="K83" s="43">
        <f>ROUND(MAX((D83-E83)*{0.03,0.1,0.2,0.25,0.3,0.35,0.45}-{0,2520,16920,31920,52920,85920,181920},0),2)</f>
        <v>0</v>
      </c>
      <c r="L83" s="43">
        <f t="shared" si="8"/>
        <v>0</v>
      </c>
      <c r="M83" s="19" t="str">
        <f t="shared" si="9"/>
        <v/>
      </c>
    </row>
    <row r="84" ht="16.5" spans="1:13">
      <c r="A84" s="41">
        <v>82</v>
      </c>
      <c r="B84" s="41"/>
      <c r="C84" s="41"/>
      <c r="D84" s="42"/>
      <c r="E84" s="42"/>
      <c r="F84" s="48">
        <f t="shared" si="5"/>
        <v>0</v>
      </c>
      <c r="G84" s="58">
        <f>IF(F84&gt;0,VLOOKUP(F84,税率表!$A$6:$D$12,3,1),0)</f>
        <v>0</v>
      </c>
      <c r="H84" s="58">
        <f>IF(F84&gt;0,VLOOKUP(F84,税率表!$A$6:$D$12,4,1),0)</f>
        <v>0</v>
      </c>
      <c r="I84" s="58">
        <f t="shared" si="6"/>
        <v>0</v>
      </c>
      <c r="J84" s="58">
        <f t="shared" si="7"/>
        <v>0</v>
      </c>
      <c r="K84" s="43">
        <f>ROUND(MAX((D84-E84)*{0.03,0.1,0.2,0.25,0.3,0.35,0.45}-{0,2520,16920,31920,52920,85920,181920},0),2)</f>
        <v>0</v>
      </c>
      <c r="L84" s="43">
        <f t="shared" si="8"/>
        <v>0</v>
      </c>
      <c r="M84" s="19" t="str">
        <f t="shared" si="9"/>
        <v/>
      </c>
    </row>
    <row r="85" ht="16.5" spans="1:13">
      <c r="A85" s="41">
        <v>83</v>
      </c>
      <c r="B85" s="41"/>
      <c r="C85" s="41"/>
      <c r="D85" s="42"/>
      <c r="E85" s="42"/>
      <c r="F85" s="48">
        <f t="shared" si="5"/>
        <v>0</v>
      </c>
      <c r="G85" s="58">
        <f>IF(F85&gt;0,VLOOKUP(F85,税率表!$A$6:$D$12,3,1),0)</f>
        <v>0</v>
      </c>
      <c r="H85" s="58">
        <f>IF(F85&gt;0,VLOOKUP(F85,税率表!$A$6:$D$12,4,1),0)</f>
        <v>0</v>
      </c>
      <c r="I85" s="58">
        <f t="shared" si="6"/>
        <v>0</v>
      </c>
      <c r="J85" s="58">
        <f t="shared" si="7"/>
        <v>0</v>
      </c>
      <c r="K85" s="43">
        <f>ROUND(MAX((D85-E85)*{0.03,0.1,0.2,0.25,0.3,0.35,0.45}-{0,2520,16920,31920,52920,85920,181920},0),2)</f>
        <v>0</v>
      </c>
      <c r="L85" s="43">
        <f t="shared" si="8"/>
        <v>0</v>
      </c>
      <c r="M85" s="19" t="str">
        <f t="shared" si="9"/>
        <v/>
      </c>
    </row>
    <row r="86" ht="16.5" spans="1:13">
      <c r="A86" s="41">
        <v>84</v>
      </c>
      <c r="B86" s="41"/>
      <c r="C86" s="41"/>
      <c r="D86" s="42"/>
      <c r="E86" s="42"/>
      <c r="F86" s="48">
        <f t="shared" si="5"/>
        <v>0</v>
      </c>
      <c r="G86" s="58">
        <f>IF(F86&gt;0,VLOOKUP(F86,税率表!$A$6:$D$12,3,1),0)</f>
        <v>0</v>
      </c>
      <c r="H86" s="58">
        <f>IF(F86&gt;0,VLOOKUP(F86,税率表!$A$6:$D$12,4,1),0)</f>
        <v>0</v>
      </c>
      <c r="I86" s="58">
        <f t="shared" si="6"/>
        <v>0</v>
      </c>
      <c r="J86" s="58">
        <f t="shared" si="7"/>
        <v>0</v>
      </c>
      <c r="K86" s="43">
        <f>ROUND(MAX((D86-E86)*{0.03,0.1,0.2,0.25,0.3,0.35,0.45}-{0,2520,16920,31920,52920,85920,181920},0),2)</f>
        <v>0</v>
      </c>
      <c r="L86" s="43">
        <f t="shared" si="8"/>
        <v>0</v>
      </c>
      <c r="M86" s="19" t="str">
        <f t="shared" si="9"/>
        <v/>
      </c>
    </row>
    <row r="87" ht="16.5" spans="1:13">
      <c r="A87" s="41">
        <v>85</v>
      </c>
      <c r="B87" s="41"/>
      <c r="C87" s="41"/>
      <c r="D87" s="42"/>
      <c r="E87" s="42"/>
      <c r="F87" s="48">
        <f t="shared" si="5"/>
        <v>0</v>
      </c>
      <c r="G87" s="58">
        <f>IF(F87&gt;0,VLOOKUP(F87,税率表!$A$6:$D$12,3,1),0)</f>
        <v>0</v>
      </c>
      <c r="H87" s="58">
        <f>IF(F87&gt;0,VLOOKUP(F87,税率表!$A$6:$D$12,4,1),0)</f>
        <v>0</v>
      </c>
      <c r="I87" s="58">
        <f t="shared" si="6"/>
        <v>0</v>
      </c>
      <c r="J87" s="58">
        <f t="shared" si="7"/>
        <v>0</v>
      </c>
      <c r="K87" s="43">
        <f>ROUND(MAX((D87-E87)*{0.03,0.1,0.2,0.25,0.3,0.35,0.45}-{0,2520,16920,31920,52920,85920,181920},0),2)</f>
        <v>0</v>
      </c>
      <c r="L87" s="43">
        <f t="shared" si="8"/>
        <v>0</v>
      </c>
      <c r="M87" s="19" t="str">
        <f t="shared" si="9"/>
        <v/>
      </c>
    </row>
    <row r="88" ht="16.5" spans="1:13">
      <c r="A88" s="41">
        <v>86</v>
      </c>
      <c r="B88" s="41"/>
      <c r="C88" s="41"/>
      <c r="D88" s="42"/>
      <c r="E88" s="42"/>
      <c r="F88" s="48">
        <f t="shared" si="5"/>
        <v>0</v>
      </c>
      <c r="G88" s="58">
        <f>IF(F88&gt;0,VLOOKUP(F88,税率表!$A$6:$D$12,3,1),0)</f>
        <v>0</v>
      </c>
      <c r="H88" s="58">
        <f>IF(F88&gt;0,VLOOKUP(F88,税率表!$A$6:$D$12,4,1),0)</f>
        <v>0</v>
      </c>
      <c r="I88" s="58">
        <f t="shared" si="6"/>
        <v>0</v>
      </c>
      <c r="J88" s="58">
        <f t="shared" si="7"/>
        <v>0</v>
      </c>
      <c r="K88" s="43">
        <f>ROUND(MAX((D88-E88)*{0.03,0.1,0.2,0.25,0.3,0.35,0.45}-{0,2520,16920,31920,52920,85920,181920},0),2)</f>
        <v>0</v>
      </c>
      <c r="L88" s="43">
        <f t="shared" si="8"/>
        <v>0</v>
      </c>
      <c r="M88" s="19" t="str">
        <f t="shared" si="9"/>
        <v/>
      </c>
    </row>
    <row r="89" ht="16.5" spans="1:13">
      <c r="A89" s="41">
        <v>87</v>
      </c>
      <c r="B89" s="41"/>
      <c r="C89" s="41"/>
      <c r="D89" s="42"/>
      <c r="E89" s="42"/>
      <c r="F89" s="48">
        <f t="shared" si="5"/>
        <v>0</v>
      </c>
      <c r="G89" s="58">
        <f>IF(F89&gt;0,VLOOKUP(F89,税率表!$A$6:$D$12,3,1),0)</f>
        <v>0</v>
      </c>
      <c r="H89" s="58">
        <f>IF(F89&gt;0,VLOOKUP(F89,税率表!$A$6:$D$12,4,1),0)</f>
        <v>0</v>
      </c>
      <c r="I89" s="58">
        <f t="shared" si="6"/>
        <v>0</v>
      </c>
      <c r="J89" s="58">
        <f t="shared" si="7"/>
        <v>0</v>
      </c>
      <c r="K89" s="43">
        <f>ROUND(MAX((D89-E89)*{0.03,0.1,0.2,0.25,0.3,0.35,0.45}-{0,2520,16920,31920,52920,85920,181920},0),2)</f>
        <v>0</v>
      </c>
      <c r="L89" s="43">
        <f t="shared" si="8"/>
        <v>0</v>
      </c>
      <c r="M89" s="19" t="str">
        <f t="shared" si="9"/>
        <v/>
      </c>
    </row>
    <row r="90" ht="16.5" spans="1:13">
      <c r="A90" s="41">
        <v>88</v>
      </c>
      <c r="B90" s="41"/>
      <c r="C90" s="41"/>
      <c r="D90" s="42"/>
      <c r="E90" s="42"/>
      <c r="F90" s="48">
        <f t="shared" si="5"/>
        <v>0</v>
      </c>
      <c r="G90" s="58">
        <f>IF(F90&gt;0,VLOOKUP(F90,税率表!$A$6:$D$12,3,1),0)</f>
        <v>0</v>
      </c>
      <c r="H90" s="58">
        <f>IF(F90&gt;0,VLOOKUP(F90,税率表!$A$6:$D$12,4,1),0)</f>
        <v>0</v>
      </c>
      <c r="I90" s="58">
        <f t="shared" si="6"/>
        <v>0</v>
      </c>
      <c r="J90" s="58">
        <f t="shared" si="7"/>
        <v>0</v>
      </c>
      <c r="K90" s="43">
        <f>ROUND(MAX((D90-E90)*{0.03,0.1,0.2,0.25,0.3,0.35,0.45}-{0,2520,16920,31920,52920,85920,181920},0),2)</f>
        <v>0</v>
      </c>
      <c r="L90" s="43">
        <f t="shared" si="8"/>
        <v>0</v>
      </c>
      <c r="M90" s="19" t="str">
        <f t="shared" si="9"/>
        <v/>
      </c>
    </row>
    <row r="91" ht="16.5" spans="1:13">
      <c r="A91" s="41">
        <v>89</v>
      </c>
      <c r="B91" s="41"/>
      <c r="C91" s="41"/>
      <c r="D91" s="42"/>
      <c r="E91" s="42"/>
      <c r="F91" s="48">
        <f t="shared" si="5"/>
        <v>0</v>
      </c>
      <c r="G91" s="58">
        <f>IF(F91&gt;0,VLOOKUP(F91,税率表!$A$6:$D$12,3,1),0)</f>
        <v>0</v>
      </c>
      <c r="H91" s="58">
        <f>IF(F91&gt;0,VLOOKUP(F91,税率表!$A$6:$D$12,4,1),0)</f>
        <v>0</v>
      </c>
      <c r="I91" s="58">
        <f t="shared" si="6"/>
        <v>0</v>
      </c>
      <c r="J91" s="58">
        <f t="shared" si="7"/>
        <v>0</v>
      </c>
      <c r="K91" s="43">
        <f>ROUND(MAX((D91-E91)*{0.03,0.1,0.2,0.25,0.3,0.35,0.45}-{0,2520,16920,31920,52920,85920,181920},0),2)</f>
        <v>0</v>
      </c>
      <c r="L91" s="43">
        <f t="shared" si="8"/>
        <v>0</v>
      </c>
      <c r="M91" s="19" t="str">
        <f t="shared" si="9"/>
        <v/>
      </c>
    </row>
    <row r="92" ht="16.5" spans="1:13">
      <c r="A92" s="41">
        <v>90</v>
      </c>
      <c r="B92" s="41"/>
      <c r="C92" s="41"/>
      <c r="D92" s="42"/>
      <c r="E92" s="42"/>
      <c r="F92" s="48">
        <f t="shared" si="5"/>
        <v>0</v>
      </c>
      <c r="G92" s="58">
        <f>IF(F92&gt;0,VLOOKUP(F92,税率表!$A$6:$D$12,3,1),0)</f>
        <v>0</v>
      </c>
      <c r="H92" s="58">
        <f>IF(F92&gt;0,VLOOKUP(F92,税率表!$A$6:$D$12,4,1),0)</f>
        <v>0</v>
      </c>
      <c r="I92" s="58">
        <f t="shared" si="6"/>
        <v>0</v>
      </c>
      <c r="J92" s="58">
        <f t="shared" si="7"/>
        <v>0</v>
      </c>
      <c r="K92" s="43">
        <f>ROUND(MAX((D92-E92)*{0.03,0.1,0.2,0.25,0.3,0.35,0.45}-{0,2520,16920,31920,52920,85920,181920},0),2)</f>
        <v>0</v>
      </c>
      <c r="L92" s="43">
        <f t="shared" si="8"/>
        <v>0</v>
      </c>
      <c r="M92" s="19" t="str">
        <f t="shared" si="9"/>
        <v/>
      </c>
    </row>
    <row r="93" ht="16.5" spans="1:13">
      <c r="A93" s="41">
        <v>91</v>
      </c>
      <c r="B93" s="41"/>
      <c r="C93" s="41"/>
      <c r="D93" s="42"/>
      <c r="E93" s="42"/>
      <c r="F93" s="48">
        <f t="shared" si="5"/>
        <v>0</v>
      </c>
      <c r="G93" s="58">
        <f>IF(F93&gt;0,VLOOKUP(F93,税率表!$A$6:$D$12,3,1),0)</f>
        <v>0</v>
      </c>
      <c r="H93" s="58">
        <f>IF(F93&gt;0,VLOOKUP(F93,税率表!$A$6:$D$12,4,1),0)</f>
        <v>0</v>
      </c>
      <c r="I93" s="58">
        <f t="shared" si="6"/>
        <v>0</v>
      </c>
      <c r="J93" s="58">
        <f t="shared" si="7"/>
        <v>0</v>
      </c>
      <c r="K93" s="43">
        <f>ROUND(MAX((D93-E93)*{0.03,0.1,0.2,0.25,0.3,0.35,0.45}-{0,2520,16920,31920,52920,85920,181920},0),2)</f>
        <v>0</v>
      </c>
      <c r="L93" s="43">
        <f t="shared" si="8"/>
        <v>0</v>
      </c>
      <c r="M93" s="19" t="str">
        <f t="shared" si="9"/>
        <v/>
      </c>
    </row>
    <row r="94" ht="16.5" spans="1:13">
      <c r="A94" s="41">
        <v>92</v>
      </c>
      <c r="B94" s="41"/>
      <c r="C94" s="41"/>
      <c r="D94" s="42"/>
      <c r="E94" s="42"/>
      <c r="F94" s="48">
        <f t="shared" si="5"/>
        <v>0</v>
      </c>
      <c r="G94" s="58">
        <f>IF(F94&gt;0,VLOOKUP(F94,税率表!$A$6:$D$12,3,1),0)</f>
        <v>0</v>
      </c>
      <c r="H94" s="58">
        <f>IF(F94&gt;0,VLOOKUP(F94,税率表!$A$6:$D$12,4,1),0)</f>
        <v>0</v>
      </c>
      <c r="I94" s="58">
        <f t="shared" si="6"/>
        <v>0</v>
      </c>
      <c r="J94" s="58">
        <f t="shared" si="7"/>
        <v>0</v>
      </c>
      <c r="K94" s="43">
        <f>ROUND(MAX((D94-E94)*{0.03,0.1,0.2,0.25,0.3,0.35,0.45}-{0,2520,16920,31920,52920,85920,181920},0),2)</f>
        <v>0</v>
      </c>
      <c r="L94" s="43">
        <f t="shared" si="8"/>
        <v>0</v>
      </c>
      <c r="M94" s="19" t="str">
        <f t="shared" si="9"/>
        <v/>
      </c>
    </row>
    <row r="95" ht="16.5" spans="1:13">
      <c r="A95" s="41">
        <v>93</v>
      </c>
      <c r="B95" s="41"/>
      <c r="C95" s="41"/>
      <c r="D95" s="42"/>
      <c r="E95" s="42"/>
      <c r="F95" s="48">
        <f t="shared" si="5"/>
        <v>0</v>
      </c>
      <c r="G95" s="58">
        <f>IF(F95&gt;0,VLOOKUP(F95,税率表!$A$6:$D$12,3,1),0)</f>
        <v>0</v>
      </c>
      <c r="H95" s="58">
        <f>IF(F95&gt;0,VLOOKUP(F95,税率表!$A$6:$D$12,4,1),0)</f>
        <v>0</v>
      </c>
      <c r="I95" s="58">
        <f t="shared" si="6"/>
        <v>0</v>
      </c>
      <c r="J95" s="58">
        <f t="shared" si="7"/>
        <v>0</v>
      </c>
      <c r="K95" s="43">
        <f>ROUND(MAX((D95-E95)*{0.03,0.1,0.2,0.25,0.3,0.35,0.45}-{0,2520,16920,31920,52920,85920,181920},0),2)</f>
        <v>0</v>
      </c>
      <c r="L95" s="43">
        <f t="shared" si="8"/>
        <v>0</v>
      </c>
      <c r="M95" s="19" t="str">
        <f t="shared" si="9"/>
        <v/>
      </c>
    </row>
    <row r="96" ht="16.5" spans="1:13">
      <c r="A96" s="41">
        <v>94</v>
      </c>
      <c r="B96" s="41"/>
      <c r="C96" s="41"/>
      <c r="D96" s="42"/>
      <c r="E96" s="42"/>
      <c r="F96" s="48">
        <f t="shared" si="5"/>
        <v>0</v>
      </c>
      <c r="G96" s="58">
        <f>IF(F96&gt;0,VLOOKUP(F96,税率表!$A$6:$D$12,3,1),0)</f>
        <v>0</v>
      </c>
      <c r="H96" s="58">
        <f>IF(F96&gt;0,VLOOKUP(F96,税率表!$A$6:$D$12,4,1),0)</f>
        <v>0</v>
      </c>
      <c r="I96" s="58">
        <f t="shared" si="6"/>
        <v>0</v>
      </c>
      <c r="J96" s="58">
        <f t="shared" si="7"/>
        <v>0</v>
      </c>
      <c r="K96" s="43">
        <f>ROUND(MAX((D96-E96)*{0.03,0.1,0.2,0.25,0.3,0.35,0.45}-{0,2520,16920,31920,52920,85920,181920},0),2)</f>
        <v>0</v>
      </c>
      <c r="L96" s="43">
        <f t="shared" si="8"/>
        <v>0</v>
      </c>
      <c r="M96" s="19" t="str">
        <f t="shared" si="9"/>
        <v/>
      </c>
    </row>
    <row r="97" ht="16.5" spans="1:13">
      <c r="A97" s="41">
        <v>95</v>
      </c>
      <c r="B97" s="41"/>
      <c r="C97" s="41"/>
      <c r="D97" s="42"/>
      <c r="E97" s="42"/>
      <c r="F97" s="48">
        <f t="shared" si="5"/>
        <v>0</v>
      </c>
      <c r="G97" s="58">
        <f>IF(F97&gt;0,VLOOKUP(F97,税率表!$A$6:$D$12,3,1),0)</f>
        <v>0</v>
      </c>
      <c r="H97" s="58">
        <f>IF(F97&gt;0,VLOOKUP(F97,税率表!$A$6:$D$12,4,1),0)</f>
        <v>0</v>
      </c>
      <c r="I97" s="58">
        <f t="shared" si="6"/>
        <v>0</v>
      </c>
      <c r="J97" s="58">
        <f t="shared" si="7"/>
        <v>0</v>
      </c>
      <c r="K97" s="43">
        <f>ROUND(MAX((D97-E97)*{0.03,0.1,0.2,0.25,0.3,0.35,0.45}-{0,2520,16920,31920,52920,85920,181920},0),2)</f>
        <v>0</v>
      </c>
      <c r="L97" s="43">
        <f t="shared" si="8"/>
        <v>0</v>
      </c>
      <c r="M97" s="19" t="str">
        <f t="shared" si="9"/>
        <v/>
      </c>
    </row>
    <row r="98" ht="16.5" spans="1:13">
      <c r="A98" s="41">
        <v>96</v>
      </c>
      <c r="B98" s="41"/>
      <c r="C98" s="41"/>
      <c r="D98" s="42"/>
      <c r="E98" s="42"/>
      <c r="F98" s="48">
        <f t="shared" si="5"/>
        <v>0</v>
      </c>
      <c r="G98" s="58">
        <f>IF(F98&gt;0,VLOOKUP(F98,税率表!$A$6:$D$12,3,1),0)</f>
        <v>0</v>
      </c>
      <c r="H98" s="58">
        <f>IF(F98&gt;0,VLOOKUP(F98,税率表!$A$6:$D$12,4,1),0)</f>
        <v>0</v>
      </c>
      <c r="I98" s="58">
        <f t="shared" si="6"/>
        <v>0</v>
      </c>
      <c r="J98" s="58">
        <f t="shared" si="7"/>
        <v>0</v>
      </c>
      <c r="K98" s="43">
        <f>ROUND(MAX((D98-E98)*{0.03,0.1,0.2,0.25,0.3,0.35,0.45}-{0,2520,16920,31920,52920,85920,181920},0),2)</f>
        <v>0</v>
      </c>
      <c r="L98" s="43">
        <f t="shared" si="8"/>
        <v>0</v>
      </c>
      <c r="M98" s="19" t="str">
        <f t="shared" si="9"/>
        <v/>
      </c>
    </row>
    <row r="99" ht="16.5" spans="1:13">
      <c r="A99" s="41">
        <v>97</v>
      </c>
      <c r="B99" s="41"/>
      <c r="C99" s="41"/>
      <c r="D99" s="42"/>
      <c r="E99" s="42"/>
      <c r="F99" s="48">
        <f t="shared" si="5"/>
        <v>0</v>
      </c>
      <c r="G99" s="58">
        <f>IF(F99&gt;0,VLOOKUP(F99,税率表!$A$6:$D$12,3,1),0)</f>
        <v>0</v>
      </c>
      <c r="H99" s="58">
        <f>IF(F99&gt;0,VLOOKUP(F99,税率表!$A$6:$D$12,4,1),0)</f>
        <v>0</v>
      </c>
      <c r="I99" s="58">
        <f t="shared" si="6"/>
        <v>0</v>
      </c>
      <c r="J99" s="58">
        <f t="shared" si="7"/>
        <v>0</v>
      </c>
      <c r="K99" s="43">
        <f>ROUND(MAX((D99-E99)*{0.03,0.1,0.2,0.25,0.3,0.35,0.45}-{0,2520,16920,31920,52920,85920,181920},0),2)</f>
        <v>0</v>
      </c>
      <c r="L99" s="43">
        <f t="shared" si="8"/>
        <v>0</v>
      </c>
      <c r="M99" s="19" t="str">
        <f t="shared" si="9"/>
        <v/>
      </c>
    </row>
    <row r="100" ht="16.5" spans="1:13">
      <c r="A100" s="41">
        <v>98</v>
      </c>
      <c r="B100" s="41"/>
      <c r="C100" s="41"/>
      <c r="D100" s="42"/>
      <c r="E100" s="42"/>
      <c r="F100" s="48">
        <f t="shared" si="5"/>
        <v>0</v>
      </c>
      <c r="G100" s="58">
        <f>IF(F100&gt;0,VLOOKUP(F100,税率表!$A$6:$D$12,3,1),0)</f>
        <v>0</v>
      </c>
      <c r="H100" s="58">
        <f>IF(F100&gt;0,VLOOKUP(F100,税率表!$A$6:$D$12,4,1),0)</f>
        <v>0</v>
      </c>
      <c r="I100" s="58">
        <f t="shared" si="6"/>
        <v>0</v>
      </c>
      <c r="J100" s="58">
        <f t="shared" si="7"/>
        <v>0</v>
      </c>
      <c r="K100" s="43">
        <f>ROUND(MAX((D100-E100)*{0.03,0.1,0.2,0.25,0.3,0.35,0.45}-{0,2520,16920,31920,52920,85920,181920},0),2)</f>
        <v>0</v>
      </c>
      <c r="L100" s="43">
        <f t="shared" si="8"/>
        <v>0</v>
      </c>
      <c r="M100" s="19" t="str">
        <f t="shared" si="9"/>
        <v/>
      </c>
    </row>
    <row r="101" ht="16.5" spans="1:13">
      <c r="A101" s="41">
        <v>99</v>
      </c>
      <c r="B101" s="41"/>
      <c r="C101" s="41"/>
      <c r="D101" s="42"/>
      <c r="E101" s="42"/>
      <c r="F101" s="48">
        <f t="shared" si="5"/>
        <v>0</v>
      </c>
      <c r="G101" s="58">
        <f>IF(F101&gt;0,VLOOKUP(F101,税率表!$A$6:$D$12,3,1),0)</f>
        <v>0</v>
      </c>
      <c r="H101" s="58">
        <f>IF(F101&gt;0,VLOOKUP(F101,税率表!$A$6:$D$12,4,1),0)</f>
        <v>0</v>
      </c>
      <c r="I101" s="58">
        <f t="shared" si="6"/>
        <v>0</v>
      </c>
      <c r="J101" s="58">
        <f t="shared" si="7"/>
        <v>0</v>
      </c>
      <c r="K101" s="43">
        <f>ROUND(MAX((D101-E101)*{0.03,0.1,0.2,0.25,0.3,0.35,0.45}-{0,2520,16920,31920,52920,85920,181920},0),2)</f>
        <v>0</v>
      </c>
      <c r="L101" s="43">
        <f t="shared" si="8"/>
        <v>0</v>
      </c>
      <c r="M101" s="19" t="str">
        <f t="shared" si="9"/>
        <v/>
      </c>
    </row>
    <row r="102" ht="16.5" spans="1:13">
      <c r="A102" s="41">
        <v>100</v>
      </c>
      <c r="B102" s="41"/>
      <c r="C102" s="41"/>
      <c r="D102" s="42"/>
      <c r="E102" s="42"/>
      <c r="F102" s="48">
        <f t="shared" si="5"/>
        <v>0</v>
      </c>
      <c r="G102" s="58">
        <f>IF(F102&gt;0,VLOOKUP(F102,税率表!$A$6:$D$12,3,1),0)</f>
        <v>0</v>
      </c>
      <c r="H102" s="58">
        <f>IF(F102&gt;0,VLOOKUP(F102,税率表!$A$6:$D$12,4,1),0)</f>
        <v>0</v>
      </c>
      <c r="I102" s="58">
        <f t="shared" si="6"/>
        <v>0</v>
      </c>
      <c r="J102" s="58">
        <f t="shared" si="7"/>
        <v>0</v>
      </c>
      <c r="K102" s="43">
        <f>ROUND(MAX((D102-E102)*{0.03,0.1,0.2,0.25,0.3,0.35,0.45}-{0,2520,16920,31920,52920,85920,181920},0),2)</f>
        <v>0</v>
      </c>
      <c r="L102" s="43">
        <f t="shared" si="8"/>
        <v>0</v>
      </c>
      <c r="M102" s="19" t="str">
        <f t="shared" si="9"/>
        <v/>
      </c>
    </row>
    <row r="103" ht="16.5" spans="1:13">
      <c r="A103" s="41">
        <v>101</v>
      </c>
      <c r="B103" s="41"/>
      <c r="C103" s="41"/>
      <c r="D103" s="42"/>
      <c r="E103" s="42"/>
      <c r="F103" s="48">
        <f t="shared" si="5"/>
        <v>0</v>
      </c>
      <c r="G103" s="58">
        <f>IF(F103&gt;0,VLOOKUP(F103,税率表!$A$6:$D$12,3,1),0)</f>
        <v>0</v>
      </c>
      <c r="H103" s="58">
        <f>IF(F103&gt;0,VLOOKUP(F103,税率表!$A$6:$D$12,4,1),0)</f>
        <v>0</v>
      </c>
      <c r="I103" s="58">
        <f t="shared" si="6"/>
        <v>0</v>
      </c>
      <c r="J103" s="58">
        <f t="shared" si="7"/>
        <v>0</v>
      </c>
      <c r="K103" s="43">
        <f>ROUND(MAX((D103-E103)*{0.03,0.1,0.2,0.25,0.3,0.35,0.45}-{0,2520,16920,31920,52920,85920,181920},0),2)</f>
        <v>0</v>
      </c>
      <c r="L103" s="43">
        <f t="shared" si="8"/>
        <v>0</v>
      </c>
      <c r="M103" s="19" t="str">
        <f t="shared" si="9"/>
        <v/>
      </c>
    </row>
    <row r="104" ht="16.5" spans="1:13">
      <c r="A104" s="41">
        <v>102</v>
      </c>
      <c r="B104" s="41"/>
      <c r="C104" s="41"/>
      <c r="D104" s="42"/>
      <c r="E104" s="42"/>
      <c r="F104" s="48">
        <f t="shared" si="5"/>
        <v>0</v>
      </c>
      <c r="G104" s="58">
        <f>IF(F104&gt;0,VLOOKUP(F104,税率表!$A$6:$D$12,3,1),0)</f>
        <v>0</v>
      </c>
      <c r="H104" s="58">
        <f>IF(F104&gt;0,VLOOKUP(F104,税率表!$A$6:$D$12,4,1),0)</f>
        <v>0</v>
      </c>
      <c r="I104" s="58">
        <f t="shared" si="6"/>
        <v>0</v>
      </c>
      <c r="J104" s="58">
        <f t="shared" si="7"/>
        <v>0</v>
      </c>
      <c r="K104" s="43">
        <f>ROUND(MAX((D104-E104)*{0.03,0.1,0.2,0.25,0.3,0.35,0.45}-{0,2520,16920,31920,52920,85920,181920},0),2)</f>
        <v>0</v>
      </c>
      <c r="L104" s="43">
        <f t="shared" si="8"/>
        <v>0</v>
      </c>
      <c r="M104" s="19" t="str">
        <f t="shared" si="9"/>
        <v/>
      </c>
    </row>
    <row r="105" ht="16.5" spans="1:13">
      <c r="A105" s="41">
        <v>103</v>
      </c>
      <c r="B105" s="41"/>
      <c r="C105" s="41"/>
      <c r="D105" s="42"/>
      <c r="E105" s="42"/>
      <c r="F105" s="48">
        <f t="shared" si="5"/>
        <v>0</v>
      </c>
      <c r="G105" s="58">
        <f>IF(F105&gt;0,VLOOKUP(F105,税率表!$A$6:$D$12,3,1),0)</f>
        <v>0</v>
      </c>
      <c r="H105" s="58">
        <f>IF(F105&gt;0,VLOOKUP(F105,税率表!$A$6:$D$12,4,1),0)</f>
        <v>0</v>
      </c>
      <c r="I105" s="58">
        <f t="shared" si="6"/>
        <v>0</v>
      </c>
      <c r="J105" s="58">
        <f t="shared" si="7"/>
        <v>0</v>
      </c>
      <c r="K105" s="43">
        <f>ROUND(MAX((D105-E105)*{0.03,0.1,0.2,0.25,0.3,0.35,0.45}-{0,2520,16920,31920,52920,85920,181920},0),2)</f>
        <v>0</v>
      </c>
      <c r="L105" s="43">
        <f t="shared" si="8"/>
        <v>0</v>
      </c>
      <c r="M105" s="19" t="str">
        <f t="shared" si="9"/>
        <v/>
      </c>
    </row>
    <row r="106" ht="16.5" spans="1:13">
      <c r="A106" s="41">
        <v>104</v>
      </c>
      <c r="B106" s="41"/>
      <c r="C106" s="41"/>
      <c r="D106" s="42"/>
      <c r="E106" s="42"/>
      <c r="F106" s="48">
        <f t="shared" si="5"/>
        <v>0</v>
      </c>
      <c r="G106" s="58">
        <f>IF(F106&gt;0,VLOOKUP(F106,税率表!$A$6:$D$12,3,1),0)</f>
        <v>0</v>
      </c>
      <c r="H106" s="58">
        <f>IF(F106&gt;0,VLOOKUP(F106,税率表!$A$6:$D$12,4,1),0)</f>
        <v>0</v>
      </c>
      <c r="I106" s="58">
        <f t="shared" si="6"/>
        <v>0</v>
      </c>
      <c r="J106" s="58">
        <f t="shared" si="7"/>
        <v>0</v>
      </c>
      <c r="K106" s="43">
        <f>ROUND(MAX((D106-E106)*{0.03,0.1,0.2,0.25,0.3,0.35,0.45}-{0,2520,16920,31920,52920,85920,181920},0),2)</f>
        <v>0</v>
      </c>
      <c r="L106" s="43">
        <f t="shared" si="8"/>
        <v>0</v>
      </c>
      <c r="M106" s="19" t="str">
        <f t="shared" si="9"/>
        <v/>
      </c>
    </row>
    <row r="107" ht="16.5" spans="1:13">
      <c r="A107" s="41">
        <v>105</v>
      </c>
      <c r="B107" s="41"/>
      <c r="C107" s="41"/>
      <c r="D107" s="42"/>
      <c r="E107" s="42"/>
      <c r="F107" s="48">
        <f t="shared" si="5"/>
        <v>0</v>
      </c>
      <c r="G107" s="58">
        <f>IF(F107&gt;0,VLOOKUP(F107,税率表!$A$6:$D$12,3,1),0)</f>
        <v>0</v>
      </c>
      <c r="H107" s="58">
        <f>IF(F107&gt;0,VLOOKUP(F107,税率表!$A$6:$D$12,4,1),0)</f>
        <v>0</v>
      </c>
      <c r="I107" s="58">
        <f t="shared" si="6"/>
        <v>0</v>
      </c>
      <c r="J107" s="58">
        <f t="shared" si="7"/>
        <v>0</v>
      </c>
      <c r="K107" s="43">
        <f>ROUND(MAX((D107-E107)*{0.03,0.1,0.2,0.25,0.3,0.35,0.45}-{0,2520,16920,31920,52920,85920,181920},0),2)</f>
        <v>0</v>
      </c>
      <c r="L107" s="43">
        <f t="shared" si="8"/>
        <v>0</v>
      </c>
      <c r="M107" s="19" t="str">
        <f t="shared" si="9"/>
        <v/>
      </c>
    </row>
    <row r="108" ht="16.5" spans="1:13">
      <c r="A108" s="41">
        <v>106</v>
      </c>
      <c r="B108" s="41"/>
      <c r="C108" s="41"/>
      <c r="D108" s="42"/>
      <c r="E108" s="42"/>
      <c r="F108" s="48">
        <f t="shared" si="5"/>
        <v>0</v>
      </c>
      <c r="G108" s="58">
        <f>IF(F108&gt;0,VLOOKUP(F108,税率表!$A$6:$D$12,3,1),0)</f>
        <v>0</v>
      </c>
      <c r="H108" s="58">
        <f>IF(F108&gt;0,VLOOKUP(F108,税率表!$A$6:$D$12,4,1),0)</f>
        <v>0</v>
      </c>
      <c r="I108" s="58">
        <f t="shared" si="6"/>
        <v>0</v>
      </c>
      <c r="J108" s="58">
        <f t="shared" si="7"/>
        <v>0</v>
      </c>
      <c r="K108" s="43">
        <f>ROUND(MAX((D108-E108)*{0.03,0.1,0.2,0.25,0.3,0.35,0.45}-{0,2520,16920,31920,52920,85920,181920},0),2)</f>
        <v>0</v>
      </c>
      <c r="L108" s="43">
        <f t="shared" si="8"/>
        <v>0</v>
      </c>
      <c r="M108" s="19" t="str">
        <f t="shared" si="9"/>
        <v/>
      </c>
    </row>
    <row r="109" ht="16.5" spans="1:13">
      <c r="A109" s="41">
        <v>107</v>
      </c>
      <c r="B109" s="41"/>
      <c r="C109" s="41"/>
      <c r="D109" s="42"/>
      <c r="E109" s="42"/>
      <c r="F109" s="48">
        <f t="shared" si="5"/>
        <v>0</v>
      </c>
      <c r="G109" s="58">
        <f>IF(F109&gt;0,VLOOKUP(F109,税率表!$A$6:$D$12,3,1),0)</f>
        <v>0</v>
      </c>
      <c r="H109" s="58">
        <f>IF(F109&gt;0,VLOOKUP(F109,税率表!$A$6:$D$12,4,1),0)</f>
        <v>0</v>
      </c>
      <c r="I109" s="58">
        <f t="shared" si="6"/>
        <v>0</v>
      </c>
      <c r="J109" s="58">
        <f t="shared" si="7"/>
        <v>0</v>
      </c>
      <c r="K109" s="43">
        <f>ROUND(MAX((D109-E109)*{0.03,0.1,0.2,0.25,0.3,0.35,0.45}-{0,2520,16920,31920,52920,85920,181920},0),2)</f>
        <v>0</v>
      </c>
      <c r="L109" s="43">
        <f t="shared" si="8"/>
        <v>0</v>
      </c>
      <c r="M109" s="19" t="str">
        <f t="shared" si="9"/>
        <v/>
      </c>
    </row>
    <row r="110" ht="16.5" spans="1:13">
      <c r="A110" s="41">
        <v>108</v>
      </c>
      <c r="B110" s="41"/>
      <c r="C110" s="41"/>
      <c r="D110" s="42"/>
      <c r="E110" s="42"/>
      <c r="F110" s="48">
        <f t="shared" si="5"/>
        <v>0</v>
      </c>
      <c r="G110" s="58">
        <f>IF(F110&gt;0,VLOOKUP(F110,税率表!$A$6:$D$12,3,1),0)</f>
        <v>0</v>
      </c>
      <c r="H110" s="58">
        <f>IF(F110&gt;0,VLOOKUP(F110,税率表!$A$6:$D$12,4,1),0)</f>
        <v>0</v>
      </c>
      <c r="I110" s="58">
        <f t="shared" si="6"/>
        <v>0</v>
      </c>
      <c r="J110" s="58">
        <f t="shared" si="7"/>
        <v>0</v>
      </c>
      <c r="K110" s="43">
        <f>ROUND(MAX((D110-E110)*{0.03,0.1,0.2,0.25,0.3,0.35,0.45}-{0,2520,16920,31920,52920,85920,181920},0),2)</f>
        <v>0</v>
      </c>
      <c r="L110" s="43">
        <f t="shared" si="8"/>
        <v>0</v>
      </c>
      <c r="M110" s="19" t="str">
        <f t="shared" si="9"/>
        <v/>
      </c>
    </row>
    <row r="111" ht="16.5" spans="1:13">
      <c r="A111" s="41">
        <v>109</v>
      </c>
      <c r="B111" s="41"/>
      <c r="C111" s="41"/>
      <c r="D111" s="42"/>
      <c r="E111" s="42"/>
      <c r="F111" s="48">
        <f t="shared" si="5"/>
        <v>0</v>
      </c>
      <c r="G111" s="58">
        <f>IF(F111&gt;0,VLOOKUP(F111,税率表!$A$6:$D$12,3,1),0)</f>
        <v>0</v>
      </c>
      <c r="H111" s="58">
        <f>IF(F111&gt;0,VLOOKUP(F111,税率表!$A$6:$D$12,4,1),0)</f>
        <v>0</v>
      </c>
      <c r="I111" s="58">
        <f t="shared" si="6"/>
        <v>0</v>
      </c>
      <c r="J111" s="58">
        <f t="shared" si="7"/>
        <v>0</v>
      </c>
      <c r="K111" s="43">
        <f>ROUND(MAX((D111-E111)*{0.03,0.1,0.2,0.25,0.3,0.35,0.45}-{0,2520,16920,31920,52920,85920,181920},0),2)</f>
        <v>0</v>
      </c>
      <c r="L111" s="43">
        <f t="shared" si="8"/>
        <v>0</v>
      </c>
      <c r="M111" s="19" t="str">
        <f t="shared" si="9"/>
        <v/>
      </c>
    </row>
    <row r="112" ht="16.5" spans="1:13">
      <c r="A112" s="41">
        <v>110</v>
      </c>
      <c r="B112" s="41"/>
      <c r="C112" s="41"/>
      <c r="D112" s="42"/>
      <c r="E112" s="42"/>
      <c r="F112" s="48">
        <f t="shared" si="5"/>
        <v>0</v>
      </c>
      <c r="G112" s="58">
        <f>IF(F112&gt;0,VLOOKUP(F112,税率表!$A$6:$D$12,3,1),0)</f>
        <v>0</v>
      </c>
      <c r="H112" s="58">
        <f>IF(F112&gt;0,VLOOKUP(F112,税率表!$A$6:$D$12,4,1),0)</f>
        <v>0</v>
      </c>
      <c r="I112" s="58">
        <f t="shared" si="6"/>
        <v>0</v>
      </c>
      <c r="J112" s="58">
        <f t="shared" si="7"/>
        <v>0</v>
      </c>
      <c r="K112" s="43">
        <f>ROUND(MAX((D112-E112)*{0.03,0.1,0.2,0.25,0.3,0.35,0.45}-{0,2520,16920,31920,52920,85920,181920},0),2)</f>
        <v>0</v>
      </c>
      <c r="L112" s="43">
        <f t="shared" si="8"/>
        <v>0</v>
      </c>
      <c r="M112" s="19" t="str">
        <f t="shared" si="9"/>
        <v/>
      </c>
    </row>
    <row r="113" ht="16.5" spans="1:13">
      <c r="A113" s="41">
        <v>111</v>
      </c>
      <c r="B113" s="41"/>
      <c r="C113" s="41"/>
      <c r="D113" s="42"/>
      <c r="E113" s="42"/>
      <c r="F113" s="48">
        <f t="shared" si="5"/>
        <v>0</v>
      </c>
      <c r="G113" s="58">
        <f>IF(F113&gt;0,VLOOKUP(F113,税率表!$A$6:$D$12,3,1),0)</f>
        <v>0</v>
      </c>
      <c r="H113" s="58">
        <f>IF(F113&gt;0,VLOOKUP(F113,税率表!$A$6:$D$12,4,1),0)</f>
        <v>0</v>
      </c>
      <c r="I113" s="58">
        <f t="shared" si="6"/>
        <v>0</v>
      </c>
      <c r="J113" s="58">
        <f t="shared" si="7"/>
        <v>0</v>
      </c>
      <c r="K113" s="43">
        <f>ROUND(MAX((D113-E113)*{0.03,0.1,0.2,0.25,0.3,0.35,0.45}-{0,2520,16920,31920,52920,85920,181920},0),2)</f>
        <v>0</v>
      </c>
      <c r="L113" s="43">
        <f t="shared" si="8"/>
        <v>0</v>
      </c>
      <c r="M113" s="19" t="str">
        <f t="shared" si="9"/>
        <v/>
      </c>
    </row>
    <row r="114" ht="16.5" spans="1:13">
      <c r="A114" s="41">
        <v>112</v>
      </c>
      <c r="B114" s="41"/>
      <c r="C114" s="41"/>
      <c r="D114" s="42"/>
      <c r="E114" s="42"/>
      <c r="F114" s="48">
        <f t="shared" si="5"/>
        <v>0</v>
      </c>
      <c r="G114" s="58">
        <f>IF(F114&gt;0,VLOOKUP(F114,税率表!$A$6:$D$12,3,1),0)</f>
        <v>0</v>
      </c>
      <c r="H114" s="58">
        <f>IF(F114&gt;0,VLOOKUP(F114,税率表!$A$6:$D$12,4,1),0)</f>
        <v>0</v>
      </c>
      <c r="I114" s="58">
        <f t="shared" si="6"/>
        <v>0</v>
      </c>
      <c r="J114" s="58">
        <f t="shared" si="7"/>
        <v>0</v>
      </c>
      <c r="K114" s="43">
        <f>ROUND(MAX((D114-E114)*{0.03,0.1,0.2,0.25,0.3,0.35,0.45}-{0,2520,16920,31920,52920,85920,181920},0),2)</f>
        <v>0</v>
      </c>
      <c r="L114" s="43">
        <f t="shared" si="8"/>
        <v>0</v>
      </c>
      <c r="M114" s="19" t="str">
        <f t="shared" si="9"/>
        <v/>
      </c>
    </row>
    <row r="115" ht="16.5" spans="1:13">
      <c r="A115" s="41">
        <v>113</v>
      </c>
      <c r="B115" s="41"/>
      <c r="C115" s="41"/>
      <c r="D115" s="42"/>
      <c r="E115" s="42"/>
      <c r="F115" s="48">
        <f t="shared" si="5"/>
        <v>0</v>
      </c>
      <c r="G115" s="58">
        <f>IF(F115&gt;0,VLOOKUP(F115,税率表!$A$6:$D$12,3,1),0)</f>
        <v>0</v>
      </c>
      <c r="H115" s="58">
        <f>IF(F115&gt;0,VLOOKUP(F115,税率表!$A$6:$D$12,4,1),0)</f>
        <v>0</v>
      </c>
      <c r="I115" s="58">
        <f t="shared" si="6"/>
        <v>0</v>
      </c>
      <c r="J115" s="58">
        <f t="shared" si="7"/>
        <v>0</v>
      </c>
      <c r="K115" s="43">
        <f>ROUND(MAX((D115-E115)*{0.03,0.1,0.2,0.25,0.3,0.35,0.45}-{0,2520,16920,31920,52920,85920,181920},0),2)</f>
        <v>0</v>
      </c>
      <c r="L115" s="43">
        <f t="shared" si="8"/>
        <v>0</v>
      </c>
      <c r="M115" s="19" t="str">
        <f t="shared" si="9"/>
        <v/>
      </c>
    </row>
    <row r="116" ht="16.5" spans="1:13">
      <c r="A116" s="41">
        <v>114</v>
      </c>
      <c r="B116" s="41"/>
      <c r="C116" s="41"/>
      <c r="D116" s="42"/>
      <c r="E116" s="42"/>
      <c r="F116" s="48">
        <f t="shared" si="5"/>
        <v>0</v>
      </c>
      <c r="G116" s="58">
        <f>IF(F116&gt;0,VLOOKUP(F116,税率表!$A$6:$D$12,3,1),0)</f>
        <v>0</v>
      </c>
      <c r="H116" s="58">
        <f>IF(F116&gt;0,VLOOKUP(F116,税率表!$A$6:$D$12,4,1),0)</f>
        <v>0</v>
      </c>
      <c r="I116" s="58">
        <f t="shared" si="6"/>
        <v>0</v>
      </c>
      <c r="J116" s="58">
        <f t="shared" si="7"/>
        <v>0</v>
      </c>
      <c r="K116" s="43">
        <f>ROUND(MAX((D116-E116)*{0.03,0.1,0.2,0.25,0.3,0.35,0.45}-{0,2520,16920,31920,52920,85920,181920},0),2)</f>
        <v>0</v>
      </c>
      <c r="L116" s="43">
        <f t="shared" si="8"/>
        <v>0</v>
      </c>
      <c r="M116" s="19" t="str">
        <f t="shared" si="9"/>
        <v/>
      </c>
    </row>
    <row r="117" ht="16.5" spans="1:13">
      <c r="A117" s="41">
        <v>115</v>
      </c>
      <c r="B117" s="41"/>
      <c r="C117" s="41"/>
      <c r="D117" s="42"/>
      <c r="E117" s="42"/>
      <c r="F117" s="48">
        <f t="shared" si="5"/>
        <v>0</v>
      </c>
      <c r="G117" s="58">
        <f>IF(F117&gt;0,VLOOKUP(F117,税率表!$A$6:$D$12,3,1),0)</f>
        <v>0</v>
      </c>
      <c r="H117" s="58">
        <f>IF(F117&gt;0,VLOOKUP(F117,税率表!$A$6:$D$12,4,1),0)</f>
        <v>0</v>
      </c>
      <c r="I117" s="58">
        <f t="shared" si="6"/>
        <v>0</v>
      </c>
      <c r="J117" s="58">
        <f t="shared" si="7"/>
        <v>0</v>
      </c>
      <c r="K117" s="43">
        <f>ROUND(MAX((D117-E117)*{0.03,0.1,0.2,0.25,0.3,0.35,0.45}-{0,2520,16920,31920,52920,85920,181920},0),2)</f>
        <v>0</v>
      </c>
      <c r="L117" s="43">
        <f t="shared" si="8"/>
        <v>0</v>
      </c>
      <c r="M117" s="19" t="str">
        <f t="shared" si="9"/>
        <v/>
      </c>
    </row>
    <row r="118" ht="16.5" spans="1:13">
      <c r="A118" s="41">
        <v>116</v>
      </c>
      <c r="B118" s="41"/>
      <c r="C118" s="41"/>
      <c r="D118" s="42"/>
      <c r="E118" s="42"/>
      <c r="F118" s="48">
        <f t="shared" si="5"/>
        <v>0</v>
      </c>
      <c r="G118" s="58">
        <f>IF(F118&gt;0,VLOOKUP(F118,税率表!$A$6:$D$12,3,1),0)</f>
        <v>0</v>
      </c>
      <c r="H118" s="58">
        <f>IF(F118&gt;0,VLOOKUP(F118,税率表!$A$6:$D$12,4,1),0)</f>
        <v>0</v>
      </c>
      <c r="I118" s="58">
        <f t="shared" si="6"/>
        <v>0</v>
      </c>
      <c r="J118" s="58">
        <f t="shared" si="7"/>
        <v>0</v>
      </c>
      <c r="K118" s="43">
        <f>ROUND(MAX((D118-E118)*{0.03,0.1,0.2,0.25,0.3,0.35,0.45}-{0,2520,16920,31920,52920,85920,181920},0),2)</f>
        <v>0</v>
      </c>
      <c r="L118" s="43">
        <f t="shared" si="8"/>
        <v>0</v>
      </c>
      <c r="M118" s="19" t="str">
        <f t="shared" si="9"/>
        <v/>
      </c>
    </row>
    <row r="119" ht="16.5" spans="1:13">
      <c r="A119" s="41">
        <v>117</v>
      </c>
      <c r="B119" s="41"/>
      <c r="C119" s="41"/>
      <c r="D119" s="42"/>
      <c r="E119" s="42"/>
      <c r="F119" s="48">
        <f t="shared" si="5"/>
        <v>0</v>
      </c>
      <c r="G119" s="58">
        <f>IF(F119&gt;0,VLOOKUP(F119,税率表!$A$6:$D$12,3,1),0)</f>
        <v>0</v>
      </c>
      <c r="H119" s="58">
        <f>IF(F119&gt;0,VLOOKUP(F119,税率表!$A$6:$D$12,4,1),0)</f>
        <v>0</v>
      </c>
      <c r="I119" s="58">
        <f t="shared" si="6"/>
        <v>0</v>
      </c>
      <c r="J119" s="58">
        <f t="shared" si="7"/>
        <v>0</v>
      </c>
      <c r="K119" s="43">
        <f>ROUND(MAX((D119-E119)*{0.03,0.1,0.2,0.25,0.3,0.35,0.45}-{0,2520,16920,31920,52920,85920,181920},0),2)</f>
        <v>0</v>
      </c>
      <c r="L119" s="43">
        <f t="shared" si="8"/>
        <v>0</v>
      </c>
      <c r="M119" s="19" t="str">
        <f t="shared" si="9"/>
        <v/>
      </c>
    </row>
    <row r="120" ht="16.5" spans="1:13">
      <c r="A120" s="41">
        <v>118</v>
      </c>
      <c r="B120" s="41"/>
      <c r="C120" s="41"/>
      <c r="D120" s="42"/>
      <c r="E120" s="42"/>
      <c r="F120" s="48">
        <f t="shared" si="5"/>
        <v>0</v>
      </c>
      <c r="G120" s="58">
        <f>IF(F120&gt;0,VLOOKUP(F120,税率表!$A$6:$D$12,3,1),0)</f>
        <v>0</v>
      </c>
      <c r="H120" s="58">
        <f>IF(F120&gt;0,VLOOKUP(F120,税率表!$A$6:$D$12,4,1),0)</f>
        <v>0</v>
      </c>
      <c r="I120" s="58">
        <f t="shared" si="6"/>
        <v>0</v>
      </c>
      <c r="J120" s="58">
        <f t="shared" si="7"/>
        <v>0</v>
      </c>
      <c r="K120" s="43">
        <f>ROUND(MAX((D120-E120)*{0.03,0.1,0.2,0.25,0.3,0.35,0.45}-{0,2520,16920,31920,52920,85920,181920},0),2)</f>
        <v>0</v>
      </c>
      <c r="L120" s="43">
        <f t="shared" si="8"/>
        <v>0</v>
      </c>
      <c r="M120" s="19" t="str">
        <f t="shared" si="9"/>
        <v/>
      </c>
    </row>
    <row r="121" ht="16.5" spans="1:13">
      <c r="A121" s="41">
        <v>119</v>
      </c>
      <c r="B121" s="41"/>
      <c r="C121" s="41"/>
      <c r="D121" s="42"/>
      <c r="E121" s="42"/>
      <c r="F121" s="48">
        <f t="shared" si="5"/>
        <v>0</v>
      </c>
      <c r="G121" s="58">
        <f>IF(F121&gt;0,VLOOKUP(F121,税率表!$A$6:$D$12,3,1),0)</f>
        <v>0</v>
      </c>
      <c r="H121" s="58">
        <f>IF(F121&gt;0,VLOOKUP(F121,税率表!$A$6:$D$12,4,1),0)</f>
        <v>0</v>
      </c>
      <c r="I121" s="58">
        <f t="shared" si="6"/>
        <v>0</v>
      </c>
      <c r="J121" s="58">
        <f t="shared" si="7"/>
        <v>0</v>
      </c>
      <c r="K121" s="43">
        <f>ROUND(MAX((D121-E121)*{0.03,0.1,0.2,0.25,0.3,0.35,0.45}-{0,2520,16920,31920,52920,85920,181920},0),2)</f>
        <v>0</v>
      </c>
      <c r="L121" s="43">
        <f t="shared" si="8"/>
        <v>0</v>
      </c>
      <c r="M121" s="19" t="str">
        <f t="shared" si="9"/>
        <v/>
      </c>
    </row>
    <row r="122" ht="16.5" spans="1:13">
      <c r="A122" s="41">
        <v>120</v>
      </c>
      <c r="B122" s="41"/>
      <c r="C122" s="41"/>
      <c r="D122" s="42"/>
      <c r="E122" s="42"/>
      <c r="F122" s="48">
        <f t="shared" si="5"/>
        <v>0</v>
      </c>
      <c r="G122" s="58">
        <f>IF(F122&gt;0,VLOOKUP(F122,税率表!$A$6:$D$12,3,1),0)</f>
        <v>0</v>
      </c>
      <c r="H122" s="58">
        <f>IF(F122&gt;0,VLOOKUP(F122,税率表!$A$6:$D$12,4,1),0)</f>
        <v>0</v>
      </c>
      <c r="I122" s="58">
        <f t="shared" si="6"/>
        <v>0</v>
      </c>
      <c r="J122" s="58">
        <f t="shared" si="7"/>
        <v>0</v>
      </c>
      <c r="K122" s="43">
        <f>ROUND(MAX((D122-E122)*{0.03,0.1,0.2,0.25,0.3,0.35,0.45}-{0,2520,16920,31920,52920,85920,181920},0),2)</f>
        <v>0</v>
      </c>
      <c r="L122" s="43">
        <f t="shared" si="8"/>
        <v>0</v>
      </c>
      <c r="M122" s="19" t="str">
        <f t="shared" si="9"/>
        <v/>
      </c>
    </row>
    <row r="123" ht="16.5" spans="1:13">
      <c r="A123" s="41">
        <v>121</v>
      </c>
      <c r="B123" s="41"/>
      <c r="C123" s="41"/>
      <c r="D123" s="42"/>
      <c r="E123" s="42"/>
      <c r="F123" s="48">
        <f t="shared" si="5"/>
        <v>0</v>
      </c>
      <c r="G123" s="58">
        <f>IF(F123&gt;0,VLOOKUP(F123,税率表!$A$6:$D$12,3,1),0)</f>
        <v>0</v>
      </c>
      <c r="H123" s="58">
        <f>IF(F123&gt;0,VLOOKUP(F123,税率表!$A$6:$D$12,4,1),0)</f>
        <v>0</v>
      </c>
      <c r="I123" s="58">
        <f t="shared" si="6"/>
        <v>0</v>
      </c>
      <c r="J123" s="58">
        <f t="shared" si="7"/>
        <v>0</v>
      </c>
      <c r="K123" s="43">
        <f>ROUND(MAX((D123-E123)*{0.03,0.1,0.2,0.25,0.3,0.35,0.45}-{0,2520,16920,31920,52920,85920,181920},0),2)</f>
        <v>0</v>
      </c>
      <c r="L123" s="43">
        <f t="shared" si="8"/>
        <v>0</v>
      </c>
      <c r="M123" s="19" t="str">
        <f t="shared" si="9"/>
        <v/>
      </c>
    </row>
    <row r="124" ht="16.5" spans="1:13">
      <c r="A124" s="41">
        <v>122</v>
      </c>
      <c r="B124" s="41"/>
      <c r="C124" s="41"/>
      <c r="D124" s="42"/>
      <c r="E124" s="42"/>
      <c r="F124" s="48">
        <f t="shared" si="5"/>
        <v>0</v>
      </c>
      <c r="G124" s="58">
        <f>IF(F124&gt;0,VLOOKUP(F124,税率表!$A$6:$D$12,3,1),0)</f>
        <v>0</v>
      </c>
      <c r="H124" s="58">
        <f>IF(F124&gt;0,VLOOKUP(F124,税率表!$A$6:$D$12,4,1),0)</f>
        <v>0</v>
      </c>
      <c r="I124" s="58">
        <f t="shared" si="6"/>
        <v>0</v>
      </c>
      <c r="J124" s="58">
        <f t="shared" si="7"/>
        <v>0</v>
      </c>
      <c r="K124" s="43">
        <f>ROUND(MAX((D124-E124)*{0.03,0.1,0.2,0.25,0.3,0.35,0.45}-{0,2520,16920,31920,52920,85920,181920},0),2)</f>
        <v>0</v>
      </c>
      <c r="L124" s="43">
        <f t="shared" si="8"/>
        <v>0</v>
      </c>
      <c r="M124" s="19" t="str">
        <f t="shared" si="9"/>
        <v/>
      </c>
    </row>
    <row r="125" ht="16.5" spans="1:13">
      <c r="A125" s="41">
        <v>123</v>
      </c>
      <c r="B125" s="41"/>
      <c r="C125" s="41"/>
      <c r="D125" s="42"/>
      <c r="E125" s="42"/>
      <c r="F125" s="48">
        <f t="shared" si="5"/>
        <v>0</v>
      </c>
      <c r="G125" s="58">
        <f>IF(F125&gt;0,VLOOKUP(F125,税率表!$A$6:$D$12,3,1),0)</f>
        <v>0</v>
      </c>
      <c r="H125" s="58">
        <f>IF(F125&gt;0,VLOOKUP(F125,税率表!$A$6:$D$12,4,1),0)</f>
        <v>0</v>
      </c>
      <c r="I125" s="58">
        <f t="shared" si="6"/>
        <v>0</v>
      </c>
      <c r="J125" s="58">
        <f t="shared" si="7"/>
        <v>0</v>
      </c>
      <c r="K125" s="43">
        <f>ROUND(MAX((D125-E125)*{0.03,0.1,0.2,0.25,0.3,0.35,0.45}-{0,2520,16920,31920,52920,85920,181920},0),2)</f>
        <v>0</v>
      </c>
      <c r="L125" s="43">
        <f t="shared" si="8"/>
        <v>0</v>
      </c>
      <c r="M125" s="19" t="str">
        <f t="shared" si="9"/>
        <v/>
      </c>
    </row>
    <row r="126" ht="16.5" spans="1:13">
      <c r="A126" s="41">
        <v>124</v>
      </c>
      <c r="B126" s="41"/>
      <c r="C126" s="41"/>
      <c r="D126" s="42"/>
      <c r="E126" s="42"/>
      <c r="F126" s="48">
        <f t="shared" si="5"/>
        <v>0</v>
      </c>
      <c r="G126" s="58">
        <f>IF(F126&gt;0,VLOOKUP(F126,税率表!$A$6:$D$12,3,1),0)</f>
        <v>0</v>
      </c>
      <c r="H126" s="58">
        <f>IF(F126&gt;0,VLOOKUP(F126,税率表!$A$6:$D$12,4,1),0)</f>
        <v>0</v>
      </c>
      <c r="I126" s="58">
        <f t="shared" si="6"/>
        <v>0</v>
      </c>
      <c r="J126" s="58">
        <f t="shared" si="7"/>
        <v>0</v>
      </c>
      <c r="K126" s="43">
        <f>ROUND(MAX((D126-E126)*{0.03,0.1,0.2,0.25,0.3,0.35,0.45}-{0,2520,16920,31920,52920,85920,181920},0),2)</f>
        <v>0</v>
      </c>
      <c r="L126" s="43">
        <f t="shared" si="8"/>
        <v>0</v>
      </c>
      <c r="M126" s="19" t="str">
        <f t="shared" si="9"/>
        <v/>
      </c>
    </row>
    <row r="127" ht="16.5" spans="1:13">
      <c r="A127" s="41">
        <v>125</v>
      </c>
      <c r="B127" s="41"/>
      <c r="C127" s="41"/>
      <c r="D127" s="42"/>
      <c r="E127" s="42"/>
      <c r="F127" s="48">
        <f t="shared" si="5"/>
        <v>0</v>
      </c>
      <c r="G127" s="58">
        <f>IF(F127&gt;0,VLOOKUP(F127,税率表!$A$6:$D$12,3,1),0)</f>
        <v>0</v>
      </c>
      <c r="H127" s="58">
        <f>IF(F127&gt;0,VLOOKUP(F127,税率表!$A$6:$D$12,4,1),0)</f>
        <v>0</v>
      </c>
      <c r="I127" s="58">
        <f t="shared" si="6"/>
        <v>0</v>
      </c>
      <c r="J127" s="58">
        <f t="shared" si="7"/>
        <v>0</v>
      </c>
      <c r="K127" s="43">
        <f>ROUND(MAX((D127-E127)*{0.03,0.1,0.2,0.25,0.3,0.35,0.45}-{0,2520,16920,31920,52920,85920,181920},0),2)</f>
        <v>0</v>
      </c>
      <c r="L127" s="43">
        <f t="shared" si="8"/>
        <v>0</v>
      </c>
      <c r="M127" s="19" t="str">
        <f t="shared" si="9"/>
        <v/>
      </c>
    </row>
    <row r="128" ht="16.5" spans="1:13">
      <c r="A128" s="41">
        <v>126</v>
      </c>
      <c r="B128" s="41"/>
      <c r="C128" s="41"/>
      <c r="D128" s="42"/>
      <c r="E128" s="42"/>
      <c r="F128" s="48">
        <f t="shared" si="5"/>
        <v>0</v>
      </c>
      <c r="G128" s="58">
        <f>IF(F128&gt;0,VLOOKUP(F128,税率表!$A$6:$D$12,3,1),0)</f>
        <v>0</v>
      </c>
      <c r="H128" s="58">
        <f>IF(F128&gt;0,VLOOKUP(F128,税率表!$A$6:$D$12,4,1),0)</f>
        <v>0</v>
      </c>
      <c r="I128" s="58">
        <f t="shared" si="6"/>
        <v>0</v>
      </c>
      <c r="J128" s="58">
        <f t="shared" si="7"/>
        <v>0</v>
      </c>
      <c r="K128" s="43">
        <f>ROUND(MAX((D128-E128)*{0.03,0.1,0.2,0.25,0.3,0.35,0.45}-{0,2520,16920,31920,52920,85920,181920},0),2)</f>
        <v>0</v>
      </c>
      <c r="L128" s="43">
        <f t="shared" si="8"/>
        <v>0</v>
      </c>
      <c r="M128" s="19" t="str">
        <f t="shared" si="9"/>
        <v/>
      </c>
    </row>
    <row r="129" ht="16.5" spans="1:13">
      <c r="A129" s="41">
        <v>127</v>
      </c>
      <c r="B129" s="41"/>
      <c r="C129" s="41"/>
      <c r="D129" s="42"/>
      <c r="E129" s="42"/>
      <c r="F129" s="48">
        <f t="shared" si="5"/>
        <v>0</v>
      </c>
      <c r="G129" s="58">
        <f>IF(F129&gt;0,VLOOKUP(F129,税率表!$A$6:$D$12,3,1),0)</f>
        <v>0</v>
      </c>
      <c r="H129" s="58">
        <f>IF(F129&gt;0,VLOOKUP(F129,税率表!$A$6:$D$12,4,1),0)</f>
        <v>0</v>
      </c>
      <c r="I129" s="58">
        <f t="shared" si="6"/>
        <v>0</v>
      </c>
      <c r="J129" s="58">
        <f t="shared" si="7"/>
        <v>0</v>
      </c>
      <c r="K129" s="43">
        <f>ROUND(MAX((D129-E129)*{0.03,0.1,0.2,0.25,0.3,0.35,0.45}-{0,2520,16920,31920,52920,85920,181920},0),2)</f>
        <v>0</v>
      </c>
      <c r="L129" s="43">
        <f t="shared" si="8"/>
        <v>0</v>
      </c>
      <c r="M129" s="19" t="str">
        <f t="shared" si="9"/>
        <v/>
      </c>
    </row>
    <row r="130" ht="16.5" spans="1:13">
      <c r="A130" s="41">
        <v>128</v>
      </c>
      <c r="B130" s="41"/>
      <c r="C130" s="41"/>
      <c r="D130" s="42"/>
      <c r="E130" s="42"/>
      <c r="F130" s="48">
        <f t="shared" si="5"/>
        <v>0</v>
      </c>
      <c r="G130" s="58">
        <f>IF(F130&gt;0,VLOOKUP(F130,税率表!$A$6:$D$12,3,1),0)</f>
        <v>0</v>
      </c>
      <c r="H130" s="58">
        <f>IF(F130&gt;0,VLOOKUP(F130,税率表!$A$6:$D$12,4,1),0)</f>
        <v>0</v>
      </c>
      <c r="I130" s="58">
        <f t="shared" si="6"/>
        <v>0</v>
      </c>
      <c r="J130" s="58">
        <f t="shared" si="7"/>
        <v>0</v>
      </c>
      <c r="K130" s="43">
        <f>ROUND(MAX((D130-E130)*{0.03,0.1,0.2,0.25,0.3,0.35,0.45}-{0,2520,16920,31920,52920,85920,181920},0),2)</f>
        <v>0</v>
      </c>
      <c r="L130" s="43">
        <f t="shared" si="8"/>
        <v>0</v>
      </c>
      <c r="M130" s="19" t="str">
        <f t="shared" si="9"/>
        <v/>
      </c>
    </row>
    <row r="131" ht="16.5" spans="1:13">
      <c r="A131" s="41">
        <v>129</v>
      </c>
      <c r="B131" s="41"/>
      <c r="C131" s="41"/>
      <c r="D131" s="42"/>
      <c r="E131" s="42"/>
      <c r="F131" s="48">
        <f t="shared" ref="F131:F194" si="10">ROUND(IF(D131&gt;E131,D131-E131,0),2)</f>
        <v>0</v>
      </c>
      <c r="G131" s="58">
        <f>IF(F131&gt;0,VLOOKUP(F131,税率表!$A$6:$D$12,3,1),0)</f>
        <v>0</v>
      </c>
      <c r="H131" s="58">
        <f>IF(F131&gt;0,VLOOKUP(F131,税率表!$A$6:$D$12,4,1),0)</f>
        <v>0</v>
      </c>
      <c r="I131" s="58">
        <f t="shared" ref="I131:I194" si="11">ROUND(F131*G131-H131,2)</f>
        <v>0</v>
      </c>
      <c r="J131" s="58">
        <f t="shared" ref="J131:J194" si="12">ROUND(D131-I131,2)</f>
        <v>0</v>
      </c>
      <c r="K131" s="43">
        <f>ROUND(MAX((D131-E131)*{0.03,0.1,0.2,0.25,0.3,0.35,0.45}-{0,2520,16920,31920,52920,85920,181920},0),2)</f>
        <v>0</v>
      </c>
      <c r="L131" s="43">
        <f t="shared" ref="L131:L194" si="13">ROUND(D131-K131,2)</f>
        <v>0</v>
      </c>
      <c r="M131" s="19" t="str">
        <f t="shared" si="9"/>
        <v/>
      </c>
    </row>
    <row r="132" ht="16.5" spans="1:13">
      <c r="A132" s="41">
        <v>130</v>
      </c>
      <c r="B132" s="41"/>
      <c r="C132" s="41"/>
      <c r="D132" s="42"/>
      <c r="E132" s="42"/>
      <c r="F132" s="48">
        <f t="shared" si="10"/>
        <v>0</v>
      </c>
      <c r="G132" s="58">
        <f>IF(F132&gt;0,VLOOKUP(F132,税率表!$A$6:$D$12,3,1),0)</f>
        <v>0</v>
      </c>
      <c r="H132" s="58">
        <f>IF(F132&gt;0,VLOOKUP(F132,税率表!$A$6:$D$12,4,1),0)</f>
        <v>0</v>
      </c>
      <c r="I132" s="58">
        <f t="shared" si="11"/>
        <v>0</v>
      </c>
      <c r="J132" s="58">
        <f t="shared" si="12"/>
        <v>0</v>
      </c>
      <c r="K132" s="43">
        <f>ROUND(MAX((D132-E132)*{0.03,0.1,0.2,0.25,0.3,0.35,0.45}-{0,2520,16920,31920,52920,85920,181920},0),2)</f>
        <v>0</v>
      </c>
      <c r="L132" s="43">
        <f t="shared" si="13"/>
        <v>0</v>
      </c>
      <c r="M132" s="19" t="str">
        <f t="shared" ref="M132:M195" si="14">IF(I132=K132,"","税金计算有误！")</f>
        <v/>
      </c>
    </row>
    <row r="133" ht="16.5" spans="1:13">
      <c r="A133" s="41">
        <v>131</v>
      </c>
      <c r="B133" s="41"/>
      <c r="C133" s="41"/>
      <c r="D133" s="42"/>
      <c r="E133" s="42"/>
      <c r="F133" s="48">
        <f t="shared" si="10"/>
        <v>0</v>
      </c>
      <c r="G133" s="58">
        <f>IF(F133&gt;0,VLOOKUP(F133,税率表!$A$6:$D$12,3,1),0)</f>
        <v>0</v>
      </c>
      <c r="H133" s="58">
        <f>IF(F133&gt;0,VLOOKUP(F133,税率表!$A$6:$D$12,4,1),0)</f>
        <v>0</v>
      </c>
      <c r="I133" s="58">
        <f t="shared" si="11"/>
        <v>0</v>
      </c>
      <c r="J133" s="58">
        <f t="shared" si="12"/>
        <v>0</v>
      </c>
      <c r="K133" s="43">
        <f>ROUND(MAX((D133-E133)*{0.03,0.1,0.2,0.25,0.3,0.35,0.45}-{0,2520,16920,31920,52920,85920,181920},0),2)</f>
        <v>0</v>
      </c>
      <c r="L133" s="43">
        <f t="shared" si="13"/>
        <v>0</v>
      </c>
      <c r="M133" s="19" t="str">
        <f t="shared" si="14"/>
        <v/>
      </c>
    </row>
    <row r="134" ht="16.5" spans="1:13">
      <c r="A134" s="41">
        <v>132</v>
      </c>
      <c r="B134" s="41"/>
      <c r="C134" s="41"/>
      <c r="D134" s="42"/>
      <c r="E134" s="42"/>
      <c r="F134" s="48">
        <f t="shared" si="10"/>
        <v>0</v>
      </c>
      <c r="G134" s="58">
        <f>IF(F134&gt;0,VLOOKUP(F134,税率表!$A$6:$D$12,3,1),0)</f>
        <v>0</v>
      </c>
      <c r="H134" s="58">
        <f>IF(F134&gt;0,VLOOKUP(F134,税率表!$A$6:$D$12,4,1),0)</f>
        <v>0</v>
      </c>
      <c r="I134" s="58">
        <f t="shared" si="11"/>
        <v>0</v>
      </c>
      <c r="J134" s="58">
        <f t="shared" si="12"/>
        <v>0</v>
      </c>
      <c r="K134" s="43">
        <f>ROUND(MAX((D134-E134)*{0.03,0.1,0.2,0.25,0.3,0.35,0.45}-{0,2520,16920,31920,52920,85920,181920},0),2)</f>
        <v>0</v>
      </c>
      <c r="L134" s="43">
        <f t="shared" si="13"/>
        <v>0</v>
      </c>
      <c r="M134" s="19" t="str">
        <f t="shared" si="14"/>
        <v/>
      </c>
    </row>
    <row r="135" ht="16.5" spans="1:13">
      <c r="A135" s="41">
        <v>133</v>
      </c>
      <c r="B135" s="41"/>
      <c r="C135" s="41"/>
      <c r="D135" s="42"/>
      <c r="E135" s="42"/>
      <c r="F135" s="48">
        <f t="shared" si="10"/>
        <v>0</v>
      </c>
      <c r="G135" s="58">
        <f>IF(F135&gt;0,VLOOKUP(F135,税率表!$A$6:$D$12,3,1),0)</f>
        <v>0</v>
      </c>
      <c r="H135" s="58">
        <f>IF(F135&gt;0,VLOOKUP(F135,税率表!$A$6:$D$12,4,1),0)</f>
        <v>0</v>
      </c>
      <c r="I135" s="58">
        <f t="shared" si="11"/>
        <v>0</v>
      </c>
      <c r="J135" s="58">
        <f t="shared" si="12"/>
        <v>0</v>
      </c>
      <c r="K135" s="43">
        <f>ROUND(MAX((D135-E135)*{0.03,0.1,0.2,0.25,0.3,0.35,0.45}-{0,2520,16920,31920,52920,85920,181920},0),2)</f>
        <v>0</v>
      </c>
      <c r="L135" s="43">
        <f t="shared" si="13"/>
        <v>0</v>
      </c>
      <c r="M135" s="19" t="str">
        <f t="shared" si="14"/>
        <v/>
      </c>
    </row>
    <row r="136" ht="16.5" spans="1:13">
      <c r="A136" s="41">
        <v>134</v>
      </c>
      <c r="B136" s="41"/>
      <c r="C136" s="41"/>
      <c r="D136" s="42"/>
      <c r="E136" s="42"/>
      <c r="F136" s="48">
        <f t="shared" si="10"/>
        <v>0</v>
      </c>
      <c r="G136" s="58">
        <f>IF(F136&gt;0,VLOOKUP(F136,税率表!$A$6:$D$12,3,1),0)</f>
        <v>0</v>
      </c>
      <c r="H136" s="58">
        <f>IF(F136&gt;0,VLOOKUP(F136,税率表!$A$6:$D$12,4,1),0)</f>
        <v>0</v>
      </c>
      <c r="I136" s="58">
        <f t="shared" si="11"/>
        <v>0</v>
      </c>
      <c r="J136" s="58">
        <f t="shared" si="12"/>
        <v>0</v>
      </c>
      <c r="K136" s="43">
        <f>ROUND(MAX((D136-E136)*{0.03,0.1,0.2,0.25,0.3,0.35,0.45}-{0,2520,16920,31920,52920,85920,181920},0),2)</f>
        <v>0</v>
      </c>
      <c r="L136" s="43">
        <f t="shared" si="13"/>
        <v>0</v>
      </c>
      <c r="M136" s="19" t="str">
        <f t="shared" si="14"/>
        <v/>
      </c>
    </row>
    <row r="137" ht="16.5" spans="1:13">
      <c r="A137" s="41">
        <v>135</v>
      </c>
      <c r="B137" s="41"/>
      <c r="C137" s="41"/>
      <c r="D137" s="42"/>
      <c r="E137" s="42"/>
      <c r="F137" s="48">
        <f t="shared" si="10"/>
        <v>0</v>
      </c>
      <c r="G137" s="58">
        <f>IF(F137&gt;0,VLOOKUP(F137,税率表!$A$6:$D$12,3,1),0)</f>
        <v>0</v>
      </c>
      <c r="H137" s="58">
        <f>IF(F137&gt;0,VLOOKUP(F137,税率表!$A$6:$D$12,4,1),0)</f>
        <v>0</v>
      </c>
      <c r="I137" s="58">
        <f t="shared" si="11"/>
        <v>0</v>
      </c>
      <c r="J137" s="58">
        <f t="shared" si="12"/>
        <v>0</v>
      </c>
      <c r="K137" s="43">
        <f>ROUND(MAX((D137-E137)*{0.03,0.1,0.2,0.25,0.3,0.35,0.45}-{0,2520,16920,31920,52920,85920,181920},0),2)</f>
        <v>0</v>
      </c>
      <c r="L137" s="43">
        <f t="shared" si="13"/>
        <v>0</v>
      </c>
      <c r="M137" s="19" t="str">
        <f t="shared" si="14"/>
        <v/>
      </c>
    </row>
    <row r="138" ht="16.5" spans="1:13">
      <c r="A138" s="41">
        <v>136</v>
      </c>
      <c r="B138" s="41"/>
      <c r="C138" s="41"/>
      <c r="D138" s="42"/>
      <c r="E138" s="42"/>
      <c r="F138" s="48">
        <f t="shared" si="10"/>
        <v>0</v>
      </c>
      <c r="G138" s="58">
        <f>IF(F138&gt;0,VLOOKUP(F138,税率表!$A$6:$D$12,3,1),0)</f>
        <v>0</v>
      </c>
      <c r="H138" s="58">
        <f>IF(F138&gt;0,VLOOKUP(F138,税率表!$A$6:$D$12,4,1),0)</f>
        <v>0</v>
      </c>
      <c r="I138" s="58">
        <f t="shared" si="11"/>
        <v>0</v>
      </c>
      <c r="J138" s="58">
        <f t="shared" si="12"/>
        <v>0</v>
      </c>
      <c r="K138" s="43">
        <f>ROUND(MAX((D138-E138)*{0.03,0.1,0.2,0.25,0.3,0.35,0.45}-{0,2520,16920,31920,52920,85920,181920},0),2)</f>
        <v>0</v>
      </c>
      <c r="L138" s="43">
        <f t="shared" si="13"/>
        <v>0</v>
      </c>
      <c r="M138" s="19" t="str">
        <f t="shared" si="14"/>
        <v/>
      </c>
    </row>
    <row r="139" ht="16.5" spans="1:13">
      <c r="A139" s="41">
        <v>137</v>
      </c>
      <c r="B139" s="41"/>
      <c r="C139" s="41"/>
      <c r="D139" s="42"/>
      <c r="E139" s="42"/>
      <c r="F139" s="48">
        <f t="shared" si="10"/>
        <v>0</v>
      </c>
      <c r="G139" s="58">
        <f>IF(F139&gt;0,VLOOKUP(F139,税率表!$A$6:$D$12,3,1),0)</f>
        <v>0</v>
      </c>
      <c r="H139" s="58">
        <f>IF(F139&gt;0,VLOOKUP(F139,税率表!$A$6:$D$12,4,1),0)</f>
        <v>0</v>
      </c>
      <c r="I139" s="58">
        <f t="shared" si="11"/>
        <v>0</v>
      </c>
      <c r="J139" s="58">
        <f t="shared" si="12"/>
        <v>0</v>
      </c>
      <c r="K139" s="43">
        <f>ROUND(MAX((D139-E139)*{0.03,0.1,0.2,0.25,0.3,0.35,0.45}-{0,2520,16920,31920,52920,85920,181920},0),2)</f>
        <v>0</v>
      </c>
      <c r="L139" s="43">
        <f t="shared" si="13"/>
        <v>0</v>
      </c>
      <c r="M139" s="19" t="str">
        <f t="shared" si="14"/>
        <v/>
      </c>
    </row>
    <row r="140" ht="16.5" spans="1:13">
      <c r="A140" s="41">
        <v>138</v>
      </c>
      <c r="B140" s="41"/>
      <c r="C140" s="41"/>
      <c r="D140" s="42"/>
      <c r="E140" s="42"/>
      <c r="F140" s="48">
        <f t="shared" si="10"/>
        <v>0</v>
      </c>
      <c r="G140" s="58">
        <f>IF(F140&gt;0,VLOOKUP(F140,税率表!$A$6:$D$12,3,1),0)</f>
        <v>0</v>
      </c>
      <c r="H140" s="58">
        <f>IF(F140&gt;0,VLOOKUP(F140,税率表!$A$6:$D$12,4,1),0)</f>
        <v>0</v>
      </c>
      <c r="I140" s="58">
        <f t="shared" si="11"/>
        <v>0</v>
      </c>
      <c r="J140" s="58">
        <f t="shared" si="12"/>
        <v>0</v>
      </c>
      <c r="K140" s="43">
        <f>ROUND(MAX((D140-E140)*{0.03,0.1,0.2,0.25,0.3,0.35,0.45}-{0,2520,16920,31920,52920,85920,181920},0),2)</f>
        <v>0</v>
      </c>
      <c r="L140" s="43">
        <f t="shared" si="13"/>
        <v>0</v>
      </c>
      <c r="M140" s="19" t="str">
        <f t="shared" si="14"/>
        <v/>
      </c>
    </row>
    <row r="141" ht="16.5" spans="1:13">
      <c r="A141" s="41">
        <v>139</v>
      </c>
      <c r="B141" s="41"/>
      <c r="C141" s="41"/>
      <c r="D141" s="42"/>
      <c r="E141" s="42"/>
      <c r="F141" s="48">
        <f t="shared" si="10"/>
        <v>0</v>
      </c>
      <c r="G141" s="58">
        <f>IF(F141&gt;0,VLOOKUP(F141,税率表!$A$6:$D$12,3,1),0)</f>
        <v>0</v>
      </c>
      <c r="H141" s="58">
        <f>IF(F141&gt;0,VLOOKUP(F141,税率表!$A$6:$D$12,4,1),0)</f>
        <v>0</v>
      </c>
      <c r="I141" s="58">
        <f t="shared" si="11"/>
        <v>0</v>
      </c>
      <c r="J141" s="58">
        <f t="shared" si="12"/>
        <v>0</v>
      </c>
      <c r="K141" s="43">
        <f>ROUND(MAX((D141-E141)*{0.03,0.1,0.2,0.25,0.3,0.35,0.45}-{0,2520,16920,31920,52920,85920,181920},0),2)</f>
        <v>0</v>
      </c>
      <c r="L141" s="43">
        <f t="shared" si="13"/>
        <v>0</v>
      </c>
      <c r="M141" s="19" t="str">
        <f t="shared" si="14"/>
        <v/>
      </c>
    </row>
    <row r="142" ht="16.5" spans="1:13">
      <c r="A142" s="41">
        <v>140</v>
      </c>
      <c r="B142" s="41"/>
      <c r="C142" s="41"/>
      <c r="D142" s="42"/>
      <c r="E142" s="42"/>
      <c r="F142" s="48">
        <f t="shared" si="10"/>
        <v>0</v>
      </c>
      <c r="G142" s="58">
        <f>IF(F142&gt;0,VLOOKUP(F142,税率表!$A$6:$D$12,3,1),0)</f>
        <v>0</v>
      </c>
      <c r="H142" s="58">
        <f>IF(F142&gt;0,VLOOKUP(F142,税率表!$A$6:$D$12,4,1),0)</f>
        <v>0</v>
      </c>
      <c r="I142" s="58">
        <f t="shared" si="11"/>
        <v>0</v>
      </c>
      <c r="J142" s="58">
        <f t="shared" si="12"/>
        <v>0</v>
      </c>
      <c r="K142" s="43">
        <f>ROUND(MAX((D142-E142)*{0.03,0.1,0.2,0.25,0.3,0.35,0.45}-{0,2520,16920,31920,52920,85920,181920},0),2)</f>
        <v>0</v>
      </c>
      <c r="L142" s="43">
        <f t="shared" si="13"/>
        <v>0</v>
      </c>
      <c r="M142" s="19" t="str">
        <f t="shared" si="14"/>
        <v/>
      </c>
    </row>
    <row r="143" ht="16.5" spans="1:13">
      <c r="A143" s="41">
        <v>141</v>
      </c>
      <c r="B143" s="41"/>
      <c r="C143" s="41"/>
      <c r="D143" s="42"/>
      <c r="E143" s="42"/>
      <c r="F143" s="48">
        <f t="shared" si="10"/>
        <v>0</v>
      </c>
      <c r="G143" s="58">
        <f>IF(F143&gt;0,VLOOKUP(F143,税率表!$A$6:$D$12,3,1),0)</f>
        <v>0</v>
      </c>
      <c r="H143" s="58">
        <f>IF(F143&gt;0,VLOOKUP(F143,税率表!$A$6:$D$12,4,1),0)</f>
        <v>0</v>
      </c>
      <c r="I143" s="58">
        <f t="shared" si="11"/>
        <v>0</v>
      </c>
      <c r="J143" s="58">
        <f t="shared" si="12"/>
        <v>0</v>
      </c>
      <c r="K143" s="43">
        <f>ROUND(MAX((D143-E143)*{0.03,0.1,0.2,0.25,0.3,0.35,0.45}-{0,2520,16920,31920,52920,85920,181920},0),2)</f>
        <v>0</v>
      </c>
      <c r="L143" s="43">
        <f t="shared" si="13"/>
        <v>0</v>
      </c>
      <c r="M143" s="19" t="str">
        <f t="shared" si="14"/>
        <v/>
      </c>
    </row>
    <row r="144" ht="16.5" spans="1:13">
      <c r="A144" s="41">
        <v>142</v>
      </c>
      <c r="B144" s="41"/>
      <c r="C144" s="41"/>
      <c r="D144" s="42"/>
      <c r="E144" s="42"/>
      <c r="F144" s="48">
        <f t="shared" si="10"/>
        <v>0</v>
      </c>
      <c r="G144" s="58">
        <f>IF(F144&gt;0,VLOOKUP(F144,税率表!$A$6:$D$12,3,1),0)</f>
        <v>0</v>
      </c>
      <c r="H144" s="58">
        <f>IF(F144&gt;0,VLOOKUP(F144,税率表!$A$6:$D$12,4,1),0)</f>
        <v>0</v>
      </c>
      <c r="I144" s="58">
        <f t="shared" si="11"/>
        <v>0</v>
      </c>
      <c r="J144" s="58">
        <f t="shared" si="12"/>
        <v>0</v>
      </c>
      <c r="K144" s="43">
        <f>ROUND(MAX((D144-E144)*{0.03,0.1,0.2,0.25,0.3,0.35,0.45}-{0,2520,16920,31920,52920,85920,181920},0),2)</f>
        <v>0</v>
      </c>
      <c r="L144" s="43">
        <f t="shared" si="13"/>
        <v>0</v>
      </c>
      <c r="M144" s="19" t="str">
        <f t="shared" si="14"/>
        <v/>
      </c>
    </row>
    <row r="145" ht="16.5" spans="1:13">
      <c r="A145" s="41">
        <v>143</v>
      </c>
      <c r="B145" s="41"/>
      <c r="C145" s="41"/>
      <c r="D145" s="42"/>
      <c r="E145" s="42"/>
      <c r="F145" s="48">
        <f t="shared" si="10"/>
        <v>0</v>
      </c>
      <c r="G145" s="58">
        <f>IF(F145&gt;0,VLOOKUP(F145,税率表!$A$6:$D$12,3,1),0)</f>
        <v>0</v>
      </c>
      <c r="H145" s="58">
        <f>IF(F145&gt;0,VLOOKUP(F145,税率表!$A$6:$D$12,4,1),0)</f>
        <v>0</v>
      </c>
      <c r="I145" s="58">
        <f t="shared" si="11"/>
        <v>0</v>
      </c>
      <c r="J145" s="58">
        <f t="shared" si="12"/>
        <v>0</v>
      </c>
      <c r="K145" s="43">
        <f>ROUND(MAX((D145-E145)*{0.03,0.1,0.2,0.25,0.3,0.35,0.45}-{0,2520,16920,31920,52920,85920,181920},0),2)</f>
        <v>0</v>
      </c>
      <c r="L145" s="43">
        <f t="shared" si="13"/>
        <v>0</v>
      </c>
      <c r="M145" s="19" t="str">
        <f t="shared" si="14"/>
        <v/>
      </c>
    </row>
    <row r="146" ht="16.5" spans="1:13">
      <c r="A146" s="41">
        <v>144</v>
      </c>
      <c r="B146" s="41"/>
      <c r="C146" s="41"/>
      <c r="D146" s="42"/>
      <c r="E146" s="42"/>
      <c r="F146" s="48">
        <f t="shared" si="10"/>
        <v>0</v>
      </c>
      <c r="G146" s="58">
        <f>IF(F146&gt;0,VLOOKUP(F146,税率表!$A$6:$D$12,3,1),0)</f>
        <v>0</v>
      </c>
      <c r="H146" s="58">
        <f>IF(F146&gt;0,VLOOKUP(F146,税率表!$A$6:$D$12,4,1),0)</f>
        <v>0</v>
      </c>
      <c r="I146" s="58">
        <f t="shared" si="11"/>
        <v>0</v>
      </c>
      <c r="J146" s="58">
        <f t="shared" si="12"/>
        <v>0</v>
      </c>
      <c r="K146" s="43">
        <f>ROUND(MAX((D146-E146)*{0.03,0.1,0.2,0.25,0.3,0.35,0.45}-{0,2520,16920,31920,52920,85920,181920},0),2)</f>
        <v>0</v>
      </c>
      <c r="L146" s="43">
        <f t="shared" si="13"/>
        <v>0</v>
      </c>
      <c r="M146" s="19" t="str">
        <f t="shared" si="14"/>
        <v/>
      </c>
    </row>
    <row r="147" ht="16.5" spans="1:13">
      <c r="A147" s="41">
        <v>145</v>
      </c>
      <c r="B147" s="41"/>
      <c r="C147" s="41"/>
      <c r="D147" s="42"/>
      <c r="E147" s="42"/>
      <c r="F147" s="48">
        <f t="shared" si="10"/>
        <v>0</v>
      </c>
      <c r="G147" s="58">
        <f>IF(F147&gt;0,VLOOKUP(F147,税率表!$A$6:$D$12,3,1),0)</f>
        <v>0</v>
      </c>
      <c r="H147" s="58">
        <f>IF(F147&gt;0,VLOOKUP(F147,税率表!$A$6:$D$12,4,1),0)</f>
        <v>0</v>
      </c>
      <c r="I147" s="58">
        <f t="shared" si="11"/>
        <v>0</v>
      </c>
      <c r="J147" s="58">
        <f t="shared" si="12"/>
        <v>0</v>
      </c>
      <c r="K147" s="43">
        <f>ROUND(MAX((D147-E147)*{0.03,0.1,0.2,0.25,0.3,0.35,0.45}-{0,2520,16920,31920,52920,85920,181920},0),2)</f>
        <v>0</v>
      </c>
      <c r="L147" s="43">
        <f t="shared" si="13"/>
        <v>0</v>
      </c>
      <c r="M147" s="19" t="str">
        <f t="shared" si="14"/>
        <v/>
      </c>
    </row>
    <row r="148" ht="16.5" spans="1:13">
      <c r="A148" s="41">
        <v>146</v>
      </c>
      <c r="B148" s="41"/>
      <c r="C148" s="41"/>
      <c r="D148" s="42"/>
      <c r="E148" s="42"/>
      <c r="F148" s="48">
        <f t="shared" si="10"/>
        <v>0</v>
      </c>
      <c r="G148" s="58">
        <f>IF(F148&gt;0,VLOOKUP(F148,税率表!$A$6:$D$12,3,1),0)</f>
        <v>0</v>
      </c>
      <c r="H148" s="58">
        <f>IF(F148&gt;0,VLOOKUP(F148,税率表!$A$6:$D$12,4,1),0)</f>
        <v>0</v>
      </c>
      <c r="I148" s="58">
        <f t="shared" si="11"/>
        <v>0</v>
      </c>
      <c r="J148" s="58">
        <f t="shared" si="12"/>
        <v>0</v>
      </c>
      <c r="K148" s="43">
        <f>ROUND(MAX((D148-E148)*{0.03,0.1,0.2,0.25,0.3,0.35,0.45}-{0,2520,16920,31920,52920,85920,181920},0),2)</f>
        <v>0</v>
      </c>
      <c r="L148" s="43">
        <f t="shared" si="13"/>
        <v>0</v>
      </c>
      <c r="M148" s="19" t="str">
        <f t="shared" si="14"/>
        <v/>
      </c>
    </row>
    <row r="149" ht="16.5" spans="1:13">
      <c r="A149" s="41">
        <v>147</v>
      </c>
      <c r="B149" s="41"/>
      <c r="C149" s="41"/>
      <c r="D149" s="42"/>
      <c r="E149" s="42"/>
      <c r="F149" s="48">
        <f t="shared" si="10"/>
        <v>0</v>
      </c>
      <c r="G149" s="58">
        <f>IF(F149&gt;0,VLOOKUP(F149,税率表!$A$6:$D$12,3,1),0)</f>
        <v>0</v>
      </c>
      <c r="H149" s="58">
        <f>IF(F149&gt;0,VLOOKUP(F149,税率表!$A$6:$D$12,4,1),0)</f>
        <v>0</v>
      </c>
      <c r="I149" s="58">
        <f t="shared" si="11"/>
        <v>0</v>
      </c>
      <c r="J149" s="58">
        <f t="shared" si="12"/>
        <v>0</v>
      </c>
      <c r="K149" s="43">
        <f>ROUND(MAX((D149-E149)*{0.03,0.1,0.2,0.25,0.3,0.35,0.45}-{0,2520,16920,31920,52920,85920,181920},0),2)</f>
        <v>0</v>
      </c>
      <c r="L149" s="43">
        <f t="shared" si="13"/>
        <v>0</v>
      </c>
      <c r="M149" s="19" t="str">
        <f t="shared" si="14"/>
        <v/>
      </c>
    </row>
    <row r="150" ht="16.5" spans="1:13">
      <c r="A150" s="41">
        <v>148</v>
      </c>
      <c r="B150" s="41"/>
      <c r="C150" s="41"/>
      <c r="D150" s="42"/>
      <c r="E150" s="42"/>
      <c r="F150" s="48">
        <f t="shared" si="10"/>
        <v>0</v>
      </c>
      <c r="G150" s="58">
        <f>IF(F150&gt;0,VLOOKUP(F150,税率表!$A$6:$D$12,3,1),0)</f>
        <v>0</v>
      </c>
      <c r="H150" s="58">
        <f>IF(F150&gt;0,VLOOKUP(F150,税率表!$A$6:$D$12,4,1),0)</f>
        <v>0</v>
      </c>
      <c r="I150" s="58">
        <f t="shared" si="11"/>
        <v>0</v>
      </c>
      <c r="J150" s="58">
        <f t="shared" si="12"/>
        <v>0</v>
      </c>
      <c r="K150" s="43">
        <f>ROUND(MAX((D150-E150)*{0.03,0.1,0.2,0.25,0.3,0.35,0.45}-{0,2520,16920,31920,52920,85920,181920},0),2)</f>
        <v>0</v>
      </c>
      <c r="L150" s="43">
        <f t="shared" si="13"/>
        <v>0</v>
      </c>
      <c r="M150" s="19" t="str">
        <f t="shared" si="14"/>
        <v/>
      </c>
    </row>
    <row r="151" ht="16.5" spans="1:13">
      <c r="A151" s="41">
        <v>149</v>
      </c>
      <c r="B151" s="41"/>
      <c r="C151" s="41"/>
      <c r="D151" s="42"/>
      <c r="E151" s="42"/>
      <c r="F151" s="48">
        <f t="shared" si="10"/>
        <v>0</v>
      </c>
      <c r="G151" s="58">
        <f>IF(F151&gt;0,VLOOKUP(F151,税率表!$A$6:$D$12,3,1),0)</f>
        <v>0</v>
      </c>
      <c r="H151" s="58">
        <f>IF(F151&gt;0,VLOOKUP(F151,税率表!$A$6:$D$12,4,1),0)</f>
        <v>0</v>
      </c>
      <c r="I151" s="58">
        <f t="shared" si="11"/>
        <v>0</v>
      </c>
      <c r="J151" s="58">
        <f t="shared" si="12"/>
        <v>0</v>
      </c>
      <c r="K151" s="43">
        <f>ROUND(MAX((D151-E151)*{0.03,0.1,0.2,0.25,0.3,0.35,0.45}-{0,2520,16920,31920,52920,85920,181920},0),2)</f>
        <v>0</v>
      </c>
      <c r="L151" s="43">
        <f t="shared" si="13"/>
        <v>0</v>
      </c>
      <c r="M151" s="19" t="str">
        <f t="shared" si="14"/>
        <v/>
      </c>
    </row>
    <row r="152" ht="16.5" spans="1:13">
      <c r="A152" s="41">
        <v>150</v>
      </c>
      <c r="B152" s="41"/>
      <c r="C152" s="41"/>
      <c r="D152" s="42"/>
      <c r="E152" s="42"/>
      <c r="F152" s="48">
        <f t="shared" si="10"/>
        <v>0</v>
      </c>
      <c r="G152" s="58">
        <f>IF(F152&gt;0,VLOOKUP(F152,税率表!$A$6:$D$12,3,1),0)</f>
        <v>0</v>
      </c>
      <c r="H152" s="58">
        <f>IF(F152&gt;0,VLOOKUP(F152,税率表!$A$6:$D$12,4,1),0)</f>
        <v>0</v>
      </c>
      <c r="I152" s="58">
        <f t="shared" si="11"/>
        <v>0</v>
      </c>
      <c r="J152" s="58">
        <f t="shared" si="12"/>
        <v>0</v>
      </c>
      <c r="K152" s="43">
        <f>ROUND(MAX((D152-E152)*{0.03,0.1,0.2,0.25,0.3,0.35,0.45}-{0,2520,16920,31920,52920,85920,181920},0),2)</f>
        <v>0</v>
      </c>
      <c r="L152" s="43">
        <f t="shared" si="13"/>
        <v>0</v>
      </c>
      <c r="M152" s="19" t="str">
        <f t="shared" si="14"/>
        <v/>
      </c>
    </row>
    <row r="153" ht="16.5" spans="1:13">
      <c r="A153" s="41">
        <v>151</v>
      </c>
      <c r="B153" s="41"/>
      <c r="C153" s="41"/>
      <c r="D153" s="42"/>
      <c r="E153" s="42"/>
      <c r="F153" s="48">
        <f t="shared" si="10"/>
        <v>0</v>
      </c>
      <c r="G153" s="58">
        <f>IF(F153&gt;0,VLOOKUP(F153,税率表!$A$6:$D$12,3,1),0)</f>
        <v>0</v>
      </c>
      <c r="H153" s="58">
        <f>IF(F153&gt;0,VLOOKUP(F153,税率表!$A$6:$D$12,4,1),0)</f>
        <v>0</v>
      </c>
      <c r="I153" s="58">
        <f t="shared" si="11"/>
        <v>0</v>
      </c>
      <c r="J153" s="58">
        <f t="shared" si="12"/>
        <v>0</v>
      </c>
      <c r="K153" s="43">
        <f>ROUND(MAX((D153-E153)*{0.03,0.1,0.2,0.25,0.3,0.35,0.45}-{0,2520,16920,31920,52920,85920,181920},0),2)</f>
        <v>0</v>
      </c>
      <c r="L153" s="43">
        <f t="shared" si="13"/>
        <v>0</v>
      </c>
      <c r="M153" s="19" t="str">
        <f t="shared" si="14"/>
        <v/>
      </c>
    </row>
    <row r="154" ht="16.5" spans="1:13">
      <c r="A154" s="41">
        <v>152</v>
      </c>
      <c r="B154" s="41"/>
      <c r="C154" s="41"/>
      <c r="D154" s="42"/>
      <c r="E154" s="42"/>
      <c r="F154" s="48">
        <f t="shared" si="10"/>
        <v>0</v>
      </c>
      <c r="G154" s="58">
        <f>IF(F154&gt;0,VLOOKUP(F154,税率表!$A$6:$D$12,3,1),0)</f>
        <v>0</v>
      </c>
      <c r="H154" s="58">
        <f>IF(F154&gt;0,VLOOKUP(F154,税率表!$A$6:$D$12,4,1),0)</f>
        <v>0</v>
      </c>
      <c r="I154" s="58">
        <f t="shared" si="11"/>
        <v>0</v>
      </c>
      <c r="J154" s="58">
        <f t="shared" si="12"/>
        <v>0</v>
      </c>
      <c r="K154" s="43">
        <f>ROUND(MAX((D154-E154)*{0.03,0.1,0.2,0.25,0.3,0.35,0.45}-{0,2520,16920,31920,52920,85920,181920},0),2)</f>
        <v>0</v>
      </c>
      <c r="L154" s="43">
        <f t="shared" si="13"/>
        <v>0</v>
      </c>
      <c r="M154" s="19" t="str">
        <f t="shared" si="14"/>
        <v/>
      </c>
    </row>
    <row r="155" ht="16.5" spans="1:13">
      <c r="A155" s="41">
        <v>153</v>
      </c>
      <c r="B155" s="41"/>
      <c r="C155" s="41"/>
      <c r="D155" s="42"/>
      <c r="E155" s="42"/>
      <c r="F155" s="48">
        <f t="shared" si="10"/>
        <v>0</v>
      </c>
      <c r="G155" s="58">
        <f>IF(F155&gt;0,VLOOKUP(F155,税率表!$A$6:$D$12,3,1),0)</f>
        <v>0</v>
      </c>
      <c r="H155" s="58">
        <f>IF(F155&gt;0,VLOOKUP(F155,税率表!$A$6:$D$12,4,1),0)</f>
        <v>0</v>
      </c>
      <c r="I155" s="58">
        <f t="shared" si="11"/>
        <v>0</v>
      </c>
      <c r="J155" s="58">
        <f t="shared" si="12"/>
        <v>0</v>
      </c>
      <c r="K155" s="43">
        <f>ROUND(MAX((D155-E155)*{0.03,0.1,0.2,0.25,0.3,0.35,0.45}-{0,2520,16920,31920,52920,85920,181920},0),2)</f>
        <v>0</v>
      </c>
      <c r="L155" s="43">
        <f t="shared" si="13"/>
        <v>0</v>
      </c>
      <c r="M155" s="19" t="str">
        <f t="shared" si="14"/>
        <v/>
      </c>
    </row>
    <row r="156" ht="16.5" spans="1:13">
      <c r="A156" s="41">
        <v>154</v>
      </c>
      <c r="B156" s="41"/>
      <c r="C156" s="41"/>
      <c r="D156" s="42"/>
      <c r="E156" s="42"/>
      <c r="F156" s="48">
        <f t="shared" si="10"/>
        <v>0</v>
      </c>
      <c r="G156" s="58">
        <f>IF(F156&gt;0,VLOOKUP(F156,税率表!$A$6:$D$12,3,1),0)</f>
        <v>0</v>
      </c>
      <c r="H156" s="58">
        <f>IF(F156&gt;0,VLOOKUP(F156,税率表!$A$6:$D$12,4,1),0)</f>
        <v>0</v>
      </c>
      <c r="I156" s="58">
        <f t="shared" si="11"/>
        <v>0</v>
      </c>
      <c r="J156" s="58">
        <f t="shared" si="12"/>
        <v>0</v>
      </c>
      <c r="K156" s="43">
        <f>ROUND(MAX((D156-E156)*{0.03,0.1,0.2,0.25,0.3,0.35,0.45}-{0,2520,16920,31920,52920,85920,181920},0),2)</f>
        <v>0</v>
      </c>
      <c r="L156" s="43">
        <f t="shared" si="13"/>
        <v>0</v>
      </c>
      <c r="M156" s="19" t="str">
        <f t="shared" si="14"/>
        <v/>
      </c>
    </row>
    <row r="157" ht="16.5" spans="1:13">
      <c r="A157" s="41">
        <v>155</v>
      </c>
      <c r="B157" s="41"/>
      <c r="C157" s="41"/>
      <c r="D157" s="42"/>
      <c r="E157" s="42"/>
      <c r="F157" s="48">
        <f t="shared" si="10"/>
        <v>0</v>
      </c>
      <c r="G157" s="58">
        <f>IF(F157&gt;0,VLOOKUP(F157,税率表!$A$6:$D$12,3,1),0)</f>
        <v>0</v>
      </c>
      <c r="H157" s="58">
        <f>IF(F157&gt;0,VLOOKUP(F157,税率表!$A$6:$D$12,4,1),0)</f>
        <v>0</v>
      </c>
      <c r="I157" s="58">
        <f t="shared" si="11"/>
        <v>0</v>
      </c>
      <c r="J157" s="58">
        <f t="shared" si="12"/>
        <v>0</v>
      </c>
      <c r="K157" s="43">
        <f>ROUND(MAX((D157-E157)*{0.03,0.1,0.2,0.25,0.3,0.35,0.45}-{0,2520,16920,31920,52920,85920,181920},0),2)</f>
        <v>0</v>
      </c>
      <c r="L157" s="43">
        <f t="shared" si="13"/>
        <v>0</v>
      </c>
      <c r="M157" s="19" t="str">
        <f t="shared" si="14"/>
        <v/>
      </c>
    </row>
    <row r="158" ht="16.5" spans="1:13">
      <c r="A158" s="41">
        <v>156</v>
      </c>
      <c r="B158" s="41"/>
      <c r="C158" s="41"/>
      <c r="D158" s="42"/>
      <c r="E158" s="42"/>
      <c r="F158" s="48">
        <f t="shared" si="10"/>
        <v>0</v>
      </c>
      <c r="G158" s="58">
        <f>IF(F158&gt;0,VLOOKUP(F158,税率表!$A$6:$D$12,3,1),0)</f>
        <v>0</v>
      </c>
      <c r="H158" s="58">
        <f>IF(F158&gt;0,VLOOKUP(F158,税率表!$A$6:$D$12,4,1),0)</f>
        <v>0</v>
      </c>
      <c r="I158" s="58">
        <f t="shared" si="11"/>
        <v>0</v>
      </c>
      <c r="J158" s="58">
        <f t="shared" si="12"/>
        <v>0</v>
      </c>
      <c r="K158" s="43">
        <f>ROUND(MAX((D158-E158)*{0.03,0.1,0.2,0.25,0.3,0.35,0.45}-{0,2520,16920,31920,52920,85920,181920},0),2)</f>
        <v>0</v>
      </c>
      <c r="L158" s="43">
        <f t="shared" si="13"/>
        <v>0</v>
      </c>
      <c r="M158" s="19" t="str">
        <f t="shared" si="14"/>
        <v/>
      </c>
    </row>
    <row r="159" ht="16.5" spans="1:13">
      <c r="A159" s="41">
        <v>157</v>
      </c>
      <c r="B159" s="41"/>
      <c r="C159" s="41"/>
      <c r="D159" s="42"/>
      <c r="E159" s="42"/>
      <c r="F159" s="48">
        <f t="shared" si="10"/>
        <v>0</v>
      </c>
      <c r="G159" s="58">
        <f>IF(F159&gt;0,VLOOKUP(F159,税率表!$A$6:$D$12,3,1),0)</f>
        <v>0</v>
      </c>
      <c r="H159" s="58">
        <f>IF(F159&gt;0,VLOOKUP(F159,税率表!$A$6:$D$12,4,1),0)</f>
        <v>0</v>
      </c>
      <c r="I159" s="58">
        <f t="shared" si="11"/>
        <v>0</v>
      </c>
      <c r="J159" s="58">
        <f t="shared" si="12"/>
        <v>0</v>
      </c>
      <c r="K159" s="43">
        <f>ROUND(MAX((D159-E159)*{0.03,0.1,0.2,0.25,0.3,0.35,0.45}-{0,2520,16920,31920,52920,85920,181920},0),2)</f>
        <v>0</v>
      </c>
      <c r="L159" s="43">
        <f t="shared" si="13"/>
        <v>0</v>
      </c>
      <c r="M159" s="19" t="str">
        <f t="shared" si="14"/>
        <v/>
      </c>
    </row>
    <row r="160" ht="16.5" spans="1:13">
      <c r="A160" s="41">
        <v>158</v>
      </c>
      <c r="B160" s="41"/>
      <c r="C160" s="41"/>
      <c r="D160" s="42"/>
      <c r="E160" s="42"/>
      <c r="F160" s="48">
        <f t="shared" si="10"/>
        <v>0</v>
      </c>
      <c r="G160" s="58">
        <f>IF(F160&gt;0,VLOOKUP(F160,税率表!$A$6:$D$12,3,1),0)</f>
        <v>0</v>
      </c>
      <c r="H160" s="58">
        <f>IF(F160&gt;0,VLOOKUP(F160,税率表!$A$6:$D$12,4,1),0)</f>
        <v>0</v>
      </c>
      <c r="I160" s="58">
        <f t="shared" si="11"/>
        <v>0</v>
      </c>
      <c r="J160" s="58">
        <f t="shared" si="12"/>
        <v>0</v>
      </c>
      <c r="K160" s="43">
        <f>ROUND(MAX((D160-E160)*{0.03,0.1,0.2,0.25,0.3,0.35,0.45}-{0,2520,16920,31920,52920,85920,181920},0),2)</f>
        <v>0</v>
      </c>
      <c r="L160" s="43">
        <f t="shared" si="13"/>
        <v>0</v>
      </c>
      <c r="M160" s="19" t="str">
        <f t="shared" si="14"/>
        <v/>
      </c>
    </row>
    <row r="161" ht="16.5" spans="1:13">
      <c r="A161" s="41">
        <v>159</v>
      </c>
      <c r="B161" s="41"/>
      <c r="C161" s="41"/>
      <c r="D161" s="42"/>
      <c r="E161" s="42"/>
      <c r="F161" s="48">
        <f t="shared" si="10"/>
        <v>0</v>
      </c>
      <c r="G161" s="58">
        <f>IF(F161&gt;0,VLOOKUP(F161,税率表!$A$6:$D$12,3,1),0)</f>
        <v>0</v>
      </c>
      <c r="H161" s="58">
        <f>IF(F161&gt;0,VLOOKUP(F161,税率表!$A$6:$D$12,4,1),0)</f>
        <v>0</v>
      </c>
      <c r="I161" s="58">
        <f t="shared" si="11"/>
        <v>0</v>
      </c>
      <c r="J161" s="58">
        <f t="shared" si="12"/>
        <v>0</v>
      </c>
      <c r="K161" s="43">
        <f>ROUND(MAX((D161-E161)*{0.03,0.1,0.2,0.25,0.3,0.35,0.45}-{0,2520,16920,31920,52920,85920,181920},0),2)</f>
        <v>0</v>
      </c>
      <c r="L161" s="43">
        <f t="shared" si="13"/>
        <v>0</v>
      </c>
      <c r="M161" s="19" t="str">
        <f t="shared" si="14"/>
        <v/>
      </c>
    </row>
    <row r="162" ht="16.5" spans="1:13">
      <c r="A162" s="41">
        <v>160</v>
      </c>
      <c r="B162" s="41"/>
      <c r="C162" s="41"/>
      <c r="D162" s="42"/>
      <c r="E162" s="42"/>
      <c r="F162" s="48">
        <f t="shared" si="10"/>
        <v>0</v>
      </c>
      <c r="G162" s="58">
        <f>IF(F162&gt;0,VLOOKUP(F162,税率表!$A$6:$D$12,3,1),0)</f>
        <v>0</v>
      </c>
      <c r="H162" s="58">
        <f>IF(F162&gt;0,VLOOKUP(F162,税率表!$A$6:$D$12,4,1),0)</f>
        <v>0</v>
      </c>
      <c r="I162" s="58">
        <f t="shared" si="11"/>
        <v>0</v>
      </c>
      <c r="J162" s="58">
        <f t="shared" si="12"/>
        <v>0</v>
      </c>
      <c r="K162" s="43">
        <f>ROUND(MAX((D162-E162)*{0.03,0.1,0.2,0.25,0.3,0.35,0.45}-{0,2520,16920,31920,52920,85920,181920},0),2)</f>
        <v>0</v>
      </c>
      <c r="L162" s="43">
        <f t="shared" si="13"/>
        <v>0</v>
      </c>
      <c r="M162" s="19" t="str">
        <f t="shared" si="14"/>
        <v/>
      </c>
    </row>
    <row r="163" ht="16.5" spans="1:13">
      <c r="A163" s="41">
        <v>161</v>
      </c>
      <c r="B163" s="41"/>
      <c r="C163" s="41"/>
      <c r="D163" s="42"/>
      <c r="E163" s="42"/>
      <c r="F163" s="48">
        <f t="shared" si="10"/>
        <v>0</v>
      </c>
      <c r="G163" s="58">
        <f>IF(F163&gt;0,VLOOKUP(F163,税率表!$A$6:$D$12,3,1),0)</f>
        <v>0</v>
      </c>
      <c r="H163" s="58">
        <f>IF(F163&gt;0,VLOOKUP(F163,税率表!$A$6:$D$12,4,1),0)</f>
        <v>0</v>
      </c>
      <c r="I163" s="58">
        <f t="shared" si="11"/>
        <v>0</v>
      </c>
      <c r="J163" s="58">
        <f t="shared" si="12"/>
        <v>0</v>
      </c>
      <c r="K163" s="43">
        <f>ROUND(MAX((D163-E163)*{0.03,0.1,0.2,0.25,0.3,0.35,0.45}-{0,2520,16920,31920,52920,85920,181920},0),2)</f>
        <v>0</v>
      </c>
      <c r="L163" s="43">
        <f t="shared" si="13"/>
        <v>0</v>
      </c>
      <c r="M163" s="19" t="str">
        <f t="shared" si="14"/>
        <v/>
      </c>
    </row>
    <row r="164" ht="16.5" spans="1:13">
      <c r="A164" s="41">
        <v>162</v>
      </c>
      <c r="B164" s="41"/>
      <c r="C164" s="41"/>
      <c r="D164" s="42"/>
      <c r="E164" s="42"/>
      <c r="F164" s="48">
        <f t="shared" si="10"/>
        <v>0</v>
      </c>
      <c r="G164" s="58">
        <f>IF(F164&gt;0,VLOOKUP(F164,税率表!$A$6:$D$12,3,1),0)</f>
        <v>0</v>
      </c>
      <c r="H164" s="58">
        <f>IF(F164&gt;0,VLOOKUP(F164,税率表!$A$6:$D$12,4,1),0)</f>
        <v>0</v>
      </c>
      <c r="I164" s="58">
        <f t="shared" si="11"/>
        <v>0</v>
      </c>
      <c r="J164" s="58">
        <f t="shared" si="12"/>
        <v>0</v>
      </c>
      <c r="K164" s="43">
        <f>ROUND(MAX((D164-E164)*{0.03,0.1,0.2,0.25,0.3,0.35,0.45}-{0,2520,16920,31920,52920,85920,181920},0),2)</f>
        <v>0</v>
      </c>
      <c r="L164" s="43">
        <f t="shared" si="13"/>
        <v>0</v>
      </c>
      <c r="M164" s="19" t="str">
        <f t="shared" si="14"/>
        <v/>
      </c>
    </row>
    <row r="165" ht="16.5" spans="1:13">
      <c r="A165" s="41">
        <v>163</v>
      </c>
      <c r="B165" s="41"/>
      <c r="C165" s="41"/>
      <c r="D165" s="42"/>
      <c r="E165" s="42"/>
      <c r="F165" s="48">
        <f t="shared" si="10"/>
        <v>0</v>
      </c>
      <c r="G165" s="58">
        <f>IF(F165&gt;0,VLOOKUP(F165,税率表!$A$6:$D$12,3,1),0)</f>
        <v>0</v>
      </c>
      <c r="H165" s="58">
        <f>IF(F165&gt;0,VLOOKUP(F165,税率表!$A$6:$D$12,4,1),0)</f>
        <v>0</v>
      </c>
      <c r="I165" s="58">
        <f t="shared" si="11"/>
        <v>0</v>
      </c>
      <c r="J165" s="58">
        <f t="shared" si="12"/>
        <v>0</v>
      </c>
      <c r="K165" s="43">
        <f>ROUND(MAX((D165-E165)*{0.03,0.1,0.2,0.25,0.3,0.35,0.45}-{0,2520,16920,31920,52920,85920,181920},0),2)</f>
        <v>0</v>
      </c>
      <c r="L165" s="43">
        <f t="shared" si="13"/>
        <v>0</v>
      </c>
      <c r="M165" s="19" t="str">
        <f t="shared" si="14"/>
        <v/>
      </c>
    </row>
    <row r="166" ht="16.5" spans="1:13">
      <c r="A166" s="41">
        <v>164</v>
      </c>
      <c r="B166" s="41"/>
      <c r="C166" s="41"/>
      <c r="D166" s="42"/>
      <c r="E166" s="42"/>
      <c r="F166" s="48">
        <f t="shared" si="10"/>
        <v>0</v>
      </c>
      <c r="G166" s="58">
        <f>IF(F166&gt;0,VLOOKUP(F166,税率表!$A$6:$D$12,3,1),0)</f>
        <v>0</v>
      </c>
      <c r="H166" s="58">
        <f>IF(F166&gt;0,VLOOKUP(F166,税率表!$A$6:$D$12,4,1),0)</f>
        <v>0</v>
      </c>
      <c r="I166" s="58">
        <f t="shared" si="11"/>
        <v>0</v>
      </c>
      <c r="J166" s="58">
        <f t="shared" si="12"/>
        <v>0</v>
      </c>
      <c r="K166" s="43">
        <f>ROUND(MAX((D166-E166)*{0.03,0.1,0.2,0.25,0.3,0.35,0.45}-{0,2520,16920,31920,52920,85920,181920},0),2)</f>
        <v>0</v>
      </c>
      <c r="L166" s="43">
        <f t="shared" si="13"/>
        <v>0</v>
      </c>
      <c r="M166" s="19" t="str">
        <f t="shared" si="14"/>
        <v/>
      </c>
    </row>
    <row r="167" ht="16.5" spans="1:13">
      <c r="A167" s="41">
        <v>165</v>
      </c>
      <c r="B167" s="41"/>
      <c r="C167" s="41"/>
      <c r="D167" s="42"/>
      <c r="E167" s="42"/>
      <c r="F167" s="48">
        <f t="shared" si="10"/>
        <v>0</v>
      </c>
      <c r="G167" s="58">
        <f>IF(F167&gt;0,VLOOKUP(F167,税率表!$A$6:$D$12,3,1),0)</f>
        <v>0</v>
      </c>
      <c r="H167" s="58">
        <f>IF(F167&gt;0,VLOOKUP(F167,税率表!$A$6:$D$12,4,1),0)</f>
        <v>0</v>
      </c>
      <c r="I167" s="58">
        <f t="shared" si="11"/>
        <v>0</v>
      </c>
      <c r="J167" s="58">
        <f t="shared" si="12"/>
        <v>0</v>
      </c>
      <c r="K167" s="43">
        <f>ROUND(MAX((D167-E167)*{0.03,0.1,0.2,0.25,0.3,0.35,0.45}-{0,2520,16920,31920,52920,85920,181920},0),2)</f>
        <v>0</v>
      </c>
      <c r="L167" s="43">
        <f t="shared" si="13"/>
        <v>0</v>
      </c>
      <c r="M167" s="19" t="str">
        <f t="shared" si="14"/>
        <v/>
      </c>
    </row>
    <row r="168" ht="16.5" spans="1:13">
      <c r="A168" s="41">
        <v>166</v>
      </c>
      <c r="B168" s="41"/>
      <c r="C168" s="41"/>
      <c r="D168" s="42"/>
      <c r="E168" s="42"/>
      <c r="F168" s="48">
        <f t="shared" si="10"/>
        <v>0</v>
      </c>
      <c r="G168" s="58">
        <f>IF(F168&gt;0,VLOOKUP(F168,税率表!$A$6:$D$12,3,1),0)</f>
        <v>0</v>
      </c>
      <c r="H168" s="58">
        <f>IF(F168&gt;0,VLOOKUP(F168,税率表!$A$6:$D$12,4,1),0)</f>
        <v>0</v>
      </c>
      <c r="I168" s="58">
        <f t="shared" si="11"/>
        <v>0</v>
      </c>
      <c r="J168" s="58">
        <f t="shared" si="12"/>
        <v>0</v>
      </c>
      <c r="K168" s="43">
        <f>ROUND(MAX((D168-E168)*{0.03,0.1,0.2,0.25,0.3,0.35,0.45}-{0,2520,16920,31920,52920,85920,181920},0),2)</f>
        <v>0</v>
      </c>
      <c r="L168" s="43">
        <f t="shared" si="13"/>
        <v>0</v>
      </c>
      <c r="M168" s="19" t="str">
        <f t="shared" si="14"/>
        <v/>
      </c>
    </row>
    <row r="169" ht="16.5" spans="1:13">
      <c r="A169" s="41">
        <v>167</v>
      </c>
      <c r="B169" s="41"/>
      <c r="C169" s="41"/>
      <c r="D169" s="42"/>
      <c r="E169" s="42"/>
      <c r="F169" s="48">
        <f t="shared" si="10"/>
        <v>0</v>
      </c>
      <c r="G169" s="58">
        <f>IF(F169&gt;0,VLOOKUP(F169,税率表!$A$6:$D$12,3,1),0)</f>
        <v>0</v>
      </c>
      <c r="H169" s="58">
        <f>IF(F169&gt;0,VLOOKUP(F169,税率表!$A$6:$D$12,4,1),0)</f>
        <v>0</v>
      </c>
      <c r="I169" s="58">
        <f t="shared" si="11"/>
        <v>0</v>
      </c>
      <c r="J169" s="58">
        <f t="shared" si="12"/>
        <v>0</v>
      </c>
      <c r="K169" s="43">
        <f>ROUND(MAX((D169-E169)*{0.03,0.1,0.2,0.25,0.3,0.35,0.45}-{0,2520,16920,31920,52920,85920,181920},0),2)</f>
        <v>0</v>
      </c>
      <c r="L169" s="43">
        <f t="shared" si="13"/>
        <v>0</v>
      </c>
      <c r="M169" s="19" t="str">
        <f t="shared" si="14"/>
        <v/>
      </c>
    </row>
    <row r="170" ht="16.5" spans="1:13">
      <c r="A170" s="41">
        <v>168</v>
      </c>
      <c r="B170" s="41"/>
      <c r="C170" s="41"/>
      <c r="D170" s="42"/>
      <c r="E170" s="42"/>
      <c r="F170" s="48">
        <f t="shared" si="10"/>
        <v>0</v>
      </c>
      <c r="G170" s="58">
        <f>IF(F170&gt;0,VLOOKUP(F170,税率表!$A$6:$D$12,3,1),0)</f>
        <v>0</v>
      </c>
      <c r="H170" s="58">
        <f>IF(F170&gt;0,VLOOKUP(F170,税率表!$A$6:$D$12,4,1),0)</f>
        <v>0</v>
      </c>
      <c r="I170" s="58">
        <f t="shared" si="11"/>
        <v>0</v>
      </c>
      <c r="J170" s="58">
        <f t="shared" si="12"/>
        <v>0</v>
      </c>
      <c r="K170" s="43">
        <f>ROUND(MAX((D170-E170)*{0.03,0.1,0.2,0.25,0.3,0.35,0.45}-{0,2520,16920,31920,52920,85920,181920},0),2)</f>
        <v>0</v>
      </c>
      <c r="L170" s="43">
        <f t="shared" si="13"/>
        <v>0</v>
      </c>
      <c r="M170" s="19" t="str">
        <f t="shared" si="14"/>
        <v/>
      </c>
    </row>
    <row r="171" ht="16.5" spans="1:13">
      <c r="A171" s="41">
        <v>169</v>
      </c>
      <c r="B171" s="41"/>
      <c r="C171" s="41"/>
      <c r="D171" s="42"/>
      <c r="E171" s="42"/>
      <c r="F171" s="48">
        <f t="shared" si="10"/>
        <v>0</v>
      </c>
      <c r="G171" s="58">
        <f>IF(F171&gt;0,VLOOKUP(F171,税率表!$A$6:$D$12,3,1),0)</f>
        <v>0</v>
      </c>
      <c r="H171" s="58">
        <f>IF(F171&gt;0,VLOOKUP(F171,税率表!$A$6:$D$12,4,1),0)</f>
        <v>0</v>
      </c>
      <c r="I171" s="58">
        <f t="shared" si="11"/>
        <v>0</v>
      </c>
      <c r="J171" s="58">
        <f t="shared" si="12"/>
        <v>0</v>
      </c>
      <c r="K171" s="43">
        <f>ROUND(MAX((D171-E171)*{0.03,0.1,0.2,0.25,0.3,0.35,0.45}-{0,2520,16920,31920,52920,85920,181920},0),2)</f>
        <v>0</v>
      </c>
      <c r="L171" s="43">
        <f t="shared" si="13"/>
        <v>0</v>
      </c>
      <c r="M171" s="19" t="str">
        <f t="shared" si="14"/>
        <v/>
      </c>
    </row>
    <row r="172" ht="16.5" spans="1:13">
      <c r="A172" s="41">
        <v>170</v>
      </c>
      <c r="B172" s="41"/>
      <c r="C172" s="41"/>
      <c r="D172" s="42"/>
      <c r="E172" s="42"/>
      <c r="F172" s="48">
        <f t="shared" si="10"/>
        <v>0</v>
      </c>
      <c r="G172" s="58">
        <f>IF(F172&gt;0,VLOOKUP(F172,税率表!$A$6:$D$12,3,1),0)</f>
        <v>0</v>
      </c>
      <c r="H172" s="58">
        <f>IF(F172&gt;0,VLOOKUP(F172,税率表!$A$6:$D$12,4,1),0)</f>
        <v>0</v>
      </c>
      <c r="I172" s="58">
        <f t="shared" si="11"/>
        <v>0</v>
      </c>
      <c r="J172" s="58">
        <f t="shared" si="12"/>
        <v>0</v>
      </c>
      <c r="K172" s="43">
        <f>ROUND(MAX((D172-E172)*{0.03,0.1,0.2,0.25,0.3,0.35,0.45}-{0,2520,16920,31920,52920,85920,181920},0),2)</f>
        <v>0</v>
      </c>
      <c r="L172" s="43">
        <f t="shared" si="13"/>
        <v>0</v>
      </c>
      <c r="M172" s="19" t="str">
        <f t="shared" si="14"/>
        <v/>
      </c>
    </row>
    <row r="173" ht="16.5" spans="1:13">
      <c r="A173" s="41">
        <v>171</v>
      </c>
      <c r="B173" s="41"/>
      <c r="C173" s="41"/>
      <c r="D173" s="42"/>
      <c r="E173" s="42"/>
      <c r="F173" s="48">
        <f t="shared" si="10"/>
        <v>0</v>
      </c>
      <c r="G173" s="58">
        <f>IF(F173&gt;0,VLOOKUP(F173,税率表!$A$6:$D$12,3,1),0)</f>
        <v>0</v>
      </c>
      <c r="H173" s="58">
        <f>IF(F173&gt;0,VLOOKUP(F173,税率表!$A$6:$D$12,4,1),0)</f>
        <v>0</v>
      </c>
      <c r="I173" s="58">
        <f t="shared" si="11"/>
        <v>0</v>
      </c>
      <c r="J173" s="58">
        <f t="shared" si="12"/>
        <v>0</v>
      </c>
      <c r="K173" s="43">
        <f>ROUND(MAX((D173-E173)*{0.03,0.1,0.2,0.25,0.3,0.35,0.45}-{0,2520,16920,31920,52920,85920,181920},0),2)</f>
        <v>0</v>
      </c>
      <c r="L173" s="43">
        <f t="shared" si="13"/>
        <v>0</v>
      </c>
      <c r="M173" s="19" t="str">
        <f t="shared" si="14"/>
        <v/>
      </c>
    </row>
    <row r="174" ht="16.5" spans="1:13">
      <c r="A174" s="41">
        <v>172</v>
      </c>
      <c r="B174" s="41"/>
      <c r="C174" s="41"/>
      <c r="D174" s="42"/>
      <c r="E174" s="42"/>
      <c r="F174" s="48">
        <f t="shared" si="10"/>
        <v>0</v>
      </c>
      <c r="G174" s="58">
        <f>IF(F174&gt;0,VLOOKUP(F174,税率表!$A$6:$D$12,3,1),0)</f>
        <v>0</v>
      </c>
      <c r="H174" s="58">
        <f>IF(F174&gt;0,VLOOKUP(F174,税率表!$A$6:$D$12,4,1),0)</f>
        <v>0</v>
      </c>
      <c r="I174" s="58">
        <f t="shared" si="11"/>
        <v>0</v>
      </c>
      <c r="J174" s="58">
        <f t="shared" si="12"/>
        <v>0</v>
      </c>
      <c r="K174" s="43">
        <f>ROUND(MAX((D174-E174)*{0.03,0.1,0.2,0.25,0.3,0.35,0.45}-{0,2520,16920,31920,52920,85920,181920},0),2)</f>
        <v>0</v>
      </c>
      <c r="L174" s="43">
        <f t="shared" si="13"/>
        <v>0</v>
      </c>
      <c r="M174" s="19" t="str">
        <f t="shared" si="14"/>
        <v/>
      </c>
    </row>
    <row r="175" ht="16.5" spans="1:13">
      <c r="A175" s="41">
        <v>173</v>
      </c>
      <c r="B175" s="41"/>
      <c r="C175" s="41"/>
      <c r="D175" s="42"/>
      <c r="E175" s="42"/>
      <c r="F175" s="48">
        <f t="shared" si="10"/>
        <v>0</v>
      </c>
      <c r="G175" s="58">
        <f>IF(F175&gt;0,VLOOKUP(F175,税率表!$A$6:$D$12,3,1),0)</f>
        <v>0</v>
      </c>
      <c r="H175" s="58">
        <f>IF(F175&gt;0,VLOOKUP(F175,税率表!$A$6:$D$12,4,1),0)</f>
        <v>0</v>
      </c>
      <c r="I175" s="58">
        <f t="shared" si="11"/>
        <v>0</v>
      </c>
      <c r="J175" s="58">
        <f t="shared" si="12"/>
        <v>0</v>
      </c>
      <c r="K175" s="43">
        <f>ROUND(MAX((D175-E175)*{0.03,0.1,0.2,0.25,0.3,0.35,0.45}-{0,2520,16920,31920,52920,85920,181920},0),2)</f>
        <v>0</v>
      </c>
      <c r="L175" s="43">
        <f t="shared" si="13"/>
        <v>0</v>
      </c>
      <c r="M175" s="19" t="str">
        <f t="shared" si="14"/>
        <v/>
      </c>
    </row>
    <row r="176" ht="16.5" spans="1:13">
      <c r="A176" s="41">
        <v>174</v>
      </c>
      <c r="B176" s="41"/>
      <c r="C176" s="41"/>
      <c r="D176" s="42"/>
      <c r="E176" s="42"/>
      <c r="F176" s="48">
        <f t="shared" si="10"/>
        <v>0</v>
      </c>
      <c r="G176" s="58">
        <f>IF(F176&gt;0,VLOOKUP(F176,税率表!$A$6:$D$12,3,1),0)</f>
        <v>0</v>
      </c>
      <c r="H176" s="58">
        <f>IF(F176&gt;0,VLOOKUP(F176,税率表!$A$6:$D$12,4,1),0)</f>
        <v>0</v>
      </c>
      <c r="I176" s="58">
        <f t="shared" si="11"/>
        <v>0</v>
      </c>
      <c r="J176" s="58">
        <f t="shared" si="12"/>
        <v>0</v>
      </c>
      <c r="K176" s="43">
        <f>ROUND(MAX((D176-E176)*{0.03,0.1,0.2,0.25,0.3,0.35,0.45}-{0,2520,16920,31920,52920,85920,181920},0),2)</f>
        <v>0</v>
      </c>
      <c r="L176" s="43">
        <f t="shared" si="13"/>
        <v>0</v>
      </c>
      <c r="M176" s="19" t="str">
        <f t="shared" si="14"/>
        <v/>
      </c>
    </row>
    <row r="177" ht="16.5" spans="1:13">
      <c r="A177" s="41">
        <v>175</v>
      </c>
      <c r="B177" s="41"/>
      <c r="C177" s="41"/>
      <c r="D177" s="42"/>
      <c r="E177" s="42"/>
      <c r="F177" s="48">
        <f t="shared" si="10"/>
        <v>0</v>
      </c>
      <c r="G177" s="58">
        <f>IF(F177&gt;0,VLOOKUP(F177,税率表!$A$6:$D$12,3,1),0)</f>
        <v>0</v>
      </c>
      <c r="H177" s="58">
        <f>IF(F177&gt;0,VLOOKUP(F177,税率表!$A$6:$D$12,4,1),0)</f>
        <v>0</v>
      </c>
      <c r="I177" s="58">
        <f t="shared" si="11"/>
        <v>0</v>
      </c>
      <c r="J177" s="58">
        <f t="shared" si="12"/>
        <v>0</v>
      </c>
      <c r="K177" s="43">
        <f>ROUND(MAX((D177-E177)*{0.03,0.1,0.2,0.25,0.3,0.35,0.45}-{0,2520,16920,31920,52920,85920,181920},0),2)</f>
        <v>0</v>
      </c>
      <c r="L177" s="43">
        <f t="shared" si="13"/>
        <v>0</v>
      </c>
      <c r="M177" s="19" t="str">
        <f t="shared" si="14"/>
        <v/>
      </c>
    </row>
    <row r="178" ht="16.5" spans="1:13">
      <c r="A178" s="41">
        <v>176</v>
      </c>
      <c r="B178" s="41"/>
      <c r="C178" s="41"/>
      <c r="D178" s="42"/>
      <c r="E178" s="42"/>
      <c r="F178" s="48">
        <f t="shared" si="10"/>
        <v>0</v>
      </c>
      <c r="G178" s="58">
        <f>IF(F178&gt;0,VLOOKUP(F178,税率表!$A$6:$D$12,3,1),0)</f>
        <v>0</v>
      </c>
      <c r="H178" s="58">
        <f>IF(F178&gt;0,VLOOKUP(F178,税率表!$A$6:$D$12,4,1),0)</f>
        <v>0</v>
      </c>
      <c r="I178" s="58">
        <f t="shared" si="11"/>
        <v>0</v>
      </c>
      <c r="J178" s="58">
        <f t="shared" si="12"/>
        <v>0</v>
      </c>
      <c r="K178" s="43">
        <f>ROUND(MAX((D178-E178)*{0.03,0.1,0.2,0.25,0.3,0.35,0.45}-{0,2520,16920,31920,52920,85920,181920},0),2)</f>
        <v>0</v>
      </c>
      <c r="L178" s="43">
        <f t="shared" si="13"/>
        <v>0</v>
      </c>
      <c r="M178" s="19" t="str">
        <f t="shared" si="14"/>
        <v/>
      </c>
    </row>
    <row r="179" ht="16.5" spans="1:13">
      <c r="A179" s="41">
        <v>177</v>
      </c>
      <c r="B179" s="41"/>
      <c r="C179" s="41"/>
      <c r="D179" s="42"/>
      <c r="E179" s="42"/>
      <c r="F179" s="48">
        <f t="shared" si="10"/>
        <v>0</v>
      </c>
      <c r="G179" s="58">
        <f>IF(F179&gt;0,VLOOKUP(F179,税率表!$A$6:$D$12,3,1),0)</f>
        <v>0</v>
      </c>
      <c r="H179" s="58">
        <f>IF(F179&gt;0,VLOOKUP(F179,税率表!$A$6:$D$12,4,1),0)</f>
        <v>0</v>
      </c>
      <c r="I179" s="58">
        <f t="shared" si="11"/>
        <v>0</v>
      </c>
      <c r="J179" s="58">
        <f t="shared" si="12"/>
        <v>0</v>
      </c>
      <c r="K179" s="43">
        <f>ROUND(MAX((D179-E179)*{0.03,0.1,0.2,0.25,0.3,0.35,0.45}-{0,2520,16920,31920,52920,85920,181920},0),2)</f>
        <v>0</v>
      </c>
      <c r="L179" s="43">
        <f t="shared" si="13"/>
        <v>0</v>
      </c>
      <c r="M179" s="19" t="str">
        <f t="shared" si="14"/>
        <v/>
      </c>
    </row>
    <row r="180" ht="16.5" spans="1:13">
      <c r="A180" s="41">
        <v>178</v>
      </c>
      <c r="B180" s="41"/>
      <c r="C180" s="41"/>
      <c r="D180" s="42"/>
      <c r="E180" s="42"/>
      <c r="F180" s="48">
        <f t="shared" si="10"/>
        <v>0</v>
      </c>
      <c r="G180" s="58">
        <f>IF(F180&gt;0,VLOOKUP(F180,税率表!$A$6:$D$12,3,1),0)</f>
        <v>0</v>
      </c>
      <c r="H180" s="58">
        <f>IF(F180&gt;0,VLOOKUP(F180,税率表!$A$6:$D$12,4,1),0)</f>
        <v>0</v>
      </c>
      <c r="I180" s="58">
        <f t="shared" si="11"/>
        <v>0</v>
      </c>
      <c r="J180" s="58">
        <f t="shared" si="12"/>
        <v>0</v>
      </c>
      <c r="K180" s="43">
        <f>ROUND(MAX((D180-E180)*{0.03,0.1,0.2,0.25,0.3,0.35,0.45}-{0,2520,16920,31920,52920,85920,181920},0),2)</f>
        <v>0</v>
      </c>
      <c r="L180" s="43">
        <f t="shared" si="13"/>
        <v>0</v>
      </c>
      <c r="M180" s="19" t="str">
        <f t="shared" si="14"/>
        <v/>
      </c>
    </row>
    <row r="181" ht="16.5" spans="1:13">
      <c r="A181" s="41">
        <v>179</v>
      </c>
      <c r="B181" s="41"/>
      <c r="C181" s="41"/>
      <c r="D181" s="42"/>
      <c r="E181" s="42"/>
      <c r="F181" s="48">
        <f t="shared" si="10"/>
        <v>0</v>
      </c>
      <c r="G181" s="58">
        <f>IF(F181&gt;0,VLOOKUP(F181,税率表!$A$6:$D$12,3,1),0)</f>
        <v>0</v>
      </c>
      <c r="H181" s="58">
        <f>IF(F181&gt;0,VLOOKUP(F181,税率表!$A$6:$D$12,4,1),0)</f>
        <v>0</v>
      </c>
      <c r="I181" s="58">
        <f t="shared" si="11"/>
        <v>0</v>
      </c>
      <c r="J181" s="58">
        <f t="shared" si="12"/>
        <v>0</v>
      </c>
      <c r="K181" s="43">
        <f>ROUND(MAX((D181-E181)*{0.03,0.1,0.2,0.25,0.3,0.35,0.45}-{0,2520,16920,31920,52920,85920,181920},0),2)</f>
        <v>0</v>
      </c>
      <c r="L181" s="43">
        <f t="shared" si="13"/>
        <v>0</v>
      </c>
      <c r="M181" s="19" t="str">
        <f t="shared" si="14"/>
        <v/>
      </c>
    </row>
    <row r="182" ht="16.5" spans="1:13">
      <c r="A182" s="41">
        <v>180</v>
      </c>
      <c r="B182" s="41"/>
      <c r="C182" s="41"/>
      <c r="D182" s="42"/>
      <c r="E182" s="42"/>
      <c r="F182" s="48">
        <f t="shared" si="10"/>
        <v>0</v>
      </c>
      <c r="G182" s="58">
        <f>IF(F182&gt;0,VLOOKUP(F182,税率表!$A$6:$D$12,3,1),0)</f>
        <v>0</v>
      </c>
      <c r="H182" s="58">
        <f>IF(F182&gt;0,VLOOKUP(F182,税率表!$A$6:$D$12,4,1),0)</f>
        <v>0</v>
      </c>
      <c r="I182" s="58">
        <f t="shared" si="11"/>
        <v>0</v>
      </c>
      <c r="J182" s="58">
        <f t="shared" si="12"/>
        <v>0</v>
      </c>
      <c r="K182" s="43">
        <f>ROUND(MAX((D182-E182)*{0.03,0.1,0.2,0.25,0.3,0.35,0.45}-{0,2520,16920,31920,52920,85920,181920},0),2)</f>
        <v>0</v>
      </c>
      <c r="L182" s="43">
        <f t="shared" si="13"/>
        <v>0</v>
      </c>
      <c r="M182" s="19" t="str">
        <f t="shared" si="14"/>
        <v/>
      </c>
    </row>
    <row r="183" ht="16.5" spans="1:13">
      <c r="A183" s="41">
        <v>181</v>
      </c>
      <c r="B183" s="41"/>
      <c r="C183" s="41"/>
      <c r="D183" s="42"/>
      <c r="E183" s="42"/>
      <c r="F183" s="48">
        <f t="shared" si="10"/>
        <v>0</v>
      </c>
      <c r="G183" s="58">
        <f>IF(F183&gt;0,VLOOKUP(F183,税率表!$A$6:$D$12,3,1),0)</f>
        <v>0</v>
      </c>
      <c r="H183" s="58">
        <f>IF(F183&gt;0,VLOOKUP(F183,税率表!$A$6:$D$12,4,1),0)</f>
        <v>0</v>
      </c>
      <c r="I183" s="58">
        <f t="shared" si="11"/>
        <v>0</v>
      </c>
      <c r="J183" s="58">
        <f t="shared" si="12"/>
        <v>0</v>
      </c>
      <c r="K183" s="43">
        <f>ROUND(MAX((D183-E183)*{0.03,0.1,0.2,0.25,0.3,0.35,0.45}-{0,2520,16920,31920,52920,85920,181920},0),2)</f>
        <v>0</v>
      </c>
      <c r="L183" s="43">
        <f t="shared" si="13"/>
        <v>0</v>
      </c>
      <c r="M183" s="19" t="str">
        <f t="shared" si="14"/>
        <v/>
      </c>
    </row>
    <row r="184" ht="16.5" spans="1:13">
      <c r="A184" s="41">
        <v>182</v>
      </c>
      <c r="B184" s="41"/>
      <c r="C184" s="41"/>
      <c r="D184" s="42"/>
      <c r="E184" s="42"/>
      <c r="F184" s="48">
        <f t="shared" si="10"/>
        <v>0</v>
      </c>
      <c r="G184" s="58">
        <f>IF(F184&gt;0,VLOOKUP(F184,税率表!$A$6:$D$12,3,1),0)</f>
        <v>0</v>
      </c>
      <c r="H184" s="58">
        <f>IF(F184&gt;0,VLOOKUP(F184,税率表!$A$6:$D$12,4,1),0)</f>
        <v>0</v>
      </c>
      <c r="I184" s="58">
        <f t="shared" si="11"/>
        <v>0</v>
      </c>
      <c r="J184" s="58">
        <f t="shared" si="12"/>
        <v>0</v>
      </c>
      <c r="K184" s="43">
        <f>ROUND(MAX((D184-E184)*{0.03,0.1,0.2,0.25,0.3,0.35,0.45}-{0,2520,16920,31920,52920,85920,181920},0),2)</f>
        <v>0</v>
      </c>
      <c r="L184" s="43">
        <f t="shared" si="13"/>
        <v>0</v>
      </c>
      <c r="M184" s="19" t="str">
        <f t="shared" si="14"/>
        <v/>
      </c>
    </row>
    <row r="185" ht="16.5" spans="1:13">
      <c r="A185" s="41">
        <v>183</v>
      </c>
      <c r="B185" s="41"/>
      <c r="C185" s="41"/>
      <c r="D185" s="42"/>
      <c r="E185" s="42"/>
      <c r="F185" s="48">
        <f t="shared" si="10"/>
        <v>0</v>
      </c>
      <c r="G185" s="58">
        <f>IF(F185&gt;0,VLOOKUP(F185,税率表!$A$6:$D$12,3,1),0)</f>
        <v>0</v>
      </c>
      <c r="H185" s="58">
        <f>IF(F185&gt;0,VLOOKUP(F185,税率表!$A$6:$D$12,4,1),0)</f>
        <v>0</v>
      </c>
      <c r="I185" s="58">
        <f t="shared" si="11"/>
        <v>0</v>
      </c>
      <c r="J185" s="58">
        <f t="shared" si="12"/>
        <v>0</v>
      </c>
      <c r="K185" s="43">
        <f>ROUND(MAX((D185-E185)*{0.03,0.1,0.2,0.25,0.3,0.35,0.45}-{0,2520,16920,31920,52920,85920,181920},0),2)</f>
        <v>0</v>
      </c>
      <c r="L185" s="43">
        <f t="shared" si="13"/>
        <v>0</v>
      </c>
      <c r="M185" s="19" t="str">
        <f t="shared" si="14"/>
        <v/>
      </c>
    </row>
    <row r="186" ht="16.5" spans="1:13">
      <c r="A186" s="41">
        <v>184</v>
      </c>
      <c r="B186" s="41"/>
      <c r="C186" s="41"/>
      <c r="D186" s="42"/>
      <c r="E186" s="42"/>
      <c r="F186" s="48">
        <f t="shared" si="10"/>
        <v>0</v>
      </c>
      <c r="G186" s="58">
        <f>IF(F186&gt;0,VLOOKUP(F186,税率表!$A$6:$D$12,3,1),0)</f>
        <v>0</v>
      </c>
      <c r="H186" s="58">
        <f>IF(F186&gt;0,VLOOKUP(F186,税率表!$A$6:$D$12,4,1),0)</f>
        <v>0</v>
      </c>
      <c r="I186" s="58">
        <f t="shared" si="11"/>
        <v>0</v>
      </c>
      <c r="J186" s="58">
        <f t="shared" si="12"/>
        <v>0</v>
      </c>
      <c r="K186" s="43">
        <f>ROUND(MAX((D186-E186)*{0.03,0.1,0.2,0.25,0.3,0.35,0.45}-{0,2520,16920,31920,52920,85920,181920},0),2)</f>
        <v>0</v>
      </c>
      <c r="L186" s="43">
        <f t="shared" si="13"/>
        <v>0</v>
      </c>
      <c r="M186" s="19" t="str">
        <f t="shared" si="14"/>
        <v/>
      </c>
    </row>
    <row r="187" ht="16.5" spans="1:13">
      <c r="A187" s="41">
        <v>185</v>
      </c>
      <c r="B187" s="41"/>
      <c r="C187" s="41"/>
      <c r="D187" s="42"/>
      <c r="E187" s="42"/>
      <c r="F187" s="48">
        <f t="shared" si="10"/>
        <v>0</v>
      </c>
      <c r="G187" s="58">
        <f>IF(F187&gt;0,VLOOKUP(F187,税率表!$A$6:$D$12,3,1),0)</f>
        <v>0</v>
      </c>
      <c r="H187" s="58">
        <f>IF(F187&gt;0,VLOOKUP(F187,税率表!$A$6:$D$12,4,1),0)</f>
        <v>0</v>
      </c>
      <c r="I187" s="58">
        <f t="shared" si="11"/>
        <v>0</v>
      </c>
      <c r="J187" s="58">
        <f t="shared" si="12"/>
        <v>0</v>
      </c>
      <c r="K187" s="43">
        <f>ROUND(MAX((D187-E187)*{0.03,0.1,0.2,0.25,0.3,0.35,0.45}-{0,2520,16920,31920,52920,85920,181920},0),2)</f>
        <v>0</v>
      </c>
      <c r="L187" s="43">
        <f t="shared" si="13"/>
        <v>0</v>
      </c>
      <c r="M187" s="19" t="str">
        <f t="shared" si="14"/>
        <v/>
      </c>
    </row>
    <row r="188" ht="16.5" spans="1:13">
      <c r="A188" s="41">
        <v>186</v>
      </c>
      <c r="B188" s="41"/>
      <c r="C188" s="41"/>
      <c r="D188" s="42"/>
      <c r="E188" s="42"/>
      <c r="F188" s="48">
        <f t="shared" si="10"/>
        <v>0</v>
      </c>
      <c r="G188" s="58">
        <f>IF(F188&gt;0,VLOOKUP(F188,税率表!$A$6:$D$12,3,1),0)</f>
        <v>0</v>
      </c>
      <c r="H188" s="58">
        <f>IF(F188&gt;0,VLOOKUP(F188,税率表!$A$6:$D$12,4,1),0)</f>
        <v>0</v>
      </c>
      <c r="I188" s="58">
        <f t="shared" si="11"/>
        <v>0</v>
      </c>
      <c r="J188" s="58">
        <f t="shared" si="12"/>
        <v>0</v>
      </c>
      <c r="K188" s="43">
        <f>ROUND(MAX((D188-E188)*{0.03,0.1,0.2,0.25,0.3,0.35,0.45}-{0,2520,16920,31920,52920,85920,181920},0),2)</f>
        <v>0</v>
      </c>
      <c r="L188" s="43">
        <f t="shared" si="13"/>
        <v>0</v>
      </c>
      <c r="M188" s="19" t="str">
        <f t="shared" si="14"/>
        <v/>
      </c>
    </row>
    <row r="189" ht="16.5" spans="1:13">
      <c r="A189" s="41">
        <v>187</v>
      </c>
      <c r="B189" s="41"/>
      <c r="C189" s="41"/>
      <c r="D189" s="42"/>
      <c r="E189" s="42"/>
      <c r="F189" s="48">
        <f t="shared" si="10"/>
        <v>0</v>
      </c>
      <c r="G189" s="58">
        <f>IF(F189&gt;0,VLOOKUP(F189,税率表!$A$6:$D$12,3,1),0)</f>
        <v>0</v>
      </c>
      <c r="H189" s="58">
        <f>IF(F189&gt;0,VLOOKUP(F189,税率表!$A$6:$D$12,4,1),0)</f>
        <v>0</v>
      </c>
      <c r="I189" s="58">
        <f t="shared" si="11"/>
        <v>0</v>
      </c>
      <c r="J189" s="58">
        <f t="shared" si="12"/>
        <v>0</v>
      </c>
      <c r="K189" s="43">
        <f>ROUND(MAX((D189-E189)*{0.03,0.1,0.2,0.25,0.3,0.35,0.45}-{0,2520,16920,31920,52920,85920,181920},0),2)</f>
        <v>0</v>
      </c>
      <c r="L189" s="43">
        <f t="shared" si="13"/>
        <v>0</v>
      </c>
      <c r="M189" s="19" t="str">
        <f t="shared" si="14"/>
        <v/>
      </c>
    </row>
    <row r="190" ht="16.5" spans="1:13">
      <c r="A190" s="41">
        <v>188</v>
      </c>
      <c r="B190" s="41"/>
      <c r="C190" s="41"/>
      <c r="D190" s="42"/>
      <c r="E190" s="42"/>
      <c r="F190" s="48">
        <f t="shared" si="10"/>
        <v>0</v>
      </c>
      <c r="G190" s="58">
        <f>IF(F190&gt;0,VLOOKUP(F190,税率表!$A$6:$D$12,3,1),0)</f>
        <v>0</v>
      </c>
      <c r="H190" s="58">
        <f>IF(F190&gt;0,VLOOKUP(F190,税率表!$A$6:$D$12,4,1),0)</f>
        <v>0</v>
      </c>
      <c r="I190" s="58">
        <f t="shared" si="11"/>
        <v>0</v>
      </c>
      <c r="J190" s="58">
        <f t="shared" si="12"/>
        <v>0</v>
      </c>
      <c r="K190" s="43">
        <f>ROUND(MAX((D190-E190)*{0.03,0.1,0.2,0.25,0.3,0.35,0.45}-{0,2520,16920,31920,52920,85920,181920},0),2)</f>
        <v>0</v>
      </c>
      <c r="L190" s="43">
        <f t="shared" si="13"/>
        <v>0</v>
      </c>
      <c r="M190" s="19" t="str">
        <f t="shared" si="14"/>
        <v/>
      </c>
    </row>
    <row r="191" ht="16.5" spans="1:13">
      <c r="A191" s="41">
        <v>189</v>
      </c>
      <c r="B191" s="41"/>
      <c r="C191" s="41"/>
      <c r="D191" s="42"/>
      <c r="E191" s="42"/>
      <c r="F191" s="48">
        <f t="shared" si="10"/>
        <v>0</v>
      </c>
      <c r="G191" s="58">
        <f>IF(F191&gt;0,VLOOKUP(F191,税率表!$A$6:$D$12,3,1),0)</f>
        <v>0</v>
      </c>
      <c r="H191" s="58">
        <f>IF(F191&gt;0,VLOOKUP(F191,税率表!$A$6:$D$12,4,1),0)</f>
        <v>0</v>
      </c>
      <c r="I191" s="58">
        <f t="shared" si="11"/>
        <v>0</v>
      </c>
      <c r="J191" s="58">
        <f t="shared" si="12"/>
        <v>0</v>
      </c>
      <c r="K191" s="43">
        <f>ROUND(MAX((D191-E191)*{0.03,0.1,0.2,0.25,0.3,0.35,0.45}-{0,2520,16920,31920,52920,85920,181920},0),2)</f>
        <v>0</v>
      </c>
      <c r="L191" s="43">
        <f t="shared" si="13"/>
        <v>0</v>
      </c>
      <c r="M191" s="19" t="str">
        <f t="shared" si="14"/>
        <v/>
      </c>
    </row>
    <row r="192" ht="16.5" spans="1:13">
      <c r="A192" s="41">
        <v>190</v>
      </c>
      <c r="B192" s="41"/>
      <c r="C192" s="41"/>
      <c r="D192" s="42"/>
      <c r="E192" s="42"/>
      <c r="F192" s="48">
        <f t="shared" si="10"/>
        <v>0</v>
      </c>
      <c r="G192" s="58">
        <f>IF(F192&gt;0,VLOOKUP(F192,税率表!$A$6:$D$12,3,1),0)</f>
        <v>0</v>
      </c>
      <c r="H192" s="58">
        <f>IF(F192&gt;0,VLOOKUP(F192,税率表!$A$6:$D$12,4,1),0)</f>
        <v>0</v>
      </c>
      <c r="I192" s="58">
        <f t="shared" si="11"/>
        <v>0</v>
      </c>
      <c r="J192" s="58">
        <f t="shared" si="12"/>
        <v>0</v>
      </c>
      <c r="K192" s="43">
        <f>ROUND(MAX((D192-E192)*{0.03,0.1,0.2,0.25,0.3,0.35,0.45}-{0,2520,16920,31920,52920,85920,181920},0),2)</f>
        <v>0</v>
      </c>
      <c r="L192" s="43">
        <f t="shared" si="13"/>
        <v>0</v>
      </c>
      <c r="M192" s="19" t="str">
        <f t="shared" si="14"/>
        <v/>
      </c>
    </row>
    <row r="193" ht="16.5" spans="1:13">
      <c r="A193" s="41">
        <v>191</v>
      </c>
      <c r="B193" s="41"/>
      <c r="C193" s="41"/>
      <c r="D193" s="42"/>
      <c r="E193" s="42"/>
      <c r="F193" s="48">
        <f t="shared" si="10"/>
        <v>0</v>
      </c>
      <c r="G193" s="58">
        <f>IF(F193&gt;0,VLOOKUP(F193,税率表!$A$6:$D$12,3,1),0)</f>
        <v>0</v>
      </c>
      <c r="H193" s="58">
        <f>IF(F193&gt;0,VLOOKUP(F193,税率表!$A$6:$D$12,4,1),0)</f>
        <v>0</v>
      </c>
      <c r="I193" s="58">
        <f t="shared" si="11"/>
        <v>0</v>
      </c>
      <c r="J193" s="58">
        <f t="shared" si="12"/>
        <v>0</v>
      </c>
      <c r="K193" s="43">
        <f>ROUND(MAX((D193-E193)*{0.03,0.1,0.2,0.25,0.3,0.35,0.45}-{0,2520,16920,31920,52920,85920,181920},0),2)</f>
        <v>0</v>
      </c>
      <c r="L193" s="43">
        <f t="shared" si="13"/>
        <v>0</v>
      </c>
      <c r="M193" s="19" t="str">
        <f t="shared" si="14"/>
        <v/>
      </c>
    </row>
    <row r="194" ht="16.5" spans="1:13">
      <c r="A194" s="41">
        <v>192</v>
      </c>
      <c r="B194" s="41"/>
      <c r="C194" s="41"/>
      <c r="D194" s="42"/>
      <c r="E194" s="42"/>
      <c r="F194" s="48">
        <f t="shared" si="10"/>
        <v>0</v>
      </c>
      <c r="G194" s="58">
        <f>IF(F194&gt;0,VLOOKUP(F194,税率表!$A$6:$D$12,3,1),0)</f>
        <v>0</v>
      </c>
      <c r="H194" s="58">
        <f>IF(F194&gt;0,VLOOKUP(F194,税率表!$A$6:$D$12,4,1),0)</f>
        <v>0</v>
      </c>
      <c r="I194" s="58">
        <f t="shared" si="11"/>
        <v>0</v>
      </c>
      <c r="J194" s="58">
        <f t="shared" si="12"/>
        <v>0</v>
      </c>
      <c r="K194" s="43">
        <f>ROUND(MAX((D194-E194)*{0.03,0.1,0.2,0.25,0.3,0.35,0.45}-{0,2520,16920,31920,52920,85920,181920},0),2)</f>
        <v>0</v>
      </c>
      <c r="L194" s="43">
        <f t="shared" si="13"/>
        <v>0</v>
      </c>
      <c r="M194" s="19" t="str">
        <f t="shared" si="14"/>
        <v/>
      </c>
    </row>
    <row r="195" ht="16.5" spans="1:13">
      <c r="A195" s="41">
        <v>193</v>
      </c>
      <c r="B195" s="41"/>
      <c r="C195" s="41"/>
      <c r="D195" s="42"/>
      <c r="E195" s="42"/>
      <c r="F195" s="48">
        <f t="shared" ref="F195:F203" si="15">ROUND(IF(D195&gt;E195,D195-E195,0),2)</f>
        <v>0</v>
      </c>
      <c r="G195" s="58">
        <f>IF(F195&gt;0,VLOOKUP(F195,税率表!$A$6:$D$12,3,1),0)</f>
        <v>0</v>
      </c>
      <c r="H195" s="58">
        <f>IF(F195&gt;0,VLOOKUP(F195,税率表!$A$6:$D$12,4,1),0)</f>
        <v>0</v>
      </c>
      <c r="I195" s="58">
        <f t="shared" ref="I195:I203" si="16">ROUND(F195*G195-H195,2)</f>
        <v>0</v>
      </c>
      <c r="J195" s="58">
        <f t="shared" ref="J195:J203" si="17">ROUND(D195-I195,2)</f>
        <v>0</v>
      </c>
      <c r="K195" s="43">
        <f>ROUND(MAX((D195-E195)*{0.03,0.1,0.2,0.25,0.3,0.35,0.45}-{0,2520,16920,31920,52920,85920,181920},0),2)</f>
        <v>0</v>
      </c>
      <c r="L195" s="43">
        <f t="shared" ref="L195:L203" si="18">ROUND(D195-K195,2)</f>
        <v>0</v>
      </c>
      <c r="M195" s="19" t="str">
        <f t="shared" si="14"/>
        <v/>
      </c>
    </row>
    <row r="196" ht="16.5" spans="1:13">
      <c r="A196" s="41">
        <v>194</v>
      </c>
      <c r="B196" s="41"/>
      <c r="C196" s="41"/>
      <c r="D196" s="42"/>
      <c r="E196" s="42"/>
      <c r="F196" s="48">
        <f t="shared" si="15"/>
        <v>0</v>
      </c>
      <c r="G196" s="58">
        <f>IF(F196&gt;0,VLOOKUP(F196,税率表!$A$6:$D$12,3,1),0)</f>
        <v>0</v>
      </c>
      <c r="H196" s="58">
        <f>IF(F196&gt;0,VLOOKUP(F196,税率表!$A$6:$D$12,4,1),0)</f>
        <v>0</v>
      </c>
      <c r="I196" s="58">
        <f t="shared" si="16"/>
        <v>0</v>
      </c>
      <c r="J196" s="58">
        <f t="shared" si="17"/>
        <v>0</v>
      </c>
      <c r="K196" s="43">
        <f>ROUND(MAX((D196-E196)*{0.03,0.1,0.2,0.25,0.3,0.35,0.45}-{0,2520,16920,31920,52920,85920,181920},0),2)</f>
        <v>0</v>
      </c>
      <c r="L196" s="43">
        <f t="shared" si="18"/>
        <v>0</v>
      </c>
      <c r="M196" s="19" t="str">
        <f t="shared" ref="M196:M202" si="19">IF(I196=K196,"","税金计算有误！")</f>
        <v/>
      </c>
    </row>
    <row r="197" ht="16.5" spans="1:13">
      <c r="A197" s="41">
        <v>195</v>
      </c>
      <c r="B197" s="41"/>
      <c r="C197" s="41"/>
      <c r="D197" s="42"/>
      <c r="E197" s="42"/>
      <c r="F197" s="48">
        <f t="shared" si="15"/>
        <v>0</v>
      </c>
      <c r="G197" s="58">
        <f>IF(F197&gt;0,VLOOKUP(F197,税率表!$A$6:$D$12,3,1),0)</f>
        <v>0</v>
      </c>
      <c r="H197" s="58">
        <f>IF(F197&gt;0,VLOOKUP(F197,税率表!$A$6:$D$12,4,1),0)</f>
        <v>0</v>
      </c>
      <c r="I197" s="58">
        <f t="shared" si="16"/>
        <v>0</v>
      </c>
      <c r="J197" s="58">
        <f t="shared" si="17"/>
        <v>0</v>
      </c>
      <c r="K197" s="43">
        <f>ROUND(MAX((D197-E197)*{0.03,0.1,0.2,0.25,0.3,0.35,0.45}-{0,2520,16920,31920,52920,85920,181920},0),2)</f>
        <v>0</v>
      </c>
      <c r="L197" s="43">
        <f t="shared" si="18"/>
        <v>0</v>
      </c>
      <c r="M197" s="19" t="str">
        <f t="shared" si="19"/>
        <v/>
      </c>
    </row>
    <row r="198" ht="16.5" spans="1:13">
      <c r="A198" s="41">
        <v>196</v>
      </c>
      <c r="B198" s="41"/>
      <c r="C198" s="41"/>
      <c r="D198" s="42"/>
      <c r="E198" s="42"/>
      <c r="F198" s="48">
        <f t="shared" si="15"/>
        <v>0</v>
      </c>
      <c r="G198" s="58">
        <f>IF(F198&gt;0,VLOOKUP(F198,税率表!$A$6:$D$12,3,1),0)</f>
        <v>0</v>
      </c>
      <c r="H198" s="58">
        <f>IF(F198&gt;0,VLOOKUP(F198,税率表!$A$6:$D$12,4,1),0)</f>
        <v>0</v>
      </c>
      <c r="I198" s="58">
        <f t="shared" si="16"/>
        <v>0</v>
      </c>
      <c r="J198" s="58">
        <f t="shared" si="17"/>
        <v>0</v>
      </c>
      <c r="K198" s="43">
        <f>ROUND(MAX((D198-E198)*{0.03,0.1,0.2,0.25,0.3,0.35,0.45}-{0,2520,16920,31920,52920,85920,181920},0),2)</f>
        <v>0</v>
      </c>
      <c r="L198" s="43">
        <f t="shared" si="18"/>
        <v>0</v>
      </c>
      <c r="M198" s="19" t="str">
        <f t="shared" si="19"/>
        <v/>
      </c>
    </row>
    <row r="199" ht="16.5" spans="1:13">
      <c r="A199" s="41">
        <v>197</v>
      </c>
      <c r="B199" s="41"/>
      <c r="C199" s="41"/>
      <c r="D199" s="42"/>
      <c r="E199" s="42"/>
      <c r="F199" s="48">
        <f t="shared" si="15"/>
        <v>0</v>
      </c>
      <c r="G199" s="58">
        <f>IF(F199&gt;0,VLOOKUP(F199,税率表!$A$6:$D$12,3,1),0)</f>
        <v>0</v>
      </c>
      <c r="H199" s="58">
        <f>IF(F199&gt;0,VLOOKUP(F199,税率表!$A$6:$D$12,4,1),0)</f>
        <v>0</v>
      </c>
      <c r="I199" s="58">
        <f t="shared" si="16"/>
        <v>0</v>
      </c>
      <c r="J199" s="58">
        <f t="shared" si="17"/>
        <v>0</v>
      </c>
      <c r="K199" s="43">
        <f>ROUND(MAX((D199-E199)*{0.03,0.1,0.2,0.25,0.3,0.35,0.45}-{0,2520,16920,31920,52920,85920,181920},0),2)</f>
        <v>0</v>
      </c>
      <c r="L199" s="43">
        <f t="shared" si="18"/>
        <v>0</v>
      </c>
      <c r="M199" s="19" t="str">
        <f t="shared" si="19"/>
        <v/>
      </c>
    </row>
    <row r="200" ht="16.5" spans="1:13">
      <c r="A200" s="41">
        <v>198</v>
      </c>
      <c r="B200" s="41"/>
      <c r="C200" s="41"/>
      <c r="D200" s="42"/>
      <c r="E200" s="42"/>
      <c r="F200" s="48">
        <f t="shared" si="15"/>
        <v>0</v>
      </c>
      <c r="G200" s="58">
        <f>IF(F200&gt;0,VLOOKUP(F200,税率表!$A$6:$D$12,3,1),0)</f>
        <v>0</v>
      </c>
      <c r="H200" s="58">
        <f>IF(F200&gt;0,VLOOKUP(F200,税率表!$A$6:$D$12,4,1),0)</f>
        <v>0</v>
      </c>
      <c r="I200" s="58">
        <f t="shared" si="16"/>
        <v>0</v>
      </c>
      <c r="J200" s="58">
        <f t="shared" si="17"/>
        <v>0</v>
      </c>
      <c r="K200" s="43">
        <f>ROUND(MAX((D200-E200)*{0.03,0.1,0.2,0.25,0.3,0.35,0.45}-{0,2520,16920,31920,52920,85920,181920},0),2)</f>
        <v>0</v>
      </c>
      <c r="L200" s="43">
        <f t="shared" si="18"/>
        <v>0</v>
      </c>
      <c r="M200" s="19" t="str">
        <f t="shared" si="19"/>
        <v/>
      </c>
    </row>
    <row r="201" ht="16.5" spans="1:13">
      <c r="A201" s="41">
        <v>199</v>
      </c>
      <c r="B201" s="41"/>
      <c r="C201" s="41"/>
      <c r="D201" s="42"/>
      <c r="E201" s="42"/>
      <c r="F201" s="48">
        <f t="shared" si="15"/>
        <v>0</v>
      </c>
      <c r="G201" s="58">
        <f>IF(F201&gt;0,VLOOKUP(F201,税率表!$A$6:$D$12,3,1),0)</f>
        <v>0</v>
      </c>
      <c r="H201" s="58">
        <f>IF(F201&gt;0,VLOOKUP(F201,税率表!$A$6:$D$12,4,1),0)</f>
        <v>0</v>
      </c>
      <c r="I201" s="58">
        <f t="shared" si="16"/>
        <v>0</v>
      </c>
      <c r="J201" s="58">
        <f t="shared" si="17"/>
        <v>0</v>
      </c>
      <c r="K201" s="43">
        <f>ROUND(MAX((D201-E201)*{0.03,0.1,0.2,0.25,0.3,0.35,0.45}-{0,2520,16920,31920,52920,85920,181920},0),2)</f>
        <v>0</v>
      </c>
      <c r="L201" s="43">
        <f t="shared" si="18"/>
        <v>0</v>
      </c>
      <c r="M201" s="19" t="str">
        <f t="shared" si="19"/>
        <v/>
      </c>
    </row>
    <row r="202" ht="16.5" spans="1:13">
      <c r="A202" s="41">
        <v>200</v>
      </c>
      <c r="B202" s="41"/>
      <c r="C202" s="41"/>
      <c r="D202" s="42"/>
      <c r="E202" s="42"/>
      <c r="F202" s="48">
        <f t="shared" si="15"/>
        <v>0</v>
      </c>
      <c r="G202" s="58">
        <f>IF(F202&gt;0,VLOOKUP(F202,税率表!$A$6:$D$12,3,1),0)</f>
        <v>0</v>
      </c>
      <c r="H202" s="58">
        <f>IF(F202&gt;0,VLOOKUP(F202,税率表!$A$6:$D$12,4,1),0)</f>
        <v>0</v>
      </c>
      <c r="I202" s="58">
        <f t="shared" si="16"/>
        <v>0</v>
      </c>
      <c r="J202" s="58">
        <f t="shared" si="17"/>
        <v>0</v>
      </c>
      <c r="K202" s="43">
        <f>ROUND(MAX((D202-E202)*{0.03,0.1,0.2,0.25,0.3,0.35,0.45}-{0,2520,16920,31920,52920,85920,181920},0),2)</f>
        <v>0</v>
      </c>
      <c r="L202" s="43">
        <f t="shared" si="18"/>
        <v>0</v>
      </c>
      <c r="M202" s="19" t="str">
        <f t="shared" si="19"/>
        <v/>
      </c>
    </row>
    <row r="203" ht="16.5" spans="1:13">
      <c r="A203" s="41">
        <v>201</v>
      </c>
      <c r="B203" s="41"/>
      <c r="C203" s="41"/>
      <c r="D203" s="42"/>
      <c r="E203" s="42"/>
      <c r="F203" s="48">
        <f t="shared" si="15"/>
        <v>0</v>
      </c>
      <c r="G203" s="58">
        <f>IF(F203&gt;0,VLOOKUP(F203,税率表!$A$6:$D$12,3,1),0)</f>
        <v>0</v>
      </c>
      <c r="H203" s="58">
        <f>IF(F203&gt;0,VLOOKUP(F203,税率表!$A$6:$D$12,4,1),0)</f>
        <v>0</v>
      </c>
      <c r="I203" s="58">
        <f t="shared" si="16"/>
        <v>0</v>
      </c>
      <c r="J203" s="58">
        <f t="shared" si="17"/>
        <v>0</v>
      </c>
      <c r="K203" s="43">
        <f>ROUND(MAX((D203-E203)*{0.03,0.1,0.2,0.25,0.3,0.35,0.45}-{0,2520,16920,31920,52920,85920,181920},0),2)</f>
        <v>0</v>
      </c>
      <c r="L203" s="43">
        <f t="shared" si="18"/>
        <v>0</v>
      </c>
      <c r="M203" s="19" t="str">
        <f t="shared" ref="M203" si="20">IF(I203=K203,"","税金计算有误！")</f>
        <v/>
      </c>
    </row>
    <row r="204" ht="16.5" spans="1:13">
      <c r="A204" s="41">
        <v>202</v>
      </c>
      <c r="B204" s="41"/>
      <c r="C204" s="41"/>
      <c r="D204" s="42"/>
      <c r="E204" s="42"/>
      <c r="F204" s="48">
        <f t="shared" ref="F204:F267" si="21">ROUND(IF(D204&gt;E204,D204-E204,0),2)</f>
        <v>0</v>
      </c>
      <c r="G204" s="58">
        <f>IF(F204&gt;0,VLOOKUP(F204,税率表!$A$6:$D$12,3,1),0)</f>
        <v>0</v>
      </c>
      <c r="H204" s="58">
        <f>IF(F204&gt;0,VLOOKUP(F204,税率表!$A$6:$D$12,4,1),0)</f>
        <v>0</v>
      </c>
      <c r="I204" s="58">
        <f t="shared" ref="I204:I267" si="22">ROUND(F204*G204-H204,2)</f>
        <v>0</v>
      </c>
      <c r="J204" s="58">
        <f t="shared" ref="J204:J267" si="23">ROUND(D204-I204,2)</f>
        <v>0</v>
      </c>
      <c r="K204" s="43">
        <f>ROUND(MAX((D204-E204)*{0.03,0.1,0.2,0.25,0.3,0.35,0.45}-{0,2520,16920,31920,52920,85920,181920},0),2)</f>
        <v>0</v>
      </c>
      <c r="L204" s="43">
        <f t="shared" ref="L204:L267" si="24">ROUND(D204-K204,2)</f>
        <v>0</v>
      </c>
      <c r="M204" s="19" t="str">
        <f t="shared" ref="M204:M267" si="25">IF(I204=K204,"","税金计算有误！")</f>
        <v/>
      </c>
    </row>
    <row r="205" ht="16.5" spans="1:13">
      <c r="A205" s="41">
        <v>203</v>
      </c>
      <c r="B205" s="41"/>
      <c r="C205" s="41"/>
      <c r="D205" s="42"/>
      <c r="E205" s="42"/>
      <c r="F205" s="48">
        <f t="shared" si="21"/>
        <v>0</v>
      </c>
      <c r="G205" s="58">
        <f>IF(F205&gt;0,VLOOKUP(F205,税率表!$A$6:$D$12,3,1),0)</f>
        <v>0</v>
      </c>
      <c r="H205" s="58">
        <f>IF(F205&gt;0,VLOOKUP(F205,税率表!$A$6:$D$12,4,1),0)</f>
        <v>0</v>
      </c>
      <c r="I205" s="58">
        <f t="shared" si="22"/>
        <v>0</v>
      </c>
      <c r="J205" s="58">
        <f t="shared" si="23"/>
        <v>0</v>
      </c>
      <c r="K205" s="43">
        <f>ROUND(MAX((D205-E205)*{0.03,0.1,0.2,0.25,0.3,0.35,0.45}-{0,2520,16920,31920,52920,85920,181920},0),2)</f>
        <v>0</v>
      </c>
      <c r="L205" s="43">
        <f t="shared" si="24"/>
        <v>0</v>
      </c>
      <c r="M205" s="19" t="str">
        <f t="shared" si="25"/>
        <v/>
      </c>
    </row>
    <row r="206" ht="16.5" spans="1:13">
      <c r="A206" s="41">
        <v>204</v>
      </c>
      <c r="B206" s="41"/>
      <c r="C206" s="41"/>
      <c r="D206" s="42"/>
      <c r="E206" s="42"/>
      <c r="F206" s="48">
        <f t="shared" si="21"/>
        <v>0</v>
      </c>
      <c r="G206" s="58">
        <f>IF(F206&gt;0,VLOOKUP(F206,税率表!$A$6:$D$12,3,1),0)</f>
        <v>0</v>
      </c>
      <c r="H206" s="58">
        <f>IF(F206&gt;0,VLOOKUP(F206,税率表!$A$6:$D$12,4,1),0)</f>
        <v>0</v>
      </c>
      <c r="I206" s="58">
        <f t="shared" si="22"/>
        <v>0</v>
      </c>
      <c r="J206" s="58">
        <f t="shared" si="23"/>
        <v>0</v>
      </c>
      <c r="K206" s="43">
        <f>ROUND(MAX((D206-E206)*{0.03,0.1,0.2,0.25,0.3,0.35,0.45}-{0,2520,16920,31920,52920,85920,181920},0),2)</f>
        <v>0</v>
      </c>
      <c r="L206" s="43">
        <f t="shared" si="24"/>
        <v>0</v>
      </c>
      <c r="M206" s="19" t="str">
        <f t="shared" si="25"/>
        <v/>
      </c>
    </row>
    <row r="207" ht="16.5" spans="1:13">
      <c r="A207" s="41">
        <v>205</v>
      </c>
      <c r="B207" s="41"/>
      <c r="C207" s="41"/>
      <c r="D207" s="42"/>
      <c r="E207" s="42"/>
      <c r="F207" s="48">
        <f t="shared" si="21"/>
        <v>0</v>
      </c>
      <c r="G207" s="58">
        <f>IF(F207&gt;0,VLOOKUP(F207,税率表!$A$6:$D$12,3,1),0)</f>
        <v>0</v>
      </c>
      <c r="H207" s="58">
        <f>IF(F207&gt;0,VLOOKUP(F207,税率表!$A$6:$D$12,4,1),0)</f>
        <v>0</v>
      </c>
      <c r="I207" s="58">
        <f t="shared" si="22"/>
        <v>0</v>
      </c>
      <c r="J207" s="58">
        <f t="shared" si="23"/>
        <v>0</v>
      </c>
      <c r="K207" s="43">
        <f>ROUND(MAX((D207-E207)*{0.03,0.1,0.2,0.25,0.3,0.35,0.45}-{0,2520,16920,31920,52920,85920,181920},0),2)</f>
        <v>0</v>
      </c>
      <c r="L207" s="43">
        <f t="shared" si="24"/>
        <v>0</v>
      </c>
      <c r="M207" s="19" t="str">
        <f t="shared" si="25"/>
        <v/>
      </c>
    </row>
    <row r="208" ht="16.5" spans="1:13">
      <c r="A208" s="41">
        <v>206</v>
      </c>
      <c r="B208" s="41"/>
      <c r="C208" s="41"/>
      <c r="D208" s="42"/>
      <c r="E208" s="42"/>
      <c r="F208" s="48">
        <f t="shared" si="21"/>
        <v>0</v>
      </c>
      <c r="G208" s="58">
        <f>IF(F208&gt;0,VLOOKUP(F208,税率表!$A$6:$D$12,3,1),0)</f>
        <v>0</v>
      </c>
      <c r="H208" s="58">
        <f>IF(F208&gt;0,VLOOKUP(F208,税率表!$A$6:$D$12,4,1),0)</f>
        <v>0</v>
      </c>
      <c r="I208" s="58">
        <f t="shared" si="22"/>
        <v>0</v>
      </c>
      <c r="J208" s="58">
        <f t="shared" si="23"/>
        <v>0</v>
      </c>
      <c r="K208" s="43">
        <f>ROUND(MAX((D208-E208)*{0.03,0.1,0.2,0.25,0.3,0.35,0.45}-{0,2520,16920,31920,52920,85920,181920},0),2)</f>
        <v>0</v>
      </c>
      <c r="L208" s="43">
        <f t="shared" si="24"/>
        <v>0</v>
      </c>
      <c r="M208" s="19" t="str">
        <f t="shared" si="25"/>
        <v/>
      </c>
    </row>
    <row r="209" ht="16.5" spans="1:13">
      <c r="A209" s="41">
        <v>207</v>
      </c>
      <c r="B209" s="41"/>
      <c r="C209" s="41"/>
      <c r="D209" s="42"/>
      <c r="E209" s="42"/>
      <c r="F209" s="48">
        <f t="shared" si="21"/>
        <v>0</v>
      </c>
      <c r="G209" s="58">
        <f>IF(F209&gt;0,VLOOKUP(F209,税率表!$A$6:$D$12,3,1),0)</f>
        <v>0</v>
      </c>
      <c r="H209" s="58">
        <f>IF(F209&gt;0,VLOOKUP(F209,税率表!$A$6:$D$12,4,1),0)</f>
        <v>0</v>
      </c>
      <c r="I209" s="58">
        <f t="shared" si="22"/>
        <v>0</v>
      </c>
      <c r="J209" s="58">
        <f t="shared" si="23"/>
        <v>0</v>
      </c>
      <c r="K209" s="43">
        <f>ROUND(MAX((D209-E209)*{0.03,0.1,0.2,0.25,0.3,0.35,0.45}-{0,2520,16920,31920,52920,85920,181920},0),2)</f>
        <v>0</v>
      </c>
      <c r="L209" s="43">
        <f t="shared" si="24"/>
        <v>0</v>
      </c>
      <c r="M209" s="19" t="str">
        <f t="shared" si="25"/>
        <v/>
      </c>
    </row>
    <row r="210" ht="16.5" spans="1:13">
      <c r="A210" s="41">
        <v>208</v>
      </c>
      <c r="B210" s="41"/>
      <c r="C210" s="41"/>
      <c r="D210" s="42"/>
      <c r="E210" s="42"/>
      <c r="F210" s="48">
        <f t="shared" si="21"/>
        <v>0</v>
      </c>
      <c r="G210" s="58">
        <f>IF(F210&gt;0,VLOOKUP(F210,税率表!$A$6:$D$12,3,1),0)</f>
        <v>0</v>
      </c>
      <c r="H210" s="58">
        <f>IF(F210&gt;0,VLOOKUP(F210,税率表!$A$6:$D$12,4,1),0)</f>
        <v>0</v>
      </c>
      <c r="I210" s="58">
        <f t="shared" si="22"/>
        <v>0</v>
      </c>
      <c r="J210" s="58">
        <f t="shared" si="23"/>
        <v>0</v>
      </c>
      <c r="K210" s="43">
        <f>ROUND(MAX((D210-E210)*{0.03,0.1,0.2,0.25,0.3,0.35,0.45}-{0,2520,16920,31920,52920,85920,181920},0),2)</f>
        <v>0</v>
      </c>
      <c r="L210" s="43">
        <f t="shared" si="24"/>
        <v>0</v>
      </c>
      <c r="M210" s="19" t="str">
        <f t="shared" si="25"/>
        <v/>
      </c>
    </row>
    <row r="211" ht="16.5" spans="1:13">
      <c r="A211" s="41">
        <v>209</v>
      </c>
      <c r="B211" s="41"/>
      <c r="C211" s="41"/>
      <c r="D211" s="42"/>
      <c r="E211" s="42"/>
      <c r="F211" s="48">
        <f t="shared" si="21"/>
        <v>0</v>
      </c>
      <c r="G211" s="58">
        <f>IF(F211&gt;0,VLOOKUP(F211,税率表!$A$6:$D$12,3,1),0)</f>
        <v>0</v>
      </c>
      <c r="H211" s="58">
        <f>IF(F211&gt;0,VLOOKUP(F211,税率表!$A$6:$D$12,4,1),0)</f>
        <v>0</v>
      </c>
      <c r="I211" s="58">
        <f t="shared" si="22"/>
        <v>0</v>
      </c>
      <c r="J211" s="58">
        <f t="shared" si="23"/>
        <v>0</v>
      </c>
      <c r="K211" s="43">
        <f>ROUND(MAX((D211-E211)*{0.03,0.1,0.2,0.25,0.3,0.35,0.45}-{0,2520,16920,31920,52920,85920,181920},0),2)</f>
        <v>0</v>
      </c>
      <c r="L211" s="43">
        <f t="shared" si="24"/>
        <v>0</v>
      </c>
      <c r="M211" s="19" t="str">
        <f t="shared" si="25"/>
        <v/>
      </c>
    </row>
    <row r="212" ht="16.5" spans="1:13">
      <c r="A212" s="41">
        <v>210</v>
      </c>
      <c r="B212" s="41"/>
      <c r="C212" s="41"/>
      <c r="D212" s="42"/>
      <c r="E212" s="42"/>
      <c r="F212" s="48">
        <f t="shared" si="21"/>
        <v>0</v>
      </c>
      <c r="G212" s="58">
        <f>IF(F212&gt;0,VLOOKUP(F212,税率表!$A$6:$D$12,3,1),0)</f>
        <v>0</v>
      </c>
      <c r="H212" s="58">
        <f>IF(F212&gt;0,VLOOKUP(F212,税率表!$A$6:$D$12,4,1),0)</f>
        <v>0</v>
      </c>
      <c r="I212" s="58">
        <f t="shared" si="22"/>
        <v>0</v>
      </c>
      <c r="J212" s="58">
        <f t="shared" si="23"/>
        <v>0</v>
      </c>
      <c r="K212" s="43">
        <f>ROUND(MAX((D212-E212)*{0.03,0.1,0.2,0.25,0.3,0.35,0.45}-{0,2520,16920,31920,52920,85920,181920},0),2)</f>
        <v>0</v>
      </c>
      <c r="L212" s="43">
        <f t="shared" si="24"/>
        <v>0</v>
      </c>
      <c r="M212" s="19" t="str">
        <f t="shared" si="25"/>
        <v/>
      </c>
    </row>
    <row r="213" ht="16.5" spans="1:13">
      <c r="A213" s="41">
        <v>211</v>
      </c>
      <c r="B213" s="41"/>
      <c r="C213" s="41"/>
      <c r="D213" s="42"/>
      <c r="E213" s="42"/>
      <c r="F213" s="48">
        <f t="shared" si="21"/>
        <v>0</v>
      </c>
      <c r="G213" s="58">
        <f>IF(F213&gt;0,VLOOKUP(F213,税率表!$A$6:$D$12,3,1),0)</f>
        <v>0</v>
      </c>
      <c r="H213" s="58">
        <f>IF(F213&gt;0,VLOOKUP(F213,税率表!$A$6:$D$12,4,1),0)</f>
        <v>0</v>
      </c>
      <c r="I213" s="58">
        <f t="shared" si="22"/>
        <v>0</v>
      </c>
      <c r="J213" s="58">
        <f t="shared" si="23"/>
        <v>0</v>
      </c>
      <c r="K213" s="43">
        <f>ROUND(MAX((D213-E213)*{0.03,0.1,0.2,0.25,0.3,0.35,0.45}-{0,2520,16920,31920,52920,85920,181920},0),2)</f>
        <v>0</v>
      </c>
      <c r="L213" s="43">
        <f t="shared" si="24"/>
        <v>0</v>
      </c>
      <c r="M213" s="19" t="str">
        <f t="shared" si="25"/>
        <v/>
      </c>
    </row>
    <row r="214" ht="16.5" spans="1:13">
      <c r="A214" s="41">
        <v>212</v>
      </c>
      <c r="B214" s="41"/>
      <c r="C214" s="41"/>
      <c r="D214" s="42"/>
      <c r="E214" s="42"/>
      <c r="F214" s="48">
        <f t="shared" si="21"/>
        <v>0</v>
      </c>
      <c r="G214" s="58">
        <f>IF(F214&gt;0,VLOOKUP(F214,税率表!$A$6:$D$12,3,1),0)</f>
        <v>0</v>
      </c>
      <c r="H214" s="58">
        <f>IF(F214&gt;0,VLOOKUP(F214,税率表!$A$6:$D$12,4,1),0)</f>
        <v>0</v>
      </c>
      <c r="I214" s="58">
        <f t="shared" si="22"/>
        <v>0</v>
      </c>
      <c r="J214" s="58">
        <f t="shared" si="23"/>
        <v>0</v>
      </c>
      <c r="K214" s="43">
        <f>ROUND(MAX((D214-E214)*{0.03,0.1,0.2,0.25,0.3,0.35,0.45}-{0,2520,16920,31920,52920,85920,181920},0),2)</f>
        <v>0</v>
      </c>
      <c r="L214" s="43">
        <f t="shared" si="24"/>
        <v>0</v>
      </c>
      <c r="M214" s="19" t="str">
        <f t="shared" si="25"/>
        <v/>
      </c>
    </row>
    <row r="215" ht="16.5" spans="1:13">
      <c r="A215" s="41">
        <v>213</v>
      </c>
      <c r="B215" s="41"/>
      <c r="C215" s="41"/>
      <c r="D215" s="42"/>
      <c r="E215" s="42"/>
      <c r="F215" s="48">
        <f t="shared" si="21"/>
        <v>0</v>
      </c>
      <c r="G215" s="58">
        <f>IF(F215&gt;0,VLOOKUP(F215,税率表!$A$6:$D$12,3,1),0)</f>
        <v>0</v>
      </c>
      <c r="H215" s="58">
        <f>IF(F215&gt;0,VLOOKUP(F215,税率表!$A$6:$D$12,4,1),0)</f>
        <v>0</v>
      </c>
      <c r="I215" s="58">
        <f t="shared" si="22"/>
        <v>0</v>
      </c>
      <c r="J215" s="58">
        <f t="shared" si="23"/>
        <v>0</v>
      </c>
      <c r="K215" s="43">
        <f>ROUND(MAX((D215-E215)*{0.03,0.1,0.2,0.25,0.3,0.35,0.45}-{0,2520,16920,31920,52920,85920,181920},0),2)</f>
        <v>0</v>
      </c>
      <c r="L215" s="43">
        <f t="shared" si="24"/>
        <v>0</v>
      </c>
      <c r="M215" s="19" t="str">
        <f t="shared" si="25"/>
        <v/>
      </c>
    </row>
    <row r="216" ht="16.5" spans="1:13">
      <c r="A216" s="41">
        <v>214</v>
      </c>
      <c r="B216" s="41"/>
      <c r="C216" s="41"/>
      <c r="D216" s="42"/>
      <c r="E216" s="42"/>
      <c r="F216" s="48">
        <f t="shared" si="21"/>
        <v>0</v>
      </c>
      <c r="G216" s="58">
        <f>IF(F216&gt;0,VLOOKUP(F216,税率表!$A$6:$D$12,3,1),0)</f>
        <v>0</v>
      </c>
      <c r="H216" s="58">
        <f>IF(F216&gt;0,VLOOKUP(F216,税率表!$A$6:$D$12,4,1),0)</f>
        <v>0</v>
      </c>
      <c r="I216" s="58">
        <f t="shared" si="22"/>
        <v>0</v>
      </c>
      <c r="J216" s="58">
        <f t="shared" si="23"/>
        <v>0</v>
      </c>
      <c r="K216" s="43">
        <f>ROUND(MAX((D216-E216)*{0.03,0.1,0.2,0.25,0.3,0.35,0.45}-{0,2520,16920,31920,52920,85920,181920},0),2)</f>
        <v>0</v>
      </c>
      <c r="L216" s="43">
        <f t="shared" si="24"/>
        <v>0</v>
      </c>
      <c r="M216" s="19" t="str">
        <f t="shared" si="25"/>
        <v/>
      </c>
    </row>
    <row r="217" ht="16.5" spans="1:13">
      <c r="A217" s="41">
        <v>215</v>
      </c>
      <c r="B217" s="41"/>
      <c r="C217" s="41"/>
      <c r="D217" s="42"/>
      <c r="E217" s="42"/>
      <c r="F217" s="48">
        <f t="shared" si="21"/>
        <v>0</v>
      </c>
      <c r="G217" s="58">
        <f>IF(F217&gt;0,VLOOKUP(F217,税率表!$A$6:$D$12,3,1),0)</f>
        <v>0</v>
      </c>
      <c r="H217" s="58">
        <f>IF(F217&gt;0,VLOOKUP(F217,税率表!$A$6:$D$12,4,1),0)</f>
        <v>0</v>
      </c>
      <c r="I217" s="58">
        <f t="shared" si="22"/>
        <v>0</v>
      </c>
      <c r="J217" s="58">
        <f t="shared" si="23"/>
        <v>0</v>
      </c>
      <c r="K217" s="43">
        <f>ROUND(MAX((D217-E217)*{0.03,0.1,0.2,0.25,0.3,0.35,0.45}-{0,2520,16920,31920,52920,85920,181920},0),2)</f>
        <v>0</v>
      </c>
      <c r="L217" s="43">
        <f t="shared" si="24"/>
        <v>0</v>
      </c>
      <c r="M217" s="19" t="str">
        <f t="shared" si="25"/>
        <v/>
      </c>
    </row>
    <row r="218" ht="16.5" spans="1:13">
      <c r="A218" s="41">
        <v>216</v>
      </c>
      <c r="B218" s="41"/>
      <c r="C218" s="41"/>
      <c r="D218" s="42"/>
      <c r="E218" s="42"/>
      <c r="F218" s="48">
        <f t="shared" si="21"/>
        <v>0</v>
      </c>
      <c r="G218" s="58">
        <f>IF(F218&gt;0,VLOOKUP(F218,税率表!$A$6:$D$12,3,1),0)</f>
        <v>0</v>
      </c>
      <c r="H218" s="58">
        <f>IF(F218&gt;0,VLOOKUP(F218,税率表!$A$6:$D$12,4,1),0)</f>
        <v>0</v>
      </c>
      <c r="I218" s="58">
        <f t="shared" si="22"/>
        <v>0</v>
      </c>
      <c r="J218" s="58">
        <f t="shared" si="23"/>
        <v>0</v>
      </c>
      <c r="K218" s="43">
        <f>ROUND(MAX((D218-E218)*{0.03,0.1,0.2,0.25,0.3,0.35,0.45}-{0,2520,16920,31920,52920,85920,181920},0),2)</f>
        <v>0</v>
      </c>
      <c r="L218" s="43">
        <f t="shared" si="24"/>
        <v>0</v>
      </c>
      <c r="M218" s="19" t="str">
        <f t="shared" si="25"/>
        <v/>
      </c>
    </row>
    <row r="219" ht="16.5" spans="1:13">
      <c r="A219" s="41">
        <v>217</v>
      </c>
      <c r="B219" s="41"/>
      <c r="C219" s="41"/>
      <c r="D219" s="42"/>
      <c r="E219" s="42"/>
      <c r="F219" s="48">
        <f t="shared" si="21"/>
        <v>0</v>
      </c>
      <c r="G219" s="58">
        <f>IF(F219&gt;0,VLOOKUP(F219,税率表!$A$6:$D$12,3,1),0)</f>
        <v>0</v>
      </c>
      <c r="H219" s="58">
        <f>IF(F219&gt;0,VLOOKUP(F219,税率表!$A$6:$D$12,4,1),0)</f>
        <v>0</v>
      </c>
      <c r="I219" s="58">
        <f t="shared" si="22"/>
        <v>0</v>
      </c>
      <c r="J219" s="58">
        <f t="shared" si="23"/>
        <v>0</v>
      </c>
      <c r="K219" s="43">
        <f>ROUND(MAX((D219-E219)*{0.03,0.1,0.2,0.25,0.3,0.35,0.45}-{0,2520,16920,31920,52920,85920,181920},0),2)</f>
        <v>0</v>
      </c>
      <c r="L219" s="43">
        <f t="shared" si="24"/>
        <v>0</v>
      </c>
      <c r="M219" s="19" t="str">
        <f t="shared" si="25"/>
        <v/>
      </c>
    </row>
    <row r="220" ht="16.5" spans="1:13">
      <c r="A220" s="41">
        <v>218</v>
      </c>
      <c r="B220" s="41"/>
      <c r="C220" s="41"/>
      <c r="D220" s="42"/>
      <c r="E220" s="42"/>
      <c r="F220" s="48">
        <f t="shared" si="21"/>
        <v>0</v>
      </c>
      <c r="G220" s="58">
        <f>IF(F220&gt;0,VLOOKUP(F220,税率表!$A$6:$D$12,3,1),0)</f>
        <v>0</v>
      </c>
      <c r="H220" s="58">
        <f>IF(F220&gt;0,VLOOKUP(F220,税率表!$A$6:$D$12,4,1),0)</f>
        <v>0</v>
      </c>
      <c r="I220" s="58">
        <f t="shared" si="22"/>
        <v>0</v>
      </c>
      <c r="J220" s="58">
        <f t="shared" si="23"/>
        <v>0</v>
      </c>
      <c r="K220" s="43">
        <f>ROUND(MAX((D220-E220)*{0.03,0.1,0.2,0.25,0.3,0.35,0.45}-{0,2520,16920,31920,52920,85920,181920},0),2)</f>
        <v>0</v>
      </c>
      <c r="L220" s="43">
        <f t="shared" si="24"/>
        <v>0</v>
      </c>
      <c r="M220" s="19" t="str">
        <f t="shared" si="25"/>
        <v/>
      </c>
    </row>
    <row r="221" ht="16.5" spans="1:13">
      <c r="A221" s="41">
        <v>219</v>
      </c>
      <c r="B221" s="41"/>
      <c r="C221" s="41"/>
      <c r="D221" s="42"/>
      <c r="E221" s="42"/>
      <c r="F221" s="48">
        <f t="shared" si="21"/>
        <v>0</v>
      </c>
      <c r="G221" s="58">
        <f>IF(F221&gt;0,VLOOKUP(F221,税率表!$A$6:$D$12,3,1),0)</f>
        <v>0</v>
      </c>
      <c r="H221" s="58">
        <f>IF(F221&gt;0,VLOOKUP(F221,税率表!$A$6:$D$12,4,1),0)</f>
        <v>0</v>
      </c>
      <c r="I221" s="58">
        <f t="shared" si="22"/>
        <v>0</v>
      </c>
      <c r="J221" s="58">
        <f t="shared" si="23"/>
        <v>0</v>
      </c>
      <c r="K221" s="43">
        <f>ROUND(MAX((D221-E221)*{0.03,0.1,0.2,0.25,0.3,0.35,0.45}-{0,2520,16920,31920,52920,85920,181920},0),2)</f>
        <v>0</v>
      </c>
      <c r="L221" s="43">
        <f t="shared" si="24"/>
        <v>0</v>
      </c>
      <c r="M221" s="19" t="str">
        <f t="shared" si="25"/>
        <v/>
      </c>
    </row>
    <row r="222" ht="16.5" spans="1:13">
      <c r="A222" s="41">
        <v>220</v>
      </c>
      <c r="B222" s="41"/>
      <c r="C222" s="41"/>
      <c r="D222" s="42"/>
      <c r="E222" s="42"/>
      <c r="F222" s="48">
        <f t="shared" si="21"/>
        <v>0</v>
      </c>
      <c r="G222" s="58">
        <f>IF(F222&gt;0,VLOOKUP(F222,税率表!$A$6:$D$12,3,1),0)</f>
        <v>0</v>
      </c>
      <c r="H222" s="58">
        <f>IF(F222&gt;0,VLOOKUP(F222,税率表!$A$6:$D$12,4,1),0)</f>
        <v>0</v>
      </c>
      <c r="I222" s="58">
        <f t="shared" si="22"/>
        <v>0</v>
      </c>
      <c r="J222" s="58">
        <f t="shared" si="23"/>
        <v>0</v>
      </c>
      <c r="K222" s="43">
        <f>ROUND(MAX((D222-E222)*{0.03,0.1,0.2,0.25,0.3,0.35,0.45}-{0,2520,16920,31920,52920,85920,181920},0),2)</f>
        <v>0</v>
      </c>
      <c r="L222" s="43">
        <f t="shared" si="24"/>
        <v>0</v>
      </c>
      <c r="M222" s="19" t="str">
        <f t="shared" si="25"/>
        <v/>
      </c>
    </row>
    <row r="223" ht="16.5" spans="1:13">
      <c r="A223" s="41">
        <v>221</v>
      </c>
      <c r="B223" s="41"/>
      <c r="C223" s="41"/>
      <c r="D223" s="42"/>
      <c r="E223" s="42"/>
      <c r="F223" s="48">
        <f t="shared" si="21"/>
        <v>0</v>
      </c>
      <c r="G223" s="58">
        <f>IF(F223&gt;0,VLOOKUP(F223,税率表!$A$6:$D$12,3,1),0)</f>
        <v>0</v>
      </c>
      <c r="H223" s="58">
        <f>IF(F223&gt;0,VLOOKUP(F223,税率表!$A$6:$D$12,4,1),0)</f>
        <v>0</v>
      </c>
      <c r="I223" s="58">
        <f t="shared" si="22"/>
        <v>0</v>
      </c>
      <c r="J223" s="58">
        <f t="shared" si="23"/>
        <v>0</v>
      </c>
      <c r="K223" s="43">
        <f>ROUND(MAX((D223-E223)*{0.03,0.1,0.2,0.25,0.3,0.35,0.45}-{0,2520,16920,31920,52920,85920,181920},0),2)</f>
        <v>0</v>
      </c>
      <c r="L223" s="43">
        <f t="shared" si="24"/>
        <v>0</v>
      </c>
      <c r="M223" s="19" t="str">
        <f t="shared" si="25"/>
        <v/>
      </c>
    </row>
    <row r="224" ht="16.5" spans="1:13">
      <c r="A224" s="41">
        <v>222</v>
      </c>
      <c r="B224" s="41"/>
      <c r="C224" s="41"/>
      <c r="D224" s="42"/>
      <c r="E224" s="42"/>
      <c r="F224" s="48">
        <f t="shared" si="21"/>
        <v>0</v>
      </c>
      <c r="G224" s="58">
        <f>IF(F224&gt;0,VLOOKUP(F224,税率表!$A$6:$D$12,3,1),0)</f>
        <v>0</v>
      </c>
      <c r="H224" s="58">
        <f>IF(F224&gt;0,VLOOKUP(F224,税率表!$A$6:$D$12,4,1),0)</f>
        <v>0</v>
      </c>
      <c r="I224" s="58">
        <f t="shared" si="22"/>
        <v>0</v>
      </c>
      <c r="J224" s="58">
        <f t="shared" si="23"/>
        <v>0</v>
      </c>
      <c r="K224" s="43">
        <f>ROUND(MAX((D224-E224)*{0.03,0.1,0.2,0.25,0.3,0.35,0.45}-{0,2520,16920,31920,52920,85920,181920},0),2)</f>
        <v>0</v>
      </c>
      <c r="L224" s="43">
        <f t="shared" si="24"/>
        <v>0</v>
      </c>
      <c r="M224" s="19" t="str">
        <f t="shared" si="25"/>
        <v/>
      </c>
    </row>
    <row r="225" ht="16.5" spans="1:13">
      <c r="A225" s="41">
        <v>223</v>
      </c>
      <c r="B225" s="41"/>
      <c r="C225" s="41"/>
      <c r="D225" s="42"/>
      <c r="E225" s="42"/>
      <c r="F225" s="48">
        <f t="shared" si="21"/>
        <v>0</v>
      </c>
      <c r="G225" s="58">
        <f>IF(F225&gt;0,VLOOKUP(F225,税率表!$A$6:$D$12,3,1),0)</f>
        <v>0</v>
      </c>
      <c r="H225" s="58">
        <f>IF(F225&gt;0,VLOOKUP(F225,税率表!$A$6:$D$12,4,1),0)</f>
        <v>0</v>
      </c>
      <c r="I225" s="58">
        <f t="shared" si="22"/>
        <v>0</v>
      </c>
      <c r="J225" s="58">
        <f t="shared" si="23"/>
        <v>0</v>
      </c>
      <c r="K225" s="43">
        <f>ROUND(MAX((D225-E225)*{0.03,0.1,0.2,0.25,0.3,0.35,0.45}-{0,2520,16920,31920,52920,85920,181920},0),2)</f>
        <v>0</v>
      </c>
      <c r="L225" s="43">
        <f t="shared" si="24"/>
        <v>0</v>
      </c>
      <c r="M225" s="19" t="str">
        <f t="shared" si="25"/>
        <v/>
      </c>
    </row>
    <row r="226" ht="16.5" spans="1:13">
      <c r="A226" s="41">
        <v>224</v>
      </c>
      <c r="B226" s="41"/>
      <c r="C226" s="41"/>
      <c r="D226" s="42"/>
      <c r="E226" s="42"/>
      <c r="F226" s="48">
        <f t="shared" si="21"/>
        <v>0</v>
      </c>
      <c r="G226" s="58">
        <f>IF(F226&gt;0,VLOOKUP(F226,税率表!$A$6:$D$12,3,1),0)</f>
        <v>0</v>
      </c>
      <c r="H226" s="58">
        <f>IF(F226&gt;0,VLOOKUP(F226,税率表!$A$6:$D$12,4,1),0)</f>
        <v>0</v>
      </c>
      <c r="I226" s="58">
        <f t="shared" si="22"/>
        <v>0</v>
      </c>
      <c r="J226" s="58">
        <f t="shared" si="23"/>
        <v>0</v>
      </c>
      <c r="K226" s="43">
        <f>ROUND(MAX((D226-E226)*{0.03,0.1,0.2,0.25,0.3,0.35,0.45}-{0,2520,16920,31920,52920,85920,181920},0),2)</f>
        <v>0</v>
      </c>
      <c r="L226" s="43">
        <f t="shared" si="24"/>
        <v>0</v>
      </c>
      <c r="M226" s="19" t="str">
        <f t="shared" si="25"/>
        <v/>
      </c>
    </row>
    <row r="227" ht="16.5" spans="1:13">
      <c r="A227" s="41">
        <v>225</v>
      </c>
      <c r="B227" s="41"/>
      <c r="C227" s="41"/>
      <c r="D227" s="42"/>
      <c r="E227" s="42"/>
      <c r="F227" s="48">
        <f t="shared" si="21"/>
        <v>0</v>
      </c>
      <c r="G227" s="58">
        <f>IF(F227&gt;0,VLOOKUP(F227,税率表!$A$6:$D$12,3,1),0)</f>
        <v>0</v>
      </c>
      <c r="H227" s="58">
        <f>IF(F227&gt;0,VLOOKUP(F227,税率表!$A$6:$D$12,4,1),0)</f>
        <v>0</v>
      </c>
      <c r="I227" s="58">
        <f t="shared" si="22"/>
        <v>0</v>
      </c>
      <c r="J227" s="58">
        <f t="shared" si="23"/>
        <v>0</v>
      </c>
      <c r="K227" s="43">
        <f>ROUND(MAX((D227-E227)*{0.03,0.1,0.2,0.25,0.3,0.35,0.45}-{0,2520,16920,31920,52920,85920,181920},0),2)</f>
        <v>0</v>
      </c>
      <c r="L227" s="43">
        <f t="shared" si="24"/>
        <v>0</v>
      </c>
      <c r="M227" s="19" t="str">
        <f t="shared" si="25"/>
        <v/>
      </c>
    </row>
    <row r="228" ht="16.5" spans="1:13">
      <c r="A228" s="41">
        <v>226</v>
      </c>
      <c r="B228" s="41"/>
      <c r="C228" s="41"/>
      <c r="D228" s="42"/>
      <c r="E228" s="42"/>
      <c r="F228" s="48">
        <f t="shared" si="21"/>
        <v>0</v>
      </c>
      <c r="G228" s="58">
        <f>IF(F228&gt;0,VLOOKUP(F228,税率表!$A$6:$D$12,3,1),0)</f>
        <v>0</v>
      </c>
      <c r="H228" s="58">
        <f>IF(F228&gt;0,VLOOKUP(F228,税率表!$A$6:$D$12,4,1),0)</f>
        <v>0</v>
      </c>
      <c r="I228" s="58">
        <f t="shared" si="22"/>
        <v>0</v>
      </c>
      <c r="J228" s="58">
        <f t="shared" si="23"/>
        <v>0</v>
      </c>
      <c r="K228" s="43">
        <f>ROUND(MAX((D228-E228)*{0.03,0.1,0.2,0.25,0.3,0.35,0.45}-{0,2520,16920,31920,52920,85920,181920},0),2)</f>
        <v>0</v>
      </c>
      <c r="L228" s="43">
        <f t="shared" si="24"/>
        <v>0</v>
      </c>
      <c r="M228" s="19" t="str">
        <f t="shared" si="25"/>
        <v/>
      </c>
    </row>
    <row r="229" ht="16.5" spans="1:13">
      <c r="A229" s="41">
        <v>227</v>
      </c>
      <c r="B229" s="41"/>
      <c r="C229" s="41"/>
      <c r="D229" s="42"/>
      <c r="E229" s="42"/>
      <c r="F229" s="48">
        <f t="shared" si="21"/>
        <v>0</v>
      </c>
      <c r="G229" s="58">
        <f>IF(F229&gt;0,VLOOKUP(F229,税率表!$A$6:$D$12,3,1),0)</f>
        <v>0</v>
      </c>
      <c r="H229" s="58">
        <f>IF(F229&gt;0,VLOOKUP(F229,税率表!$A$6:$D$12,4,1),0)</f>
        <v>0</v>
      </c>
      <c r="I229" s="58">
        <f t="shared" si="22"/>
        <v>0</v>
      </c>
      <c r="J229" s="58">
        <f t="shared" si="23"/>
        <v>0</v>
      </c>
      <c r="K229" s="43">
        <f>ROUND(MAX((D229-E229)*{0.03,0.1,0.2,0.25,0.3,0.35,0.45}-{0,2520,16920,31920,52920,85920,181920},0),2)</f>
        <v>0</v>
      </c>
      <c r="L229" s="43">
        <f t="shared" si="24"/>
        <v>0</v>
      </c>
      <c r="M229" s="19" t="str">
        <f t="shared" si="25"/>
        <v/>
      </c>
    </row>
    <row r="230" ht="16.5" spans="1:13">
      <c r="A230" s="41">
        <v>228</v>
      </c>
      <c r="B230" s="41"/>
      <c r="C230" s="41"/>
      <c r="D230" s="42"/>
      <c r="E230" s="42"/>
      <c r="F230" s="48">
        <f t="shared" si="21"/>
        <v>0</v>
      </c>
      <c r="G230" s="58">
        <f>IF(F230&gt;0,VLOOKUP(F230,税率表!$A$6:$D$12,3,1),0)</f>
        <v>0</v>
      </c>
      <c r="H230" s="58">
        <f>IF(F230&gt;0,VLOOKUP(F230,税率表!$A$6:$D$12,4,1),0)</f>
        <v>0</v>
      </c>
      <c r="I230" s="58">
        <f t="shared" si="22"/>
        <v>0</v>
      </c>
      <c r="J230" s="58">
        <f t="shared" si="23"/>
        <v>0</v>
      </c>
      <c r="K230" s="43">
        <f>ROUND(MAX((D230-E230)*{0.03,0.1,0.2,0.25,0.3,0.35,0.45}-{0,2520,16920,31920,52920,85920,181920},0),2)</f>
        <v>0</v>
      </c>
      <c r="L230" s="43">
        <f t="shared" si="24"/>
        <v>0</v>
      </c>
      <c r="M230" s="19" t="str">
        <f t="shared" si="25"/>
        <v/>
      </c>
    </row>
    <row r="231" ht="16.5" spans="1:13">
      <c r="A231" s="41">
        <v>229</v>
      </c>
      <c r="B231" s="41"/>
      <c r="C231" s="41"/>
      <c r="D231" s="42"/>
      <c r="E231" s="42"/>
      <c r="F231" s="48">
        <f t="shared" si="21"/>
        <v>0</v>
      </c>
      <c r="G231" s="58">
        <f>IF(F231&gt;0,VLOOKUP(F231,税率表!$A$6:$D$12,3,1),0)</f>
        <v>0</v>
      </c>
      <c r="H231" s="58">
        <f>IF(F231&gt;0,VLOOKUP(F231,税率表!$A$6:$D$12,4,1),0)</f>
        <v>0</v>
      </c>
      <c r="I231" s="58">
        <f t="shared" si="22"/>
        <v>0</v>
      </c>
      <c r="J231" s="58">
        <f t="shared" si="23"/>
        <v>0</v>
      </c>
      <c r="K231" s="43">
        <f>ROUND(MAX((D231-E231)*{0.03,0.1,0.2,0.25,0.3,0.35,0.45}-{0,2520,16920,31920,52920,85920,181920},0),2)</f>
        <v>0</v>
      </c>
      <c r="L231" s="43">
        <f t="shared" si="24"/>
        <v>0</v>
      </c>
      <c r="M231" s="19" t="str">
        <f t="shared" si="25"/>
        <v/>
      </c>
    </row>
    <row r="232" ht="16.5" spans="1:13">
      <c r="A232" s="41">
        <v>230</v>
      </c>
      <c r="B232" s="41"/>
      <c r="C232" s="41"/>
      <c r="D232" s="42"/>
      <c r="E232" s="42"/>
      <c r="F232" s="48">
        <f t="shared" si="21"/>
        <v>0</v>
      </c>
      <c r="G232" s="58">
        <f>IF(F232&gt;0,VLOOKUP(F232,税率表!$A$6:$D$12,3,1),0)</f>
        <v>0</v>
      </c>
      <c r="H232" s="58">
        <f>IF(F232&gt;0,VLOOKUP(F232,税率表!$A$6:$D$12,4,1),0)</f>
        <v>0</v>
      </c>
      <c r="I232" s="58">
        <f t="shared" si="22"/>
        <v>0</v>
      </c>
      <c r="J232" s="58">
        <f t="shared" si="23"/>
        <v>0</v>
      </c>
      <c r="K232" s="43">
        <f>ROUND(MAX((D232-E232)*{0.03,0.1,0.2,0.25,0.3,0.35,0.45}-{0,2520,16920,31920,52920,85920,181920},0),2)</f>
        <v>0</v>
      </c>
      <c r="L232" s="43">
        <f t="shared" si="24"/>
        <v>0</v>
      </c>
      <c r="M232" s="19" t="str">
        <f t="shared" si="25"/>
        <v/>
      </c>
    </row>
    <row r="233" ht="16.5" spans="1:13">
      <c r="A233" s="41">
        <v>231</v>
      </c>
      <c r="B233" s="41"/>
      <c r="C233" s="41"/>
      <c r="D233" s="42"/>
      <c r="E233" s="42"/>
      <c r="F233" s="48">
        <f t="shared" si="21"/>
        <v>0</v>
      </c>
      <c r="G233" s="58">
        <f>IF(F233&gt;0,VLOOKUP(F233,税率表!$A$6:$D$12,3,1),0)</f>
        <v>0</v>
      </c>
      <c r="H233" s="58">
        <f>IF(F233&gt;0,VLOOKUP(F233,税率表!$A$6:$D$12,4,1),0)</f>
        <v>0</v>
      </c>
      <c r="I233" s="58">
        <f t="shared" si="22"/>
        <v>0</v>
      </c>
      <c r="J233" s="58">
        <f t="shared" si="23"/>
        <v>0</v>
      </c>
      <c r="K233" s="43">
        <f>ROUND(MAX((D233-E233)*{0.03,0.1,0.2,0.25,0.3,0.35,0.45}-{0,2520,16920,31920,52920,85920,181920},0),2)</f>
        <v>0</v>
      </c>
      <c r="L233" s="43">
        <f t="shared" si="24"/>
        <v>0</v>
      </c>
      <c r="M233" s="19" t="str">
        <f t="shared" si="25"/>
        <v/>
      </c>
    </row>
    <row r="234" ht="16.5" spans="1:13">
      <c r="A234" s="41">
        <v>232</v>
      </c>
      <c r="B234" s="41"/>
      <c r="C234" s="41"/>
      <c r="D234" s="42"/>
      <c r="E234" s="42"/>
      <c r="F234" s="48">
        <f t="shared" si="21"/>
        <v>0</v>
      </c>
      <c r="G234" s="58">
        <f>IF(F234&gt;0,VLOOKUP(F234,税率表!$A$6:$D$12,3,1),0)</f>
        <v>0</v>
      </c>
      <c r="H234" s="58">
        <f>IF(F234&gt;0,VLOOKUP(F234,税率表!$A$6:$D$12,4,1),0)</f>
        <v>0</v>
      </c>
      <c r="I234" s="58">
        <f t="shared" si="22"/>
        <v>0</v>
      </c>
      <c r="J234" s="58">
        <f t="shared" si="23"/>
        <v>0</v>
      </c>
      <c r="K234" s="43">
        <f>ROUND(MAX((D234-E234)*{0.03,0.1,0.2,0.25,0.3,0.35,0.45}-{0,2520,16920,31920,52920,85920,181920},0),2)</f>
        <v>0</v>
      </c>
      <c r="L234" s="43">
        <f t="shared" si="24"/>
        <v>0</v>
      </c>
      <c r="M234" s="19" t="str">
        <f t="shared" si="25"/>
        <v/>
      </c>
    </row>
    <row r="235" ht="16.5" spans="1:13">
      <c r="A235" s="41">
        <v>233</v>
      </c>
      <c r="B235" s="41"/>
      <c r="C235" s="41"/>
      <c r="D235" s="42"/>
      <c r="E235" s="42"/>
      <c r="F235" s="48">
        <f t="shared" si="21"/>
        <v>0</v>
      </c>
      <c r="G235" s="58">
        <f>IF(F235&gt;0,VLOOKUP(F235,税率表!$A$6:$D$12,3,1),0)</f>
        <v>0</v>
      </c>
      <c r="H235" s="58">
        <f>IF(F235&gt;0,VLOOKUP(F235,税率表!$A$6:$D$12,4,1),0)</f>
        <v>0</v>
      </c>
      <c r="I235" s="58">
        <f t="shared" si="22"/>
        <v>0</v>
      </c>
      <c r="J235" s="58">
        <f t="shared" si="23"/>
        <v>0</v>
      </c>
      <c r="K235" s="43">
        <f>ROUND(MAX((D235-E235)*{0.03,0.1,0.2,0.25,0.3,0.35,0.45}-{0,2520,16920,31920,52920,85920,181920},0),2)</f>
        <v>0</v>
      </c>
      <c r="L235" s="43">
        <f t="shared" si="24"/>
        <v>0</v>
      </c>
      <c r="M235" s="19" t="str">
        <f t="shared" si="25"/>
        <v/>
      </c>
    </row>
    <row r="236" ht="16.5" spans="1:13">
      <c r="A236" s="41">
        <v>234</v>
      </c>
      <c r="B236" s="41"/>
      <c r="C236" s="41"/>
      <c r="D236" s="42"/>
      <c r="E236" s="42"/>
      <c r="F236" s="48">
        <f t="shared" si="21"/>
        <v>0</v>
      </c>
      <c r="G236" s="58">
        <f>IF(F236&gt;0,VLOOKUP(F236,税率表!$A$6:$D$12,3,1),0)</f>
        <v>0</v>
      </c>
      <c r="H236" s="58">
        <f>IF(F236&gt;0,VLOOKUP(F236,税率表!$A$6:$D$12,4,1),0)</f>
        <v>0</v>
      </c>
      <c r="I236" s="58">
        <f t="shared" si="22"/>
        <v>0</v>
      </c>
      <c r="J236" s="58">
        <f t="shared" si="23"/>
        <v>0</v>
      </c>
      <c r="K236" s="43">
        <f>ROUND(MAX((D236-E236)*{0.03,0.1,0.2,0.25,0.3,0.35,0.45}-{0,2520,16920,31920,52920,85920,181920},0),2)</f>
        <v>0</v>
      </c>
      <c r="L236" s="43">
        <f t="shared" si="24"/>
        <v>0</v>
      </c>
      <c r="M236" s="19" t="str">
        <f t="shared" si="25"/>
        <v/>
      </c>
    </row>
    <row r="237" ht="16.5" spans="1:13">
      <c r="A237" s="41">
        <v>235</v>
      </c>
      <c r="B237" s="41"/>
      <c r="C237" s="41"/>
      <c r="D237" s="42"/>
      <c r="E237" s="42"/>
      <c r="F237" s="48">
        <f t="shared" si="21"/>
        <v>0</v>
      </c>
      <c r="G237" s="58">
        <f>IF(F237&gt;0,VLOOKUP(F237,税率表!$A$6:$D$12,3,1),0)</f>
        <v>0</v>
      </c>
      <c r="H237" s="58">
        <f>IF(F237&gt;0,VLOOKUP(F237,税率表!$A$6:$D$12,4,1),0)</f>
        <v>0</v>
      </c>
      <c r="I237" s="58">
        <f t="shared" si="22"/>
        <v>0</v>
      </c>
      <c r="J237" s="58">
        <f t="shared" si="23"/>
        <v>0</v>
      </c>
      <c r="K237" s="43">
        <f>ROUND(MAX((D237-E237)*{0.03,0.1,0.2,0.25,0.3,0.35,0.45}-{0,2520,16920,31920,52920,85920,181920},0),2)</f>
        <v>0</v>
      </c>
      <c r="L237" s="43">
        <f t="shared" si="24"/>
        <v>0</v>
      </c>
      <c r="M237" s="19" t="str">
        <f t="shared" si="25"/>
        <v/>
      </c>
    </row>
    <row r="238" ht="16.5" spans="1:13">
      <c r="A238" s="41">
        <v>236</v>
      </c>
      <c r="B238" s="41"/>
      <c r="C238" s="41"/>
      <c r="D238" s="42"/>
      <c r="E238" s="42"/>
      <c r="F238" s="48">
        <f t="shared" si="21"/>
        <v>0</v>
      </c>
      <c r="G238" s="58">
        <f>IF(F238&gt;0,VLOOKUP(F238,税率表!$A$6:$D$12,3,1),0)</f>
        <v>0</v>
      </c>
      <c r="H238" s="58">
        <f>IF(F238&gt;0,VLOOKUP(F238,税率表!$A$6:$D$12,4,1),0)</f>
        <v>0</v>
      </c>
      <c r="I238" s="58">
        <f t="shared" si="22"/>
        <v>0</v>
      </c>
      <c r="J238" s="58">
        <f t="shared" si="23"/>
        <v>0</v>
      </c>
      <c r="K238" s="43">
        <f>ROUND(MAX((D238-E238)*{0.03,0.1,0.2,0.25,0.3,0.35,0.45}-{0,2520,16920,31920,52920,85920,181920},0),2)</f>
        <v>0</v>
      </c>
      <c r="L238" s="43">
        <f t="shared" si="24"/>
        <v>0</v>
      </c>
      <c r="M238" s="19" t="str">
        <f t="shared" si="25"/>
        <v/>
      </c>
    </row>
    <row r="239" ht="16.5" spans="1:13">
      <c r="A239" s="41">
        <v>237</v>
      </c>
      <c r="B239" s="41"/>
      <c r="C239" s="41"/>
      <c r="D239" s="42"/>
      <c r="E239" s="42"/>
      <c r="F239" s="48">
        <f t="shared" si="21"/>
        <v>0</v>
      </c>
      <c r="G239" s="58">
        <f>IF(F239&gt;0,VLOOKUP(F239,税率表!$A$6:$D$12,3,1),0)</f>
        <v>0</v>
      </c>
      <c r="H239" s="58">
        <f>IF(F239&gt;0,VLOOKUP(F239,税率表!$A$6:$D$12,4,1),0)</f>
        <v>0</v>
      </c>
      <c r="I239" s="58">
        <f t="shared" si="22"/>
        <v>0</v>
      </c>
      <c r="J239" s="58">
        <f t="shared" si="23"/>
        <v>0</v>
      </c>
      <c r="K239" s="43">
        <f>ROUND(MAX((D239-E239)*{0.03,0.1,0.2,0.25,0.3,0.35,0.45}-{0,2520,16920,31920,52920,85920,181920},0),2)</f>
        <v>0</v>
      </c>
      <c r="L239" s="43">
        <f t="shared" si="24"/>
        <v>0</v>
      </c>
      <c r="M239" s="19" t="str">
        <f t="shared" si="25"/>
        <v/>
      </c>
    </row>
    <row r="240" ht="16.5" spans="1:13">
      <c r="A240" s="41">
        <v>238</v>
      </c>
      <c r="B240" s="41"/>
      <c r="C240" s="41"/>
      <c r="D240" s="42"/>
      <c r="E240" s="42"/>
      <c r="F240" s="48">
        <f t="shared" si="21"/>
        <v>0</v>
      </c>
      <c r="G240" s="58">
        <f>IF(F240&gt;0,VLOOKUP(F240,税率表!$A$6:$D$12,3,1),0)</f>
        <v>0</v>
      </c>
      <c r="H240" s="58">
        <f>IF(F240&gt;0,VLOOKUP(F240,税率表!$A$6:$D$12,4,1),0)</f>
        <v>0</v>
      </c>
      <c r="I240" s="58">
        <f t="shared" si="22"/>
        <v>0</v>
      </c>
      <c r="J240" s="58">
        <f t="shared" si="23"/>
        <v>0</v>
      </c>
      <c r="K240" s="43">
        <f>ROUND(MAX((D240-E240)*{0.03,0.1,0.2,0.25,0.3,0.35,0.45}-{0,2520,16920,31920,52920,85920,181920},0),2)</f>
        <v>0</v>
      </c>
      <c r="L240" s="43">
        <f t="shared" si="24"/>
        <v>0</v>
      </c>
      <c r="M240" s="19" t="str">
        <f t="shared" si="25"/>
        <v/>
      </c>
    </row>
    <row r="241" ht="16.5" spans="1:13">
      <c r="A241" s="41">
        <v>239</v>
      </c>
      <c r="B241" s="41"/>
      <c r="C241" s="41"/>
      <c r="D241" s="42"/>
      <c r="E241" s="42"/>
      <c r="F241" s="48">
        <f t="shared" si="21"/>
        <v>0</v>
      </c>
      <c r="G241" s="58">
        <f>IF(F241&gt;0,VLOOKUP(F241,税率表!$A$6:$D$12,3,1),0)</f>
        <v>0</v>
      </c>
      <c r="H241" s="58">
        <f>IF(F241&gt;0,VLOOKUP(F241,税率表!$A$6:$D$12,4,1),0)</f>
        <v>0</v>
      </c>
      <c r="I241" s="58">
        <f t="shared" si="22"/>
        <v>0</v>
      </c>
      <c r="J241" s="58">
        <f t="shared" si="23"/>
        <v>0</v>
      </c>
      <c r="K241" s="43">
        <f>ROUND(MAX((D241-E241)*{0.03,0.1,0.2,0.25,0.3,0.35,0.45}-{0,2520,16920,31920,52920,85920,181920},0),2)</f>
        <v>0</v>
      </c>
      <c r="L241" s="43">
        <f t="shared" si="24"/>
        <v>0</v>
      </c>
      <c r="M241" s="19" t="str">
        <f t="shared" si="25"/>
        <v/>
      </c>
    </row>
    <row r="242" ht="16.5" spans="1:13">
      <c r="A242" s="41">
        <v>240</v>
      </c>
      <c r="B242" s="41"/>
      <c r="C242" s="41"/>
      <c r="D242" s="42"/>
      <c r="E242" s="42"/>
      <c r="F242" s="48">
        <f t="shared" si="21"/>
        <v>0</v>
      </c>
      <c r="G242" s="58">
        <f>IF(F242&gt;0,VLOOKUP(F242,税率表!$A$6:$D$12,3,1),0)</f>
        <v>0</v>
      </c>
      <c r="H242" s="58">
        <f>IF(F242&gt;0,VLOOKUP(F242,税率表!$A$6:$D$12,4,1),0)</f>
        <v>0</v>
      </c>
      <c r="I242" s="58">
        <f t="shared" si="22"/>
        <v>0</v>
      </c>
      <c r="J242" s="58">
        <f t="shared" si="23"/>
        <v>0</v>
      </c>
      <c r="K242" s="43">
        <f>ROUND(MAX((D242-E242)*{0.03,0.1,0.2,0.25,0.3,0.35,0.45}-{0,2520,16920,31920,52920,85920,181920},0),2)</f>
        <v>0</v>
      </c>
      <c r="L242" s="43">
        <f t="shared" si="24"/>
        <v>0</v>
      </c>
      <c r="M242" s="19" t="str">
        <f t="shared" si="25"/>
        <v/>
      </c>
    </row>
    <row r="243" ht="16.5" spans="1:13">
      <c r="A243" s="41">
        <v>241</v>
      </c>
      <c r="B243" s="41"/>
      <c r="C243" s="41"/>
      <c r="D243" s="42"/>
      <c r="E243" s="42"/>
      <c r="F243" s="48">
        <f t="shared" si="21"/>
        <v>0</v>
      </c>
      <c r="G243" s="58">
        <f>IF(F243&gt;0,VLOOKUP(F243,税率表!$A$6:$D$12,3,1),0)</f>
        <v>0</v>
      </c>
      <c r="H243" s="58">
        <f>IF(F243&gt;0,VLOOKUP(F243,税率表!$A$6:$D$12,4,1),0)</f>
        <v>0</v>
      </c>
      <c r="I243" s="58">
        <f t="shared" si="22"/>
        <v>0</v>
      </c>
      <c r="J243" s="58">
        <f t="shared" si="23"/>
        <v>0</v>
      </c>
      <c r="K243" s="43">
        <f>ROUND(MAX((D243-E243)*{0.03,0.1,0.2,0.25,0.3,0.35,0.45}-{0,2520,16920,31920,52920,85920,181920},0),2)</f>
        <v>0</v>
      </c>
      <c r="L243" s="43">
        <f t="shared" si="24"/>
        <v>0</v>
      </c>
      <c r="M243" s="19" t="str">
        <f t="shared" si="25"/>
        <v/>
      </c>
    </row>
    <row r="244" ht="16.5" spans="1:13">
      <c r="A244" s="41">
        <v>242</v>
      </c>
      <c r="B244" s="41"/>
      <c r="C244" s="41"/>
      <c r="D244" s="42"/>
      <c r="E244" s="42"/>
      <c r="F244" s="48">
        <f t="shared" si="21"/>
        <v>0</v>
      </c>
      <c r="G244" s="58">
        <f>IF(F244&gt;0,VLOOKUP(F244,税率表!$A$6:$D$12,3,1),0)</f>
        <v>0</v>
      </c>
      <c r="H244" s="58">
        <f>IF(F244&gt;0,VLOOKUP(F244,税率表!$A$6:$D$12,4,1),0)</f>
        <v>0</v>
      </c>
      <c r="I244" s="58">
        <f t="shared" si="22"/>
        <v>0</v>
      </c>
      <c r="J244" s="58">
        <f t="shared" si="23"/>
        <v>0</v>
      </c>
      <c r="K244" s="43">
        <f>ROUND(MAX((D244-E244)*{0.03,0.1,0.2,0.25,0.3,0.35,0.45}-{0,2520,16920,31920,52920,85920,181920},0),2)</f>
        <v>0</v>
      </c>
      <c r="L244" s="43">
        <f t="shared" si="24"/>
        <v>0</v>
      </c>
      <c r="M244" s="19" t="str">
        <f t="shared" si="25"/>
        <v/>
      </c>
    </row>
    <row r="245" ht="16.5" spans="1:13">
      <c r="A245" s="41">
        <v>243</v>
      </c>
      <c r="B245" s="41"/>
      <c r="C245" s="41"/>
      <c r="D245" s="42"/>
      <c r="E245" s="42"/>
      <c r="F245" s="48">
        <f t="shared" si="21"/>
        <v>0</v>
      </c>
      <c r="G245" s="58">
        <f>IF(F245&gt;0,VLOOKUP(F245,税率表!$A$6:$D$12,3,1),0)</f>
        <v>0</v>
      </c>
      <c r="H245" s="58">
        <f>IF(F245&gt;0,VLOOKUP(F245,税率表!$A$6:$D$12,4,1),0)</f>
        <v>0</v>
      </c>
      <c r="I245" s="58">
        <f t="shared" si="22"/>
        <v>0</v>
      </c>
      <c r="J245" s="58">
        <f t="shared" si="23"/>
        <v>0</v>
      </c>
      <c r="K245" s="43">
        <f>ROUND(MAX((D245-E245)*{0.03,0.1,0.2,0.25,0.3,0.35,0.45}-{0,2520,16920,31920,52920,85920,181920},0),2)</f>
        <v>0</v>
      </c>
      <c r="L245" s="43">
        <f t="shared" si="24"/>
        <v>0</v>
      </c>
      <c r="M245" s="19" t="str">
        <f t="shared" si="25"/>
        <v/>
      </c>
    </row>
    <row r="246" ht="16.5" spans="1:13">
      <c r="A246" s="41">
        <v>244</v>
      </c>
      <c r="B246" s="41"/>
      <c r="C246" s="41"/>
      <c r="D246" s="42"/>
      <c r="E246" s="42"/>
      <c r="F246" s="48">
        <f t="shared" si="21"/>
        <v>0</v>
      </c>
      <c r="G246" s="58">
        <f>IF(F246&gt;0,VLOOKUP(F246,税率表!$A$6:$D$12,3,1),0)</f>
        <v>0</v>
      </c>
      <c r="H246" s="58">
        <f>IF(F246&gt;0,VLOOKUP(F246,税率表!$A$6:$D$12,4,1),0)</f>
        <v>0</v>
      </c>
      <c r="I246" s="58">
        <f t="shared" si="22"/>
        <v>0</v>
      </c>
      <c r="J246" s="58">
        <f t="shared" si="23"/>
        <v>0</v>
      </c>
      <c r="K246" s="43">
        <f>ROUND(MAX((D246-E246)*{0.03,0.1,0.2,0.25,0.3,0.35,0.45}-{0,2520,16920,31920,52920,85920,181920},0),2)</f>
        <v>0</v>
      </c>
      <c r="L246" s="43">
        <f t="shared" si="24"/>
        <v>0</v>
      </c>
      <c r="M246" s="19" t="str">
        <f t="shared" si="25"/>
        <v/>
      </c>
    </row>
    <row r="247" ht="16.5" spans="1:13">
      <c r="A247" s="41">
        <v>245</v>
      </c>
      <c r="B247" s="41"/>
      <c r="C247" s="41"/>
      <c r="D247" s="42"/>
      <c r="E247" s="42"/>
      <c r="F247" s="48">
        <f t="shared" si="21"/>
        <v>0</v>
      </c>
      <c r="G247" s="58">
        <f>IF(F247&gt;0,VLOOKUP(F247,税率表!$A$6:$D$12,3,1),0)</f>
        <v>0</v>
      </c>
      <c r="H247" s="58">
        <f>IF(F247&gt;0,VLOOKUP(F247,税率表!$A$6:$D$12,4,1),0)</f>
        <v>0</v>
      </c>
      <c r="I247" s="58">
        <f t="shared" si="22"/>
        <v>0</v>
      </c>
      <c r="J247" s="58">
        <f t="shared" si="23"/>
        <v>0</v>
      </c>
      <c r="K247" s="43">
        <f>ROUND(MAX((D247-E247)*{0.03,0.1,0.2,0.25,0.3,0.35,0.45}-{0,2520,16920,31920,52920,85920,181920},0),2)</f>
        <v>0</v>
      </c>
      <c r="L247" s="43">
        <f t="shared" si="24"/>
        <v>0</v>
      </c>
      <c r="M247" s="19" t="str">
        <f t="shared" si="25"/>
        <v/>
      </c>
    </row>
    <row r="248" ht="16.5" spans="1:13">
      <c r="A248" s="41">
        <v>246</v>
      </c>
      <c r="B248" s="41"/>
      <c r="C248" s="41"/>
      <c r="D248" s="42"/>
      <c r="E248" s="42"/>
      <c r="F248" s="48">
        <f t="shared" si="21"/>
        <v>0</v>
      </c>
      <c r="G248" s="58">
        <f>IF(F248&gt;0,VLOOKUP(F248,税率表!$A$6:$D$12,3,1),0)</f>
        <v>0</v>
      </c>
      <c r="H248" s="58">
        <f>IF(F248&gt;0,VLOOKUP(F248,税率表!$A$6:$D$12,4,1),0)</f>
        <v>0</v>
      </c>
      <c r="I248" s="58">
        <f t="shared" si="22"/>
        <v>0</v>
      </c>
      <c r="J248" s="58">
        <f t="shared" si="23"/>
        <v>0</v>
      </c>
      <c r="K248" s="43">
        <f>ROUND(MAX((D248-E248)*{0.03,0.1,0.2,0.25,0.3,0.35,0.45}-{0,2520,16920,31920,52920,85920,181920},0),2)</f>
        <v>0</v>
      </c>
      <c r="L248" s="43">
        <f t="shared" si="24"/>
        <v>0</v>
      </c>
      <c r="M248" s="19" t="str">
        <f t="shared" si="25"/>
        <v/>
      </c>
    </row>
    <row r="249" ht="16.5" spans="1:13">
      <c r="A249" s="41">
        <v>247</v>
      </c>
      <c r="B249" s="41"/>
      <c r="C249" s="41"/>
      <c r="D249" s="42"/>
      <c r="E249" s="42"/>
      <c r="F249" s="48">
        <f t="shared" si="21"/>
        <v>0</v>
      </c>
      <c r="G249" s="58">
        <f>IF(F249&gt;0,VLOOKUP(F249,税率表!$A$6:$D$12,3,1),0)</f>
        <v>0</v>
      </c>
      <c r="H249" s="58">
        <f>IF(F249&gt;0,VLOOKUP(F249,税率表!$A$6:$D$12,4,1),0)</f>
        <v>0</v>
      </c>
      <c r="I249" s="58">
        <f t="shared" si="22"/>
        <v>0</v>
      </c>
      <c r="J249" s="58">
        <f t="shared" si="23"/>
        <v>0</v>
      </c>
      <c r="K249" s="43">
        <f>ROUND(MAX((D249-E249)*{0.03,0.1,0.2,0.25,0.3,0.35,0.45}-{0,2520,16920,31920,52920,85920,181920},0),2)</f>
        <v>0</v>
      </c>
      <c r="L249" s="43">
        <f t="shared" si="24"/>
        <v>0</v>
      </c>
      <c r="M249" s="19" t="str">
        <f t="shared" si="25"/>
        <v/>
      </c>
    </row>
    <row r="250" ht="16.5" spans="1:13">
      <c r="A250" s="41">
        <v>248</v>
      </c>
      <c r="B250" s="41"/>
      <c r="C250" s="41"/>
      <c r="D250" s="42"/>
      <c r="E250" s="42"/>
      <c r="F250" s="48">
        <f t="shared" si="21"/>
        <v>0</v>
      </c>
      <c r="G250" s="58">
        <f>IF(F250&gt;0,VLOOKUP(F250,税率表!$A$6:$D$12,3,1),0)</f>
        <v>0</v>
      </c>
      <c r="H250" s="58">
        <f>IF(F250&gt;0,VLOOKUP(F250,税率表!$A$6:$D$12,4,1),0)</f>
        <v>0</v>
      </c>
      <c r="I250" s="58">
        <f t="shared" si="22"/>
        <v>0</v>
      </c>
      <c r="J250" s="58">
        <f t="shared" si="23"/>
        <v>0</v>
      </c>
      <c r="K250" s="43">
        <f>ROUND(MAX((D250-E250)*{0.03,0.1,0.2,0.25,0.3,0.35,0.45}-{0,2520,16920,31920,52920,85920,181920},0),2)</f>
        <v>0</v>
      </c>
      <c r="L250" s="43">
        <f t="shared" si="24"/>
        <v>0</v>
      </c>
      <c r="M250" s="19" t="str">
        <f t="shared" si="25"/>
        <v/>
      </c>
    </row>
    <row r="251" ht="16.5" spans="1:13">
      <c r="A251" s="41">
        <v>249</v>
      </c>
      <c r="B251" s="41"/>
      <c r="C251" s="41"/>
      <c r="D251" s="42"/>
      <c r="E251" s="42"/>
      <c r="F251" s="48">
        <f t="shared" si="21"/>
        <v>0</v>
      </c>
      <c r="G251" s="58">
        <f>IF(F251&gt;0,VLOOKUP(F251,税率表!$A$6:$D$12,3,1),0)</f>
        <v>0</v>
      </c>
      <c r="H251" s="58">
        <f>IF(F251&gt;0,VLOOKUP(F251,税率表!$A$6:$D$12,4,1),0)</f>
        <v>0</v>
      </c>
      <c r="I251" s="58">
        <f t="shared" si="22"/>
        <v>0</v>
      </c>
      <c r="J251" s="58">
        <f t="shared" si="23"/>
        <v>0</v>
      </c>
      <c r="K251" s="43">
        <f>ROUND(MAX((D251-E251)*{0.03,0.1,0.2,0.25,0.3,0.35,0.45}-{0,2520,16920,31920,52920,85920,181920},0),2)</f>
        <v>0</v>
      </c>
      <c r="L251" s="43">
        <f t="shared" si="24"/>
        <v>0</v>
      </c>
      <c r="M251" s="19" t="str">
        <f t="shared" si="25"/>
        <v/>
      </c>
    </row>
    <row r="252" ht="16.5" spans="1:13">
      <c r="A252" s="41">
        <v>250</v>
      </c>
      <c r="B252" s="41"/>
      <c r="C252" s="41"/>
      <c r="D252" s="42"/>
      <c r="E252" s="42"/>
      <c r="F252" s="48">
        <f t="shared" si="21"/>
        <v>0</v>
      </c>
      <c r="G252" s="58">
        <f>IF(F252&gt;0,VLOOKUP(F252,税率表!$A$6:$D$12,3,1),0)</f>
        <v>0</v>
      </c>
      <c r="H252" s="58">
        <f>IF(F252&gt;0,VLOOKUP(F252,税率表!$A$6:$D$12,4,1),0)</f>
        <v>0</v>
      </c>
      <c r="I252" s="58">
        <f t="shared" si="22"/>
        <v>0</v>
      </c>
      <c r="J252" s="58">
        <f t="shared" si="23"/>
        <v>0</v>
      </c>
      <c r="K252" s="43">
        <f>ROUND(MAX((D252-E252)*{0.03,0.1,0.2,0.25,0.3,0.35,0.45}-{0,2520,16920,31920,52920,85920,181920},0),2)</f>
        <v>0</v>
      </c>
      <c r="L252" s="43">
        <f t="shared" si="24"/>
        <v>0</v>
      </c>
      <c r="M252" s="19" t="str">
        <f t="shared" si="25"/>
        <v/>
      </c>
    </row>
    <row r="253" ht="16.5" spans="1:13">
      <c r="A253" s="41">
        <v>251</v>
      </c>
      <c r="B253" s="41"/>
      <c r="C253" s="41"/>
      <c r="D253" s="42"/>
      <c r="E253" s="42"/>
      <c r="F253" s="48">
        <f t="shared" si="21"/>
        <v>0</v>
      </c>
      <c r="G253" s="58">
        <f>IF(F253&gt;0,VLOOKUP(F253,税率表!$A$6:$D$12,3,1),0)</f>
        <v>0</v>
      </c>
      <c r="H253" s="58">
        <f>IF(F253&gt;0,VLOOKUP(F253,税率表!$A$6:$D$12,4,1),0)</f>
        <v>0</v>
      </c>
      <c r="I253" s="58">
        <f t="shared" si="22"/>
        <v>0</v>
      </c>
      <c r="J253" s="58">
        <f t="shared" si="23"/>
        <v>0</v>
      </c>
      <c r="K253" s="43">
        <f>ROUND(MAX((D253-E253)*{0.03,0.1,0.2,0.25,0.3,0.35,0.45}-{0,2520,16920,31920,52920,85920,181920},0),2)</f>
        <v>0</v>
      </c>
      <c r="L253" s="43">
        <f t="shared" si="24"/>
        <v>0</v>
      </c>
      <c r="M253" s="19" t="str">
        <f t="shared" si="25"/>
        <v/>
      </c>
    </row>
    <row r="254" ht="16.5" spans="1:13">
      <c r="A254" s="41">
        <v>252</v>
      </c>
      <c r="B254" s="41"/>
      <c r="C254" s="41"/>
      <c r="D254" s="42"/>
      <c r="E254" s="42"/>
      <c r="F254" s="48">
        <f t="shared" si="21"/>
        <v>0</v>
      </c>
      <c r="G254" s="58">
        <f>IF(F254&gt;0,VLOOKUP(F254,税率表!$A$6:$D$12,3,1),0)</f>
        <v>0</v>
      </c>
      <c r="H254" s="58">
        <f>IF(F254&gt;0,VLOOKUP(F254,税率表!$A$6:$D$12,4,1),0)</f>
        <v>0</v>
      </c>
      <c r="I254" s="58">
        <f t="shared" si="22"/>
        <v>0</v>
      </c>
      <c r="J254" s="58">
        <f t="shared" si="23"/>
        <v>0</v>
      </c>
      <c r="K254" s="43">
        <f>ROUND(MAX((D254-E254)*{0.03,0.1,0.2,0.25,0.3,0.35,0.45}-{0,2520,16920,31920,52920,85920,181920},0),2)</f>
        <v>0</v>
      </c>
      <c r="L254" s="43">
        <f t="shared" si="24"/>
        <v>0</v>
      </c>
      <c r="M254" s="19" t="str">
        <f t="shared" si="25"/>
        <v/>
      </c>
    </row>
    <row r="255" ht="16.5" spans="1:13">
      <c r="A255" s="41">
        <v>253</v>
      </c>
      <c r="B255" s="41"/>
      <c r="C255" s="41"/>
      <c r="D255" s="42"/>
      <c r="E255" s="42"/>
      <c r="F255" s="48">
        <f t="shared" si="21"/>
        <v>0</v>
      </c>
      <c r="G255" s="58">
        <f>IF(F255&gt;0,VLOOKUP(F255,税率表!$A$6:$D$12,3,1),0)</f>
        <v>0</v>
      </c>
      <c r="H255" s="58">
        <f>IF(F255&gt;0,VLOOKUP(F255,税率表!$A$6:$D$12,4,1),0)</f>
        <v>0</v>
      </c>
      <c r="I255" s="58">
        <f t="shared" si="22"/>
        <v>0</v>
      </c>
      <c r="J255" s="58">
        <f t="shared" si="23"/>
        <v>0</v>
      </c>
      <c r="K255" s="43">
        <f>ROUND(MAX((D255-E255)*{0.03,0.1,0.2,0.25,0.3,0.35,0.45}-{0,2520,16920,31920,52920,85920,181920},0),2)</f>
        <v>0</v>
      </c>
      <c r="L255" s="43">
        <f t="shared" si="24"/>
        <v>0</v>
      </c>
      <c r="M255" s="19" t="str">
        <f t="shared" si="25"/>
        <v/>
      </c>
    </row>
    <row r="256" ht="16.5" spans="1:13">
      <c r="A256" s="41">
        <v>254</v>
      </c>
      <c r="B256" s="41"/>
      <c r="C256" s="41"/>
      <c r="D256" s="42"/>
      <c r="E256" s="42"/>
      <c r="F256" s="48">
        <f t="shared" si="21"/>
        <v>0</v>
      </c>
      <c r="G256" s="58">
        <f>IF(F256&gt;0,VLOOKUP(F256,税率表!$A$6:$D$12,3,1),0)</f>
        <v>0</v>
      </c>
      <c r="H256" s="58">
        <f>IF(F256&gt;0,VLOOKUP(F256,税率表!$A$6:$D$12,4,1),0)</f>
        <v>0</v>
      </c>
      <c r="I256" s="58">
        <f t="shared" si="22"/>
        <v>0</v>
      </c>
      <c r="J256" s="58">
        <f t="shared" si="23"/>
        <v>0</v>
      </c>
      <c r="K256" s="43">
        <f>ROUND(MAX((D256-E256)*{0.03,0.1,0.2,0.25,0.3,0.35,0.45}-{0,2520,16920,31920,52920,85920,181920},0),2)</f>
        <v>0</v>
      </c>
      <c r="L256" s="43">
        <f t="shared" si="24"/>
        <v>0</v>
      </c>
      <c r="M256" s="19" t="str">
        <f t="shared" si="25"/>
        <v/>
      </c>
    </row>
    <row r="257" ht="16.5" spans="1:13">
      <c r="A257" s="41">
        <v>255</v>
      </c>
      <c r="B257" s="41"/>
      <c r="C257" s="41"/>
      <c r="D257" s="42"/>
      <c r="E257" s="42"/>
      <c r="F257" s="48">
        <f t="shared" si="21"/>
        <v>0</v>
      </c>
      <c r="G257" s="58">
        <f>IF(F257&gt;0,VLOOKUP(F257,税率表!$A$6:$D$12,3,1),0)</f>
        <v>0</v>
      </c>
      <c r="H257" s="58">
        <f>IF(F257&gt;0,VLOOKUP(F257,税率表!$A$6:$D$12,4,1),0)</f>
        <v>0</v>
      </c>
      <c r="I257" s="58">
        <f t="shared" si="22"/>
        <v>0</v>
      </c>
      <c r="J257" s="58">
        <f t="shared" si="23"/>
        <v>0</v>
      </c>
      <c r="K257" s="43">
        <f>ROUND(MAX((D257-E257)*{0.03,0.1,0.2,0.25,0.3,0.35,0.45}-{0,2520,16920,31920,52920,85920,181920},0),2)</f>
        <v>0</v>
      </c>
      <c r="L257" s="43">
        <f t="shared" si="24"/>
        <v>0</v>
      </c>
      <c r="M257" s="19" t="str">
        <f t="shared" si="25"/>
        <v/>
      </c>
    </row>
    <row r="258" ht="16.5" spans="1:13">
      <c r="A258" s="41">
        <v>256</v>
      </c>
      <c r="B258" s="41"/>
      <c r="C258" s="41"/>
      <c r="D258" s="42"/>
      <c r="E258" s="42"/>
      <c r="F258" s="48">
        <f t="shared" si="21"/>
        <v>0</v>
      </c>
      <c r="G258" s="58">
        <f>IF(F258&gt;0,VLOOKUP(F258,税率表!$A$6:$D$12,3,1),0)</f>
        <v>0</v>
      </c>
      <c r="H258" s="58">
        <f>IF(F258&gt;0,VLOOKUP(F258,税率表!$A$6:$D$12,4,1),0)</f>
        <v>0</v>
      </c>
      <c r="I258" s="58">
        <f t="shared" si="22"/>
        <v>0</v>
      </c>
      <c r="J258" s="58">
        <f t="shared" si="23"/>
        <v>0</v>
      </c>
      <c r="K258" s="43">
        <f>ROUND(MAX((D258-E258)*{0.03,0.1,0.2,0.25,0.3,0.35,0.45}-{0,2520,16920,31920,52920,85920,181920},0),2)</f>
        <v>0</v>
      </c>
      <c r="L258" s="43">
        <f t="shared" si="24"/>
        <v>0</v>
      </c>
      <c r="M258" s="19" t="str">
        <f t="shared" si="25"/>
        <v/>
      </c>
    </row>
    <row r="259" ht="16.5" spans="1:13">
      <c r="A259" s="41">
        <v>257</v>
      </c>
      <c r="B259" s="41"/>
      <c r="C259" s="41"/>
      <c r="D259" s="42"/>
      <c r="E259" s="42"/>
      <c r="F259" s="48">
        <f t="shared" si="21"/>
        <v>0</v>
      </c>
      <c r="G259" s="58">
        <f>IF(F259&gt;0,VLOOKUP(F259,税率表!$A$6:$D$12,3,1),0)</f>
        <v>0</v>
      </c>
      <c r="H259" s="58">
        <f>IF(F259&gt;0,VLOOKUP(F259,税率表!$A$6:$D$12,4,1),0)</f>
        <v>0</v>
      </c>
      <c r="I259" s="58">
        <f t="shared" si="22"/>
        <v>0</v>
      </c>
      <c r="J259" s="58">
        <f t="shared" si="23"/>
        <v>0</v>
      </c>
      <c r="K259" s="43">
        <f>ROUND(MAX((D259-E259)*{0.03,0.1,0.2,0.25,0.3,0.35,0.45}-{0,2520,16920,31920,52920,85920,181920},0),2)</f>
        <v>0</v>
      </c>
      <c r="L259" s="43">
        <f t="shared" si="24"/>
        <v>0</v>
      </c>
      <c r="M259" s="19" t="str">
        <f t="shared" si="25"/>
        <v/>
      </c>
    </row>
    <row r="260" ht="16.5" spans="1:13">
      <c r="A260" s="41">
        <v>258</v>
      </c>
      <c r="B260" s="41"/>
      <c r="C260" s="41"/>
      <c r="D260" s="42"/>
      <c r="E260" s="42"/>
      <c r="F260" s="48">
        <f t="shared" si="21"/>
        <v>0</v>
      </c>
      <c r="G260" s="58">
        <f>IF(F260&gt;0,VLOOKUP(F260,税率表!$A$6:$D$12,3,1),0)</f>
        <v>0</v>
      </c>
      <c r="H260" s="58">
        <f>IF(F260&gt;0,VLOOKUP(F260,税率表!$A$6:$D$12,4,1),0)</f>
        <v>0</v>
      </c>
      <c r="I260" s="58">
        <f t="shared" si="22"/>
        <v>0</v>
      </c>
      <c r="J260" s="58">
        <f t="shared" si="23"/>
        <v>0</v>
      </c>
      <c r="K260" s="43">
        <f>ROUND(MAX((D260-E260)*{0.03,0.1,0.2,0.25,0.3,0.35,0.45}-{0,2520,16920,31920,52920,85920,181920},0),2)</f>
        <v>0</v>
      </c>
      <c r="L260" s="43">
        <f t="shared" si="24"/>
        <v>0</v>
      </c>
      <c r="M260" s="19" t="str">
        <f t="shared" si="25"/>
        <v/>
      </c>
    </row>
    <row r="261" ht="16.5" spans="1:13">
      <c r="A261" s="41">
        <v>259</v>
      </c>
      <c r="B261" s="41"/>
      <c r="C261" s="41"/>
      <c r="D261" s="42"/>
      <c r="E261" s="42"/>
      <c r="F261" s="48">
        <f t="shared" si="21"/>
        <v>0</v>
      </c>
      <c r="G261" s="58">
        <f>IF(F261&gt;0,VLOOKUP(F261,税率表!$A$6:$D$12,3,1),0)</f>
        <v>0</v>
      </c>
      <c r="H261" s="58">
        <f>IF(F261&gt;0,VLOOKUP(F261,税率表!$A$6:$D$12,4,1),0)</f>
        <v>0</v>
      </c>
      <c r="I261" s="58">
        <f t="shared" si="22"/>
        <v>0</v>
      </c>
      <c r="J261" s="58">
        <f t="shared" si="23"/>
        <v>0</v>
      </c>
      <c r="K261" s="43">
        <f>ROUND(MAX((D261-E261)*{0.03,0.1,0.2,0.25,0.3,0.35,0.45}-{0,2520,16920,31920,52920,85920,181920},0),2)</f>
        <v>0</v>
      </c>
      <c r="L261" s="43">
        <f t="shared" si="24"/>
        <v>0</v>
      </c>
      <c r="M261" s="19" t="str">
        <f t="shared" si="25"/>
        <v/>
      </c>
    </row>
    <row r="262" ht="16.5" spans="1:13">
      <c r="A262" s="41">
        <v>260</v>
      </c>
      <c r="B262" s="41"/>
      <c r="C262" s="41"/>
      <c r="D262" s="42"/>
      <c r="E262" s="42"/>
      <c r="F262" s="48">
        <f t="shared" si="21"/>
        <v>0</v>
      </c>
      <c r="G262" s="58">
        <f>IF(F262&gt;0,VLOOKUP(F262,税率表!$A$6:$D$12,3,1),0)</f>
        <v>0</v>
      </c>
      <c r="H262" s="58">
        <f>IF(F262&gt;0,VLOOKUP(F262,税率表!$A$6:$D$12,4,1),0)</f>
        <v>0</v>
      </c>
      <c r="I262" s="58">
        <f t="shared" si="22"/>
        <v>0</v>
      </c>
      <c r="J262" s="58">
        <f t="shared" si="23"/>
        <v>0</v>
      </c>
      <c r="K262" s="43">
        <f>ROUND(MAX((D262-E262)*{0.03,0.1,0.2,0.25,0.3,0.35,0.45}-{0,2520,16920,31920,52920,85920,181920},0),2)</f>
        <v>0</v>
      </c>
      <c r="L262" s="43">
        <f t="shared" si="24"/>
        <v>0</v>
      </c>
      <c r="M262" s="19" t="str">
        <f t="shared" si="25"/>
        <v/>
      </c>
    </row>
    <row r="263" ht="16.5" spans="1:13">
      <c r="A263" s="41">
        <v>261</v>
      </c>
      <c r="B263" s="41"/>
      <c r="C263" s="41"/>
      <c r="D263" s="42"/>
      <c r="E263" s="42"/>
      <c r="F263" s="48">
        <f t="shared" si="21"/>
        <v>0</v>
      </c>
      <c r="G263" s="58">
        <f>IF(F263&gt;0,VLOOKUP(F263,税率表!$A$6:$D$12,3,1),0)</f>
        <v>0</v>
      </c>
      <c r="H263" s="58">
        <f>IF(F263&gt;0,VLOOKUP(F263,税率表!$A$6:$D$12,4,1),0)</f>
        <v>0</v>
      </c>
      <c r="I263" s="58">
        <f t="shared" si="22"/>
        <v>0</v>
      </c>
      <c r="J263" s="58">
        <f t="shared" si="23"/>
        <v>0</v>
      </c>
      <c r="K263" s="43">
        <f>ROUND(MAX((D263-E263)*{0.03,0.1,0.2,0.25,0.3,0.35,0.45}-{0,2520,16920,31920,52920,85920,181920},0),2)</f>
        <v>0</v>
      </c>
      <c r="L263" s="43">
        <f t="shared" si="24"/>
        <v>0</v>
      </c>
      <c r="M263" s="19" t="str">
        <f t="shared" si="25"/>
        <v/>
      </c>
    </row>
    <row r="264" ht="16.5" spans="1:13">
      <c r="A264" s="41">
        <v>262</v>
      </c>
      <c r="B264" s="41"/>
      <c r="C264" s="41"/>
      <c r="D264" s="42"/>
      <c r="E264" s="42"/>
      <c r="F264" s="48">
        <f t="shared" si="21"/>
        <v>0</v>
      </c>
      <c r="G264" s="58">
        <f>IF(F264&gt;0,VLOOKUP(F264,税率表!$A$6:$D$12,3,1),0)</f>
        <v>0</v>
      </c>
      <c r="H264" s="58">
        <f>IF(F264&gt;0,VLOOKUP(F264,税率表!$A$6:$D$12,4,1),0)</f>
        <v>0</v>
      </c>
      <c r="I264" s="58">
        <f t="shared" si="22"/>
        <v>0</v>
      </c>
      <c r="J264" s="58">
        <f t="shared" si="23"/>
        <v>0</v>
      </c>
      <c r="K264" s="43">
        <f>ROUND(MAX((D264-E264)*{0.03,0.1,0.2,0.25,0.3,0.35,0.45}-{0,2520,16920,31920,52920,85920,181920},0),2)</f>
        <v>0</v>
      </c>
      <c r="L264" s="43">
        <f t="shared" si="24"/>
        <v>0</v>
      </c>
      <c r="M264" s="19" t="str">
        <f t="shared" si="25"/>
        <v/>
      </c>
    </row>
    <row r="265" ht="16.5" spans="1:13">
      <c r="A265" s="41">
        <v>263</v>
      </c>
      <c r="B265" s="41"/>
      <c r="C265" s="41"/>
      <c r="D265" s="42"/>
      <c r="E265" s="42"/>
      <c r="F265" s="48">
        <f t="shared" si="21"/>
        <v>0</v>
      </c>
      <c r="G265" s="58">
        <f>IF(F265&gt;0,VLOOKUP(F265,税率表!$A$6:$D$12,3,1),0)</f>
        <v>0</v>
      </c>
      <c r="H265" s="58">
        <f>IF(F265&gt;0,VLOOKUP(F265,税率表!$A$6:$D$12,4,1),0)</f>
        <v>0</v>
      </c>
      <c r="I265" s="58">
        <f t="shared" si="22"/>
        <v>0</v>
      </c>
      <c r="J265" s="58">
        <f t="shared" si="23"/>
        <v>0</v>
      </c>
      <c r="K265" s="43">
        <f>ROUND(MAX((D265-E265)*{0.03,0.1,0.2,0.25,0.3,0.35,0.45}-{0,2520,16920,31920,52920,85920,181920},0),2)</f>
        <v>0</v>
      </c>
      <c r="L265" s="43">
        <f t="shared" si="24"/>
        <v>0</v>
      </c>
      <c r="M265" s="19" t="str">
        <f t="shared" si="25"/>
        <v/>
      </c>
    </row>
    <row r="266" ht="16.5" spans="1:13">
      <c r="A266" s="41">
        <v>264</v>
      </c>
      <c r="B266" s="41"/>
      <c r="C266" s="41"/>
      <c r="D266" s="42"/>
      <c r="E266" s="42"/>
      <c r="F266" s="48">
        <f t="shared" si="21"/>
        <v>0</v>
      </c>
      <c r="G266" s="58">
        <f>IF(F266&gt;0,VLOOKUP(F266,税率表!$A$6:$D$12,3,1),0)</f>
        <v>0</v>
      </c>
      <c r="H266" s="58">
        <f>IF(F266&gt;0,VLOOKUP(F266,税率表!$A$6:$D$12,4,1),0)</f>
        <v>0</v>
      </c>
      <c r="I266" s="58">
        <f t="shared" si="22"/>
        <v>0</v>
      </c>
      <c r="J266" s="58">
        <f t="shared" si="23"/>
        <v>0</v>
      </c>
      <c r="K266" s="43">
        <f>ROUND(MAX((D266-E266)*{0.03,0.1,0.2,0.25,0.3,0.35,0.45}-{0,2520,16920,31920,52920,85920,181920},0),2)</f>
        <v>0</v>
      </c>
      <c r="L266" s="43">
        <f t="shared" si="24"/>
        <v>0</v>
      </c>
      <c r="M266" s="19" t="str">
        <f t="shared" si="25"/>
        <v/>
      </c>
    </row>
    <row r="267" ht="16.5" spans="1:13">
      <c r="A267" s="41">
        <v>265</v>
      </c>
      <c r="B267" s="41"/>
      <c r="C267" s="41"/>
      <c r="D267" s="42"/>
      <c r="E267" s="42"/>
      <c r="F267" s="48">
        <f t="shared" si="21"/>
        <v>0</v>
      </c>
      <c r="G267" s="58">
        <f>IF(F267&gt;0,VLOOKUP(F267,税率表!$A$6:$D$12,3,1),0)</f>
        <v>0</v>
      </c>
      <c r="H267" s="58">
        <f>IF(F267&gt;0,VLOOKUP(F267,税率表!$A$6:$D$12,4,1),0)</f>
        <v>0</v>
      </c>
      <c r="I267" s="58">
        <f t="shared" si="22"/>
        <v>0</v>
      </c>
      <c r="J267" s="58">
        <f t="shared" si="23"/>
        <v>0</v>
      </c>
      <c r="K267" s="43">
        <f>ROUND(MAX((D267-E267)*{0.03,0.1,0.2,0.25,0.3,0.35,0.45}-{0,2520,16920,31920,52920,85920,181920},0),2)</f>
        <v>0</v>
      </c>
      <c r="L267" s="43">
        <f t="shared" si="24"/>
        <v>0</v>
      </c>
      <c r="M267" s="19" t="str">
        <f t="shared" si="25"/>
        <v/>
      </c>
    </row>
    <row r="268" ht="16.5" spans="1:13">
      <c r="A268" s="41">
        <v>266</v>
      </c>
      <c r="B268" s="41"/>
      <c r="C268" s="41"/>
      <c r="D268" s="42"/>
      <c r="E268" s="42"/>
      <c r="F268" s="48">
        <f t="shared" ref="F268:F331" si="26">ROUND(IF(D268&gt;E268,D268-E268,0),2)</f>
        <v>0</v>
      </c>
      <c r="G268" s="58">
        <f>IF(F268&gt;0,VLOOKUP(F268,税率表!$A$6:$D$12,3,1),0)</f>
        <v>0</v>
      </c>
      <c r="H268" s="58">
        <f>IF(F268&gt;0,VLOOKUP(F268,税率表!$A$6:$D$12,4,1),0)</f>
        <v>0</v>
      </c>
      <c r="I268" s="58">
        <f t="shared" ref="I268:I331" si="27">ROUND(F268*G268-H268,2)</f>
        <v>0</v>
      </c>
      <c r="J268" s="58">
        <f t="shared" ref="J268:J331" si="28">ROUND(D268-I268,2)</f>
        <v>0</v>
      </c>
      <c r="K268" s="43">
        <f>ROUND(MAX((D268-E268)*{0.03,0.1,0.2,0.25,0.3,0.35,0.45}-{0,2520,16920,31920,52920,85920,181920},0),2)</f>
        <v>0</v>
      </c>
      <c r="L268" s="43">
        <f t="shared" ref="L268:L331" si="29">ROUND(D268-K268,2)</f>
        <v>0</v>
      </c>
      <c r="M268" s="19" t="str">
        <f t="shared" ref="M268:M331" si="30">IF(I268=K268,"","税金计算有误！")</f>
        <v/>
      </c>
    </row>
    <row r="269" ht="16.5" spans="1:13">
      <c r="A269" s="41">
        <v>267</v>
      </c>
      <c r="B269" s="41"/>
      <c r="C269" s="41"/>
      <c r="D269" s="42"/>
      <c r="E269" s="42"/>
      <c r="F269" s="48">
        <f t="shared" si="26"/>
        <v>0</v>
      </c>
      <c r="G269" s="58">
        <f>IF(F269&gt;0,VLOOKUP(F269,税率表!$A$6:$D$12,3,1),0)</f>
        <v>0</v>
      </c>
      <c r="H269" s="58">
        <f>IF(F269&gt;0,VLOOKUP(F269,税率表!$A$6:$D$12,4,1),0)</f>
        <v>0</v>
      </c>
      <c r="I269" s="58">
        <f t="shared" si="27"/>
        <v>0</v>
      </c>
      <c r="J269" s="58">
        <f t="shared" si="28"/>
        <v>0</v>
      </c>
      <c r="K269" s="43">
        <f>ROUND(MAX((D269-E269)*{0.03,0.1,0.2,0.25,0.3,0.35,0.45}-{0,2520,16920,31920,52920,85920,181920},0),2)</f>
        <v>0</v>
      </c>
      <c r="L269" s="43">
        <f t="shared" si="29"/>
        <v>0</v>
      </c>
      <c r="M269" s="19" t="str">
        <f t="shared" si="30"/>
        <v/>
      </c>
    </row>
    <row r="270" ht="16.5" spans="1:13">
      <c r="A270" s="41">
        <v>268</v>
      </c>
      <c r="B270" s="41"/>
      <c r="C270" s="41"/>
      <c r="D270" s="42"/>
      <c r="E270" s="42"/>
      <c r="F270" s="48">
        <f t="shared" si="26"/>
        <v>0</v>
      </c>
      <c r="G270" s="58">
        <f>IF(F270&gt;0,VLOOKUP(F270,税率表!$A$6:$D$12,3,1),0)</f>
        <v>0</v>
      </c>
      <c r="H270" s="58">
        <f>IF(F270&gt;0,VLOOKUP(F270,税率表!$A$6:$D$12,4,1),0)</f>
        <v>0</v>
      </c>
      <c r="I270" s="58">
        <f t="shared" si="27"/>
        <v>0</v>
      </c>
      <c r="J270" s="58">
        <f t="shared" si="28"/>
        <v>0</v>
      </c>
      <c r="K270" s="43">
        <f>ROUND(MAX((D270-E270)*{0.03,0.1,0.2,0.25,0.3,0.35,0.45}-{0,2520,16920,31920,52920,85920,181920},0),2)</f>
        <v>0</v>
      </c>
      <c r="L270" s="43">
        <f t="shared" si="29"/>
        <v>0</v>
      </c>
      <c r="M270" s="19" t="str">
        <f t="shared" si="30"/>
        <v/>
      </c>
    </row>
    <row r="271" ht="16.5" spans="1:13">
      <c r="A271" s="41">
        <v>269</v>
      </c>
      <c r="B271" s="41"/>
      <c r="C271" s="41"/>
      <c r="D271" s="42"/>
      <c r="E271" s="42"/>
      <c r="F271" s="48">
        <f t="shared" si="26"/>
        <v>0</v>
      </c>
      <c r="G271" s="58">
        <f>IF(F271&gt;0,VLOOKUP(F271,税率表!$A$6:$D$12,3,1),0)</f>
        <v>0</v>
      </c>
      <c r="H271" s="58">
        <f>IF(F271&gt;0,VLOOKUP(F271,税率表!$A$6:$D$12,4,1),0)</f>
        <v>0</v>
      </c>
      <c r="I271" s="58">
        <f t="shared" si="27"/>
        <v>0</v>
      </c>
      <c r="J271" s="58">
        <f t="shared" si="28"/>
        <v>0</v>
      </c>
      <c r="K271" s="43">
        <f>ROUND(MAX((D271-E271)*{0.03,0.1,0.2,0.25,0.3,0.35,0.45}-{0,2520,16920,31920,52920,85920,181920},0),2)</f>
        <v>0</v>
      </c>
      <c r="L271" s="43">
        <f t="shared" si="29"/>
        <v>0</v>
      </c>
      <c r="M271" s="19" t="str">
        <f t="shared" si="30"/>
        <v/>
      </c>
    </row>
    <row r="272" ht="16.5" spans="1:13">
      <c r="A272" s="41">
        <v>270</v>
      </c>
      <c r="B272" s="41"/>
      <c r="C272" s="41"/>
      <c r="D272" s="42"/>
      <c r="E272" s="42"/>
      <c r="F272" s="48">
        <f t="shared" si="26"/>
        <v>0</v>
      </c>
      <c r="G272" s="58">
        <f>IF(F272&gt;0,VLOOKUP(F272,税率表!$A$6:$D$12,3,1),0)</f>
        <v>0</v>
      </c>
      <c r="H272" s="58">
        <f>IF(F272&gt;0,VLOOKUP(F272,税率表!$A$6:$D$12,4,1),0)</f>
        <v>0</v>
      </c>
      <c r="I272" s="58">
        <f t="shared" si="27"/>
        <v>0</v>
      </c>
      <c r="J272" s="58">
        <f t="shared" si="28"/>
        <v>0</v>
      </c>
      <c r="K272" s="43">
        <f>ROUND(MAX((D272-E272)*{0.03,0.1,0.2,0.25,0.3,0.35,0.45}-{0,2520,16920,31920,52920,85920,181920},0),2)</f>
        <v>0</v>
      </c>
      <c r="L272" s="43">
        <f t="shared" si="29"/>
        <v>0</v>
      </c>
      <c r="M272" s="19" t="str">
        <f t="shared" si="30"/>
        <v/>
      </c>
    </row>
    <row r="273" ht="16.5" spans="1:13">
      <c r="A273" s="41">
        <v>271</v>
      </c>
      <c r="B273" s="41"/>
      <c r="C273" s="41"/>
      <c r="D273" s="42"/>
      <c r="E273" s="42"/>
      <c r="F273" s="48">
        <f t="shared" si="26"/>
        <v>0</v>
      </c>
      <c r="G273" s="58">
        <f>IF(F273&gt;0,VLOOKUP(F273,税率表!$A$6:$D$12,3,1),0)</f>
        <v>0</v>
      </c>
      <c r="H273" s="58">
        <f>IF(F273&gt;0,VLOOKUP(F273,税率表!$A$6:$D$12,4,1),0)</f>
        <v>0</v>
      </c>
      <c r="I273" s="58">
        <f t="shared" si="27"/>
        <v>0</v>
      </c>
      <c r="J273" s="58">
        <f t="shared" si="28"/>
        <v>0</v>
      </c>
      <c r="K273" s="43">
        <f>ROUND(MAX((D273-E273)*{0.03,0.1,0.2,0.25,0.3,0.35,0.45}-{0,2520,16920,31920,52920,85920,181920},0),2)</f>
        <v>0</v>
      </c>
      <c r="L273" s="43">
        <f t="shared" si="29"/>
        <v>0</v>
      </c>
      <c r="M273" s="19" t="str">
        <f t="shared" si="30"/>
        <v/>
      </c>
    </row>
    <row r="274" ht="16.5" spans="1:13">
      <c r="A274" s="41">
        <v>272</v>
      </c>
      <c r="B274" s="41"/>
      <c r="C274" s="41"/>
      <c r="D274" s="42"/>
      <c r="E274" s="42"/>
      <c r="F274" s="48">
        <f t="shared" si="26"/>
        <v>0</v>
      </c>
      <c r="G274" s="58">
        <f>IF(F274&gt;0,VLOOKUP(F274,税率表!$A$6:$D$12,3,1),0)</f>
        <v>0</v>
      </c>
      <c r="H274" s="58">
        <f>IF(F274&gt;0,VLOOKUP(F274,税率表!$A$6:$D$12,4,1),0)</f>
        <v>0</v>
      </c>
      <c r="I274" s="58">
        <f t="shared" si="27"/>
        <v>0</v>
      </c>
      <c r="J274" s="58">
        <f t="shared" si="28"/>
        <v>0</v>
      </c>
      <c r="K274" s="43">
        <f>ROUND(MAX((D274-E274)*{0.03,0.1,0.2,0.25,0.3,0.35,0.45}-{0,2520,16920,31920,52920,85920,181920},0),2)</f>
        <v>0</v>
      </c>
      <c r="L274" s="43">
        <f t="shared" si="29"/>
        <v>0</v>
      </c>
      <c r="M274" s="19" t="str">
        <f t="shared" si="30"/>
        <v/>
      </c>
    </row>
    <row r="275" ht="16.5" spans="1:13">
      <c r="A275" s="41">
        <v>273</v>
      </c>
      <c r="B275" s="41"/>
      <c r="C275" s="41"/>
      <c r="D275" s="42"/>
      <c r="E275" s="42"/>
      <c r="F275" s="48">
        <f t="shared" si="26"/>
        <v>0</v>
      </c>
      <c r="G275" s="58">
        <f>IF(F275&gt;0,VLOOKUP(F275,税率表!$A$6:$D$12,3,1),0)</f>
        <v>0</v>
      </c>
      <c r="H275" s="58">
        <f>IF(F275&gt;0,VLOOKUP(F275,税率表!$A$6:$D$12,4,1),0)</f>
        <v>0</v>
      </c>
      <c r="I275" s="58">
        <f t="shared" si="27"/>
        <v>0</v>
      </c>
      <c r="J275" s="58">
        <f t="shared" si="28"/>
        <v>0</v>
      </c>
      <c r="K275" s="43">
        <f>ROUND(MAX((D275-E275)*{0.03,0.1,0.2,0.25,0.3,0.35,0.45}-{0,2520,16920,31920,52920,85920,181920},0),2)</f>
        <v>0</v>
      </c>
      <c r="L275" s="43">
        <f t="shared" si="29"/>
        <v>0</v>
      </c>
      <c r="M275" s="19" t="str">
        <f t="shared" si="30"/>
        <v/>
      </c>
    </row>
    <row r="276" ht="16.5" spans="1:13">
      <c r="A276" s="41">
        <v>274</v>
      </c>
      <c r="B276" s="41"/>
      <c r="C276" s="41"/>
      <c r="D276" s="42"/>
      <c r="E276" s="42"/>
      <c r="F276" s="48">
        <f t="shared" si="26"/>
        <v>0</v>
      </c>
      <c r="G276" s="58">
        <f>IF(F276&gt;0,VLOOKUP(F276,税率表!$A$6:$D$12,3,1),0)</f>
        <v>0</v>
      </c>
      <c r="H276" s="58">
        <f>IF(F276&gt;0,VLOOKUP(F276,税率表!$A$6:$D$12,4,1),0)</f>
        <v>0</v>
      </c>
      <c r="I276" s="58">
        <f t="shared" si="27"/>
        <v>0</v>
      </c>
      <c r="J276" s="58">
        <f t="shared" si="28"/>
        <v>0</v>
      </c>
      <c r="K276" s="43">
        <f>ROUND(MAX((D276-E276)*{0.03,0.1,0.2,0.25,0.3,0.35,0.45}-{0,2520,16920,31920,52920,85920,181920},0),2)</f>
        <v>0</v>
      </c>
      <c r="L276" s="43">
        <f t="shared" si="29"/>
        <v>0</v>
      </c>
      <c r="M276" s="19" t="str">
        <f t="shared" si="30"/>
        <v/>
      </c>
    </row>
    <row r="277" ht="16.5" spans="1:13">
      <c r="A277" s="41">
        <v>275</v>
      </c>
      <c r="B277" s="41"/>
      <c r="C277" s="41"/>
      <c r="D277" s="42"/>
      <c r="E277" s="42"/>
      <c r="F277" s="48">
        <f t="shared" si="26"/>
        <v>0</v>
      </c>
      <c r="G277" s="58">
        <f>IF(F277&gt;0,VLOOKUP(F277,税率表!$A$6:$D$12,3,1),0)</f>
        <v>0</v>
      </c>
      <c r="H277" s="58">
        <f>IF(F277&gt;0,VLOOKUP(F277,税率表!$A$6:$D$12,4,1),0)</f>
        <v>0</v>
      </c>
      <c r="I277" s="58">
        <f t="shared" si="27"/>
        <v>0</v>
      </c>
      <c r="J277" s="58">
        <f t="shared" si="28"/>
        <v>0</v>
      </c>
      <c r="K277" s="43">
        <f>ROUND(MAX((D277-E277)*{0.03,0.1,0.2,0.25,0.3,0.35,0.45}-{0,2520,16920,31920,52920,85920,181920},0),2)</f>
        <v>0</v>
      </c>
      <c r="L277" s="43">
        <f t="shared" si="29"/>
        <v>0</v>
      </c>
      <c r="M277" s="19" t="str">
        <f t="shared" si="30"/>
        <v/>
      </c>
    </row>
    <row r="278" ht="16.5" spans="1:13">
      <c r="A278" s="41">
        <v>276</v>
      </c>
      <c r="B278" s="41"/>
      <c r="C278" s="41"/>
      <c r="D278" s="42"/>
      <c r="E278" s="42"/>
      <c r="F278" s="48">
        <f t="shared" si="26"/>
        <v>0</v>
      </c>
      <c r="G278" s="58">
        <f>IF(F278&gt;0,VLOOKUP(F278,税率表!$A$6:$D$12,3,1),0)</f>
        <v>0</v>
      </c>
      <c r="H278" s="58">
        <f>IF(F278&gt;0,VLOOKUP(F278,税率表!$A$6:$D$12,4,1),0)</f>
        <v>0</v>
      </c>
      <c r="I278" s="58">
        <f t="shared" si="27"/>
        <v>0</v>
      </c>
      <c r="J278" s="58">
        <f t="shared" si="28"/>
        <v>0</v>
      </c>
      <c r="K278" s="43">
        <f>ROUND(MAX((D278-E278)*{0.03,0.1,0.2,0.25,0.3,0.35,0.45}-{0,2520,16920,31920,52920,85920,181920},0),2)</f>
        <v>0</v>
      </c>
      <c r="L278" s="43">
        <f t="shared" si="29"/>
        <v>0</v>
      </c>
      <c r="M278" s="19" t="str">
        <f t="shared" si="30"/>
        <v/>
      </c>
    </row>
    <row r="279" ht="16.5" spans="1:13">
      <c r="A279" s="41">
        <v>277</v>
      </c>
      <c r="B279" s="41"/>
      <c r="C279" s="41"/>
      <c r="D279" s="42"/>
      <c r="E279" s="42"/>
      <c r="F279" s="48">
        <f t="shared" si="26"/>
        <v>0</v>
      </c>
      <c r="G279" s="58">
        <f>IF(F279&gt;0,VLOOKUP(F279,税率表!$A$6:$D$12,3,1),0)</f>
        <v>0</v>
      </c>
      <c r="H279" s="58">
        <f>IF(F279&gt;0,VLOOKUP(F279,税率表!$A$6:$D$12,4,1),0)</f>
        <v>0</v>
      </c>
      <c r="I279" s="58">
        <f t="shared" si="27"/>
        <v>0</v>
      </c>
      <c r="J279" s="58">
        <f t="shared" si="28"/>
        <v>0</v>
      </c>
      <c r="K279" s="43">
        <f>ROUND(MAX((D279-E279)*{0.03,0.1,0.2,0.25,0.3,0.35,0.45}-{0,2520,16920,31920,52920,85920,181920},0),2)</f>
        <v>0</v>
      </c>
      <c r="L279" s="43">
        <f t="shared" si="29"/>
        <v>0</v>
      </c>
      <c r="M279" s="19" t="str">
        <f t="shared" si="30"/>
        <v/>
      </c>
    </row>
    <row r="280" ht="16.5" spans="1:13">
      <c r="A280" s="41">
        <v>278</v>
      </c>
      <c r="B280" s="41"/>
      <c r="C280" s="41"/>
      <c r="D280" s="42"/>
      <c r="E280" s="42"/>
      <c r="F280" s="48">
        <f t="shared" si="26"/>
        <v>0</v>
      </c>
      <c r="G280" s="58">
        <f>IF(F280&gt;0,VLOOKUP(F280,税率表!$A$6:$D$12,3,1),0)</f>
        <v>0</v>
      </c>
      <c r="H280" s="58">
        <f>IF(F280&gt;0,VLOOKUP(F280,税率表!$A$6:$D$12,4,1),0)</f>
        <v>0</v>
      </c>
      <c r="I280" s="58">
        <f t="shared" si="27"/>
        <v>0</v>
      </c>
      <c r="J280" s="58">
        <f t="shared" si="28"/>
        <v>0</v>
      </c>
      <c r="K280" s="43">
        <f>ROUND(MAX((D280-E280)*{0.03,0.1,0.2,0.25,0.3,0.35,0.45}-{0,2520,16920,31920,52920,85920,181920},0),2)</f>
        <v>0</v>
      </c>
      <c r="L280" s="43">
        <f t="shared" si="29"/>
        <v>0</v>
      </c>
      <c r="M280" s="19" t="str">
        <f t="shared" si="30"/>
        <v/>
      </c>
    </row>
    <row r="281" ht="16.5" spans="1:13">
      <c r="A281" s="41">
        <v>279</v>
      </c>
      <c r="B281" s="41"/>
      <c r="C281" s="41"/>
      <c r="D281" s="42"/>
      <c r="E281" s="42"/>
      <c r="F281" s="48">
        <f t="shared" si="26"/>
        <v>0</v>
      </c>
      <c r="G281" s="58">
        <f>IF(F281&gt;0,VLOOKUP(F281,税率表!$A$6:$D$12,3,1),0)</f>
        <v>0</v>
      </c>
      <c r="H281" s="58">
        <f>IF(F281&gt;0,VLOOKUP(F281,税率表!$A$6:$D$12,4,1),0)</f>
        <v>0</v>
      </c>
      <c r="I281" s="58">
        <f t="shared" si="27"/>
        <v>0</v>
      </c>
      <c r="J281" s="58">
        <f t="shared" si="28"/>
        <v>0</v>
      </c>
      <c r="K281" s="43">
        <f>ROUND(MAX((D281-E281)*{0.03,0.1,0.2,0.25,0.3,0.35,0.45}-{0,2520,16920,31920,52920,85920,181920},0),2)</f>
        <v>0</v>
      </c>
      <c r="L281" s="43">
        <f t="shared" si="29"/>
        <v>0</v>
      </c>
      <c r="M281" s="19" t="str">
        <f t="shared" si="30"/>
        <v/>
      </c>
    </row>
    <row r="282" ht="16.5" spans="1:13">
      <c r="A282" s="41">
        <v>280</v>
      </c>
      <c r="B282" s="41"/>
      <c r="C282" s="41"/>
      <c r="D282" s="42"/>
      <c r="E282" s="42"/>
      <c r="F282" s="48">
        <f t="shared" si="26"/>
        <v>0</v>
      </c>
      <c r="G282" s="58">
        <f>IF(F282&gt;0,VLOOKUP(F282,税率表!$A$6:$D$12,3,1),0)</f>
        <v>0</v>
      </c>
      <c r="H282" s="58">
        <f>IF(F282&gt;0,VLOOKUP(F282,税率表!$A$6:$D$12,4,1),0)</f>
        <v>0</v>
      </c>
      <c r="I282" s="58">
        <f t="shared" si="27"/>
        <v>0</v>
      </c>
      <c r="J282" s="58">
        <f t="shared" si="28"/>
        <v>0</v>
      </c>
      <c r="K282" s="43">
        <f>ROUND(MAX((D282-E282)*{0.03,0.1,0.2,0.25,0.3,0.35,0.45}-{0,2520,16920,31920,52920,85920,181920},0),2)</f>
        <v>0</v>
      </c>
      <c r="L282" s="43">
        <f t="shared" si="29"/>
        <v>0</v>
      </c>
      <c r="M282" s="19" t="str">
        <f t="shared" si="30"/>
        <v/>
      </c>
    </row>
    <row r="283" ht="16.5" spans="1:13">
      <c r="A283" s="41">
        <v>281</v>
      </c>
      <c r="B283" s="41"/>
      <c r="C283" s="41"/>
      <c r="D283" s="42"/>
      <c r="E283" s="42"/>
      <c r="F283" s="48">
        <f t="shared" si="26"/>
        <v>0</v>
      </c>
      <c r="G283" s="58">
        <f>IF(F283&gt;0,VLOOKUP(F283,税率表!$A$6:$D$12,3,1),0)</f>
        <v>0</v>
      </c>
      <c r="H283" s="58">
        <f>IF(F283&gt;0,VLOOKUP(F283,税率表!$A$6:$D$12,4,1),0)</f>
        <v>0</v>
      </c>
      <c r="I283" s="58">
        <f t="shared" si="27"/>
        <v>0</v>
      </c>
      <c r="J283" s="58">
        <f t="shared" si="28"/>
        <v>0</v>
      </c>
      <c r="K283" s="43">
        <f>ROUND(MAX((D283-E283)*{0.03,0.1,0.2,0.25,0.3,0.35,0.45}-{0,2520,16920,31920,52920,85920,181920},0),2)</f>
        <v>0</v>
      </c>
      <c r="L283" s="43">
        <f t="shared" si="29"/>
        <v>0</v>
      </c>
      <c r="M283" s="19" t="str">
        <f t="shared" si="30"/>
        <v/>
      </c>
    </row>
    <row r="284" ht="16.5" spans="1:13">
      <c r="A284" s="41">
        <v>282</v>
      </c>
      <c r="B284" s="41"/>
      <c r="C284" s="41"/>
      <c r="D284" s="42"/>
      <c r="E284" s="42"/>
      <c r="F284" s="48">
        <f t="shared" si="26"/>
        <v>0</v>
      </c>
      <c r="G284" s="58">
        <f>IF(F284&gt;0,VLOOKUP(F284,税率表!$A$6:$D$12,3,1),0)</f>
        <v>0</v>
      </c>
      <c r="H284" s="58">
        <f>IF(F284&gt;0,VLOOKUP(F284,税率表!$A$6:$D$12,4,1),0)</f>
        <v>0</v>
      </c>
      <c r="I284" s="58">
        <f t="shared" si="27"/>
        <v>0</v>
      </c>
      <c r="J284" s="58">
        <f t="shared" si="28"/>
        <v>0</v>
      </c>
      <c r="K284" s="43">
        <f>ROUND(MAX((D284-E284)*{0.03,0.1,0.2,0.25,0.3,0.35,0.45}-{0,2520,16920,31920,52920,85920,181920},0),2)</f>
        <v>0</v>
      </c>
      <c r="L284" s="43">
        <f t="shared" si="29"/>
        <v>0</v>
      </c>
      <c r="M284" s="19" t="str">
        <f t="shared" si="30"/>
        <v/>
      </c>
    </row>
    <row r="285" ht="16.5" spans="1:13">
      <c r="A285" s="41">
        <v>283</v>
      </c>
      <c r="B285" s="41"/>
      <c r="C285" s="41"/>
      <c r="D285" s="42"/>
      <c r="E285" s="42"/>
      <c r="F285" s="48">
        <f t="shared" si="26"/>
        <v>0</v>
      </c>
      <c r="G285" s="58">
        <f>IF(F285&gt;0,VLOOKUP(F285,税率表!$A$6:$D$12,3,1),0)</f>
        <v>0</v>
      </c>
      <c r="H285" s="58">
        <f>IF(F285&gt;0,VLOOKUP(F285,税率表!$A$6:$D$12,4,1),0)</f>
        <v>0</v>
      </c>
      <c r="I285" s="58">
        <f t="shared" si="27"/>
        <v>0</v>
      </c>
      <c r="J285" s="58">
        <f t="shared" si="28"/>
        <v>0</v>
      </c>
      <c r="K285" s="43">
        <f>ROUND(MAX((D285-E285)*{0.03,0.1,0.2,0.25,0.3,0.35,0.45}-{0,2520,16920,31920,52920,85920,181920},0),2)</f>
        <v>0</v>
      </c>
      <c r="L285" s="43">
        <f t="shared" si="29"/>
        <v>0</v>
      </c>
      <c r="M285" s="19" t="str">
        <f t="shared" si="30"/>
        <v/>
      </c>
    </row>
    <row r="286" ht="16.5" spans="1:13">
      <c r="A286" s="41">
        <v>284</v>
      </c>
      <c r="B286" s="41"/>
      <c r="C286" s="41"/>
      <c r="D286" s="42"/>
      <c r="E286" s="42"/>
      <c r="F286" s="48">
        <f t="shared" si="26"/>
        <v>0</v>
      </c>
      <c r="G286" s="58">
        <f>IF(F286&gt;0,VLOOKUP(F286,税率表!$A$6:$D$12,3,1),0)</f>
        <v>0</v>
      </c>
      <c r="H286" s="58">
        <f>IF(F286&gt;0,VLOOKUP(F286,税率表!$A$6:$D$12,4,1),0)</f>
        <v>0</v>
      </c>
      <c r="I286" s="58">
        <f t="shared" si="27"/>
        <v>0</v>
      </c>
      <c r="J286" s="58">
        <f t="shared" si="28"/>
        <v>0</v>
      </c>
      <c r="K286" s="43">
        <f>ROUND(MAX((D286-E286)*{0.03,0.1,0.2,0.25,0.3,0.35,0.45}-{0,2520,16920,31920,52920,85920,181920},0),2)</f>
        <v>0</v>
      </c>
      <c r="L286" s="43">
        <f t="shared" si="29"/>
        <v>0</v>
      </c>
      <c r="M286" s="19" t="str">
        <f t="shared" si="30"/>
        <v/>
      </c>
    </row>
    <row r="287" ht="16.5" spans="1:13">
      <c r="A287" s="41">
        <v>285</v>
      </c>
      <c r="B287" s="41"/>
      <c r="C287" s="41"/>
      <c r="D287" s="42"/>
      <c r="E287" s="42"/>
      <c r="F287" s="48">
        <f t="shared" si="26"/>
        <v>0</v>
      </c>
      <c r="G287" s="58">
        <f>IF(F287&gt;0,VLOOKUP(F287,税率表!$A$6:$D$12,3,1),0)</f>
        <v>0</v>
      </c>
      <c r="H287" s="58">
        <f>IF(F287&gt;0,VLOOKUP(F287,税率表!$A$6:$D$12,4,1),0)</f>
        <v>0</v>
      </c>
      <c r="I287" s="58">
        <f t="shared" si="27"/>
        <v>0</v>
      </c>
      <c r="J287" s="58">
        <f t="shared" si="28"/>
        <v>0</v>
      </c>
      <c r="K287" s="43">
        <f>ROUND(MAX((D287-E287)*{0.03,0.1,0.2,0.25,0.3,0.35,0.45}-{0,2520,16920,31920,52920,85920,181920},0),2)</f>
        <v>0</v>
      </c>
      <c r="L287" s="43">
        <f t="shared" si="29"/>
        <v>0</v>
      </c>
      <c r="M287" s="19" t="str">
        <f t="shared" si="30"/>
        <v/>
      </c>
    </row>
    <row r="288" ht="16.5" spans="1:13">
      <c r="A288" s="41">
        <v>286</v>
      </c>
      <c r="B288" s="41"/>
      <c r="C288" s="41"/>
      <c r="D288" s="42"/>
      <c r="E288" s="42"/>
      <c r="F288" s="48">
        <f t="shared" si="26"/>
        <v>0</v>
      </c>
      <c r="G288" s="58">
        <f>IF(F288&gt;0,VLOOKUP(F288,税率表!$A$6:$D$12,3,1),0)</f>
        <v>0</v>
      </c>
      <c r="H288" s="58">
        <f>IF(F288&gt;0,VLOOKUP(F288,税率表!$A$6:$D$12,4,1),0)</f>
        <v>0</v>
      </c>
      <c r="I288" s="58">
        <f t="shared" si="27"/>
        <v>0</v>
      </c>
      <c r="J288" s="58">
        <f t="shared" si="28"/>
        <v>0</v>
      </c>
      <c r="K288" s="43">
        <f>ROUND(MAX((D288-E288)*{0.03,0.1,0.2,0.25,0.3,0.35,0.45}-{0,2520,16920,31920,52920,85920,181920},0),2)</f>
        <v>0</v>
      </c>
      <c r="L288" s="43">
        <f t="shared" si="29"/>
        <v>0</v>
      </c>
      <c r="M288" s="19" t="str">
        <f t="shared" si="30"/>
        <v/>
      </c>
    </row>
    <row r="289" ht="16.5" spans="1:13">
      <c r="A289" s="41">
        <v>287</v>
      </c>
      <c r="B289" s="41"/>
      <c r="C289" s="41"/>
      <c r="D289" s="42"/>
      <c r="E289" s="42"/>
      <c r="F289" s="48">
        <f t="shared" si="26"/>
        <v>0</v>
      </c>
      <c r="G289" s="58">
        <f>IF(F289&gt;0,VLOOKUP(F289,税率表!$A$6:$D$12,3,1),0)</f>
        <v>0</v>
      </c>
      <c r="H289" s="58">
        <f>IF(F289&gt;0,VLOOKUP(F289,税率表!$A$6:$D$12,4,1),0)</f>
        <v>0</v>
      </c>
      <c r="I289" s="58">
        <f t="shared" si="27"/>
        <v>0</v>
      </c>
      <c r="J289" s="58">
        <f t="shared" si="28"/>
        <v>0</v>
      </c>
      <c r="K289" s="43">
        <f>ROUND(MAX((D289-E289)*{0.03,0.1,0.2,0.25,0.3,0.35,0.45}-{0,2520,16920,31920,52920,85920,181920},0),2)</f>
        <v>0</v>
      </c>
      <c r="L289" s="43">
        <f t="shared" si="29"/>
        <v>0</v>
      </c>
      <c r="M289" s="19" t="str">
        <f t="shared" si="30"/>
        <v/>
      </c>
    </row>
    <row r="290" ht="16.5" spans="1:13">
      <c r="A290" s="41">
        <v>288</v>
      </c>
      <c r="B290" s="41"/>
      <c r="C290" s="41"/>
      <c r="D290" s="42"/>
      <c r="E290" s="42"/>
      <c r="F290" s="48">
        <f t="shared" si="26"/>
        <v>0</v>
      </c>
      <c r="G290" s="58">
        <f>IF(F290&gt;0,VLOOKUP(F290,税率表!$A$6:$D$12,3,1),0)</f>
        <v>0</v>
      </c>
      <c r="H290" s="58">
        <f>IF(F290&gt;0,VLOOKUP(F290,税率表!$A$6:$D$12,4,1),0)</f>
        <v>0</v>
      </c>
      <c r="I290" s="58">
        <f t="shared" si="27"/>
        <v>0</v>
      </c>
      <c r="J290" s="58">
        <f t="shared" si="28"/>
        <v>0</v>
      </c>
      <c r="K290" s="43">
        <f>ROUND(MAX((D290-E290)*{0.03,0.1,0.2,0.25,0.3,0.35,0.45}-{0,2520,16920,31920,52920,85920,181920},0),2)</f>
        <v>0</v>
      </c>
      <c r="L290" s="43">
        <f t="shared" si="29"/>
        <v>0</v>
      </c>
      <c r="M290" s="19" t="str">
        <f t="shared" si="30"/>
        <v/>
      </c>
    </row>
    <row r="291" ht="16.5" spans="1:13">
      <c r="A291" s="41">
        <v>289</v>
      </c>
      <c r="B291" s="41"/>
      <c r="C291" s="41"/>
      <c r="D291" s="42"/>
      <c r="E291" s="42"/>
      <c r="F291" s="48">
        <f t="shared" si="26"/>
        <v>0</v>
      </c>
      <c r="G291" s="58">
        <f>IF(F291&gt;0,VLOOKUP(F291,税率表!$A$6:$D$12,3,1),0)</f>
        <v>0</v>
      </c>
      <c r="H291" s="58">
        <f>IF(F291&gt;0,VLOOKUP(F291,税率表!$A$6:$D$12,4,1),0)</f>
        <v>0</v>
      </c>
      <c r="I291" s="58">
        <f t="shared" si="27"/>
        <v>0</v>
      </c>
      <c r="J291" s="58">
        <f t="shared" si="28"/>
        <v>0</v>
      </c>
      <c r="K291" s="43">
        <f>ROUND(MAX((D291-E291)*{0.03,0.1,0.2,0.25,0.3,0.35,0.45}-{0,2520,16920,31920,52920,85920,181920},0),2)</f>
        <v>0</v>
      </c>
      <c r="L291" s="43">
        <f t="shared" si="29"/>
        <v>0</v>
      </c>
      <c r="M291" s="19" t="str">
        <f t="shared" si="30"/>
        <v/>
      </c>
    </row>
    <row r="292" ht="16.5" spans="1:13">
      <c r="A292" s="41">
        <v>290</v>
      </c>
      <c r="B292" s="41"/>
      <c r="C292" s="41"/>
      <c r="D292" s="42"/>
      <c r="E292" s="42"/>
      <c r="F292" s="48">
        <f t="shared" si="26"/>
        <v>0</v>
      </c>
      <c r="G292" s="58">
        <f>IF(F292&gt;0,VLOOKUP(F292,税率表!$A$6:$D$12,3,1),0)</f>
        <v>0</v>
      </c>
      <c r="H292" s="58">
        <f>IF(F292&gt;0,VLOOKUP(F292,税率表!$A$6:$D$12,4,1),0)</f>
        <v>0</v>
      </c>
      <c r="I292" s="58">
        <f t="shared" si="27"/>
        <v>0</v>
      </c>
      <c r="J292" s="58">
        <f t="shared" si="28"/>
        <v>0</v>
      </c>
      <c r="K292" s="43">
        <f>ROUND(MAX((D292-E292)*{0.03,0.1,0.2,0.25,0.3,0.35,0.45}-{0,2520,16920,31920,52920,85920,181920},0),2)</f>
        <v>0</v>
      </c>
      <c r="L292" s="43">
        <f t="shared" si="29"/>
        <v>0</v>
      </c>
      <c r="M292" s="19" t="str">
        <f t="shared" si="30"/>
        <v/>
      </c>
    </row>
    <row r="293" ht="16.5" spans="1:13">
      <c r="A293" s="41">
        <v>291</v>
      </c>
      <c r="B293" s="41"/>
      <c r="C293" s="41"/>
      <c r="D293" s="42"/>
      <c r="E293" s="42"/>
      <c r="F293" s="48">
        <f t="shared" si="26"/>
        <v>0</v>
      </c>
      <c r="G293" s="58">
        <f>IF(F293&gt;0,VLOOKUP(F293,税率表!$A$6:$D$12,3,1),0)</f>
        <v>0</v>
      </c>
      <c r="H293" s="58">
        <f>IF(F293&gt;0,VLOOKUP(F293,税率表!$A$6:$D$12,4,1),0)</f>
        <v>0</v>
      </c>
      <c r="I293" s="58">
        <f t="shared" si="27"/>
        <v>0</v>
      </c>
      <c r="J293" s="58">
        <f t="shared" si="28"/>
        <v>0</v>
      </c>
      <c r="K293" s="43">
        <f>ROUND(MAX((D293-E293)*{0.03,0.1,0.2,0.25,0.3,0.35,0.45}-{0,2520,16920,31920,52920,85920,181920},0),2)</f>
        <v>0</v>
      </c>
      <c r="L293" s="43">
        <f t="shared" si="29"/>
        <v>0</v>
      </c>
      <c r="M293" s="19" t="str">
        <f t="shared" si="30"/>
        <v/>
      </c>
    </row>
    <row r="294" ht="16.5" spans="1:13">
      <c r="A294" s="41">
        <v>292</v>
      </c>
      <c r="B294" s="41"/>
      <c r="C294" s="41"/>
      <c r="D294" s="42"/>
      <c r="E294" s="42"/>
      <c r="F294" s="48">
        <f t="shared" si="26"/>
        <v>0</v>
      </c>
      <c r="G294" s="58">
        <f>IF(F294&gt;0,VLOOKUP(F294,税率表!$A$6:$D$12,3,1),0)</f>
        <v>0</v>
      </c>
      <c r="H294" s="58">
        <f>IF(F294&gt;0,VLOOKUP(F294,税率表!$A$6:$D$12,4,1),0)</f>
        <v>0</v>
      </c>
      <c r="I294" s="58">
        <f t="shared" si="27"/>
        <v>0</v>
      </c>
      <c r="J294" s="58">
        <f t="shared" si="28"/>
        <v>0</v>
      </c>
      <c r="K294" s="43">
        <f>ROUND(MAX((D294-E294)*{0.03,0.1,0.2,0.25,0.3,0.35,0.45}-{0,2520,16920,31920,52920,85920,181920},0),2)</f>
        <v>0</v>
      </c>
      <c r="L294" s="43">
        <f t="shared" si="29"/>
        <v>0</v>
      </c>
      <c r="M294" s="19" t="str">
        <f t="shared" si="30"/>
        <v/>
      </c>
    </row>
    <row r="295" ht="16.5" spans="1:13">
      <c r="A295" s="41">
        <v>293</v>
      </c>
      <c r="B295" s="41"/>
      <c r="C295" s="41"/>
      <c r="D295" s="42"/>
      <c r="E295" s="42"/>
      <c r="F295" s="48">
        <f t="shared" si="26"/>
        <v>0</v>
      </c>
      <c r="G295" s="58">
        <f>IF(F295&gt;0,VLOOKUP(F295,税率表!$A$6:$D$12,3,1),0)</f>
        <v>0</v>
      </c>
      <c r="H295" s="58">
        <f>IF(F295&gt;0,VLOOKUP(F295,税率表!$A$6:$D$12,4,1),0)</f>
        <v>0</v>
      </c>
      <c r="I295" s="58">
        <f t="shared" si="27"/>
        <v>0</v>
      </c>
      <c r="J295" s="58">
        <f t="shared" si="28"/>
        <v>0</v>
      </c>
      <c r="K295" s="43">
        <f>ROUND(MAX((D295-E295)*{0.03,0.1,0.2,0.25,0.3,0.35,0.45}-{0,2520,16920,31920,52920,85920,181920},0),2)</f>
        <v>0</v>
      </c>
      <c r="L295" s="43">
        <f t="shared" si="29"/>
        <v>0</v>
      </c>
      <c r="M295" s="19" t="str">
        <f t="shared" si="30"/>
        <v/>
      </c>
    </row>
    <row r="296" ht="16.5" spans="1:13">
      <c r="A296" s="41">
        <v>294</v>
      </c>
      <c r="B296" s="41"/>
      <c r="C296" s="41"/>
      <c r="D296" s="42"/>
      <c r="E296" s="42"/>
      <c r="F296" s="48">
        <f t="shared" si="26"/>
        <v>0</v>
      </c>
      <c r="G296" s="58">
        <f>IF(F296&gt;0,VLOOKUP(F296,税率表!$A$6:$D$12,3,1),0)</f>
        <v>0</v>
      </c>
      <c r="H296" s="58">
        <f>IF(F296&gt;0,VLOOKUP(F296,税率表!$A$6:$D$12,4,1),0)</f>
        <v>0</v>
      </c>
      <c r="I296" s="58">
        <f t="shared" si="27"/>
        <v>0</v>
      </c>
      <c r="J296" s="58">
        <f t="shared" si="28"/>
        <v>0</v>
      </c>
      <c r="K296" s="43">
        <f>ROUND(MAX((D296-E296)*{0.03,0.1,0.2,0.25,0.3,0.35,0.45}-{0,2520,16920,31920,52920,85920,181920},0),2)</f>
        <v>0</v>
      </c>
      <c r="L296" s="43">
        <f t="shared" si="29"/>
        <v>0</v>
      </c>
      <c r="M296" s="19" t="str">
        <f t="shared" si="30"/>
        <v/>
      </c>
    </row>
    <row r="297" ht="16.5" spans="1:13">
      <c r="A297" s="41">
        <v>295</v>
      </c>
      <c r="B297" s="41"/>
      <c r="C297" s="41"/>
      <c r="D297" s="42"/>
      <c r="E297" s="42"/>
      <c r="F297" s="48">
        <f t="shared" si="26"/>
        <v>0</v>
      </c>
      <c r="G297" s="58">
        <f>IF(F297&gt;0,VLOOKUP(F297,税率表!$A$6:$D$12,3,1),0)</f>
        <v>0</v>
      </c>
      <c r="H297" s="58">
        <f>IF(F297&gt;0,VLOOKUP(F297,税率表!$A$6:$D$12,4,1),0)</f>
        <v>0</v>
      </c>
      <c r="I297" s="58">
        <f t="shared" si="27"/>
        <v>0</v>
      </c>
      <c r="J297" s="58">
        <f t="shared" si="28"/>
        <v>0</v>
      </c>
      <c r="K297" s="43">
        <f>ROUND(MAX((D297-E297)*{0.03,0.1,0.2,0.25,0.3,0.35,0.45}-{0,2520,16920,31920,52920,85920,181920},0),2)</f>
        <v>0</v>
      </c>
      <c r="L297" s="43">
        <f t="shared" si="29"/>
        <v>0</v>
      </c>
      <c r="M297" s="19" t="str">
        <f t="shared" si="30"/>
        <v/>
      </c>
    </row>
    <row r="298" ht="16.5" spans="1:13">
      <c r="A298" s="41">
        <v>296</v>
      </c>
      <c r="B298" s="41"/>
      <c r="C298" s="41"/>
      <c r="D298" s="42"/>
      <c r="E298" s="42"/>
      <c r="F298" s="48">
        <f t="shared" si="26"/>
        <v>0</v>
      </c>
      <c r="G298" s="58">
        <f>IF(F298&gt;0,VLOOKUP(F298,税率表!$A$6:$D$12,3,1),0)</f>
        <v>0</v>
      </c>
      <c r="H298" s="58">
        <f>IF(F298&gt;0,VLOOKUP(F298,税率表!$A$6:$D$12,4,1),0)</f>
        <v>0</v>
      </c>
      <c r="I298" s="58">
        <f t="shared" si="27"/>
        <v>0</v>
      </c>
      <c r="J298" s="58">
        <f t="shared" si="28"/>
        <v>0</v>
      </c>
      <c r="K298" s="43">
        <f>ROUND(MAX((D298-E298)*{0.03,0.1,0.2,0.25,0.3,0.35,0.45}-{0,2520,16920,31920,52920,85920,181920},0),2)</f>
        <v>0</v>
      </c>
      <c r="L298" s="43">
        <f t="shared" si="29"/>
        <v>0</v>
      </c>
      <c r="M298" s="19" t="str">
        <f t="shared" si="30"/>
        <v/>
      </c>
    </row>
    <row r="299" ht="16.5" spans="1:13">
      <c r="A299" s="41">
        <v>297</v>
      </c>
      <c r="B299" s="41"/>
      <c r="C299" s="41"/>
      <c r="D299" s="42"/>
      <c r="E299" s="42"/>
      <c r="F299" s="48">
        <f t="shared" si="26"/>
        <v>0</v>
      </c>
      <c r="G299" s="58">
        <f>IF(F299&gt;0,VLOOKUP(F299,税率表!$A$6:$D$12,3,1),0)</f>
        <v>0</v>
      </c>
      <c r="H299" s="58">
        <f>IF(F299&gt;0,VLOOKUP(F299,税率表!$A$6:$D$12,4,1),0)</f>
        <v>0</v>
      </c>
      <c r="I299" s="58">
        <f t="shared" si="27"/>
        <v>0</v>
      </c>
      <c r="J299" s="58">
        <f t="shared" si="28"/>
        <v>0</v>
      </c>
      <c r="K299" s="43">
        <f>ROUND(MAX((D299-E299)*{0.03,0.1,0.2,0.25,0.3,0.35,0.45}-{0,2520,16920,31920,52920,85920,181920},0),2)</f>
        <v>0</v>
      </c>
      <c r="L299" s="43">
        <f t="shared" si="29"/>
        <v>0</v>
      </c>
      <c r="M299" s="19" t="str">
        <f t="shared" si="30"/>
        <v/>
      </c>
    </row>
    <row r="300" ht="16.5" spans="1:13">
      <c r="A300" s="41">
        <v>298</v>
      </c>
      <c r="B300" s="41"/>
      <c r="C300" s="41"/>
      <c r="D300" s="42"/>
      <c r="E300" s="42"/>
      <c r="F300" s="48">
        <f t="shared" si="26"/>
        <v>0</v>
      </c>
      <c r="G300" s="58">
        <f>IF(F300&gt;0,VLOOKUP(F300,税率表!$A$6:$D$12,3,1),0)</f>
        <v>0</v>
      </c>
      <c r="H300" s="58">
        <f>IF(F300&gt;0,VLOOKUP(F300,税率表!$A$6:$D$12,4,1),0)</f>
        <v>0</v>
      </c>
      <c r="I300" s="58">
        <f t="shared" si="27"/>
        <v>0</v>
      </c>
      <c r="J300" s="58">
        <f t="shared" si="28"/>
        <v>0</v>
      </c>
      <c r="K300" s="43">
        <f>ROUND(MAX((D300-E300)*{0.03,0.1,0.2,0.25,0.3,0.35,0.45}-{0,2520,16920,31920,52920,85920,181920},0),2)</f>
        <v>0</v>
      </c>
      <c r="L300" s="43">
        <f t="shared" si="29"/>
        <v>0</v>
      </c>
      <c r="M300" s="19" t="str">
        <f t="shared" si="30"/>
        <v/>
      </c>
    </row>
    <row r="301" ht="16.5" spans="1:13">
      <c r="A301" s="41">
        <v>299</v>
      </c>
      <c r="B301" s="41"/>
      <c r="C301" s="41"/>
      <c r="D301" s="42"/>
      <c r="E301" s="42"/>
      <c r="F301" s="48">
        <f t="shared" si="26"/>
        <v>0</v>
      </c>
      <c r="G301" s="58">
        <f>IF(F301&gt;0,VLOOKUP(F301,税率表!$A$6:$D$12,3,1),0)</f>
        <v>0</v>
      </c>
      <c r="H301" s="58">
        <f>IF(F301&gt;0,VLOOKUP(F301,税率表!$A$6:$D$12,4,1),0)</f>
        <v>0</v>
      </c>
      <c r="I301" s="58">
        <f t="shared" si="27"/>
        <v>0</v>
      </c>
      <c r="J301" s="58">
        <f t="shared" si="28"/>
        <v>0</v>
      </c>
      <c r="K301" s="43">
        <f>ROUND(MAX((D301-E301)*{0.03,0.1,0.2,0.25,0.3,0.35,0.45}-{0,2520,16920,31920,52920,85920,181920},0),2)</f>
        <v>0</v>
      </c>
      <c r="L301" s="43">
        <f t="shared" si="29"/>
        <v>0</v>
      </c>
      <c r="M301" s="19" t="str">
        <f t="shared" si="30"/>
        <v/>
      </c>
    </row>
    <row r="302" ht="16.5" spans="1:13">
      <c r="A302" s="41">
        <v>300</v>
      </c>
      <c r="B302" s="41"/>
      <c r="C302" s="41"/>
      <c r="D302" s="42"/>
      <c r="E302" s="42"/>
      <c r="F302" s="48">
        <f t="shared" si="26"/>
        <v>0</v>
      </c>
      <c r="G302" s="58">
        <f>IF(F302&gt;0,VLOOKUP(F302,税率表!$A$6:$D$12,3,1),0)</f>
        <v>0</v>
      </c>
      <c r="H302" s="58">
        <f>IF(F302&gt;0,VLOOKUP(F302,税率表!$A$6:$D$12,4,1),0)</f>
        <v>0</v>
      </c>
      <c r="I302" s="58">
        <f t="shared" si="27"/>
        <v>0</v>
      </c>
      <c r="J302" s="58">
        <f t="shared" si="28"/>
        <v>0</v>
      </c>
      <c r="K302" s="43">
        <f>ROUND(MAX((D302-E302)*{0.03,0.1,0.2,0.25,0.3,0.35,0.45}-{0,2520,16920,31920,52920,85920,181920},0),2)</f>
        <v>0</v>
      </c>
      <c r="L302" s="43">
        <f t="shared" si="29"/>
        <v>0</v>
      </c>
      <c r="M302" s="19" t="str">
        <f t="shared" si="30"/>
        <v/>
      </c>
    </row>
    <row r="303" ht="16.5" spans="1:13">
      <c r="A303" s="41">
        <v>301</v>
      </c>
      <c r="B303" s="41"/>
      <c r="C303" s="41"/>
      <c r="D303" s="42"/>
      <c r="E303" s="42"/>
      <c r="F303" s="48">
        <f t="shared" si="26"/>
        <v>0</v>
      </c>
      <c r="G303" s="58">
        <f>IF(F303&gt;0,VLOOKUP(F303,税率表!$A$6:$D$12,3,1),0)</f>
        <v>0</v>
      </c>
      <c r="H303" s="58">
        <f>IF(F303&gt;0,VLOOKUP(F303,税率表!$A$6:$D$12,4,1),0)</f>
        <v>0</v>
      </c>
      <c r="I303" s="58">
        <f t="shared" si="27"/>
        <v>0</v>
      </c>
      <c r="J303" s="58">
        <f t="shared" si="28"/>
        <v>0</v>
      </c>
      <c r="K303" s="43">
        <f>ROUND(MAX((D303-E303)*{0.03,0.1,0.2,0.25,0.3,0.35,0.45}-{0,2520,16920,31920,52920,85920,181920},0),2)</f>
        <v>0</v>
      </c>
      <c r="L303" s="43">
        <f t="shared" si="29"/>
        <v>0</v>
      </c>
      <c r="M303" s="19" t="str">
        <f t="shared" si="30"/>
        <v/>
      </c>
    </row>
    <row r="304" ht="16.5" spans="1:13">
      <c r="A304" s="41">
        <v>302</v>
      </c>
      <c r="B304" s="41"/>
      <c r="C304" s="41"/>
      <c r="D304" s="42"/>
      <c r="E304" s="42"/>
      <c r="F304" s="48">
        <f t="shared" si="26"/>
        <v>0</v>
      </c>
      <c r="G304" s="58">
        <f>IF(F304&gt;0,VLOOKUP(F304,税率表!$A$6:$D$12,3,1),0)</f>
        <v>0</v>
      </c>
      <c r="H304" s="58">
        <f>IF(F304&gt;0,VLOOKUP(F304,税率表!$A$6:$D$12,4,1),0)</f>
        <v>0</v>
      </c>
      <c r="I304" s="58">
        <f t="shared" si="27"/>
        <v>0</v>
      </c>
      <c r="J304" s="58">
        <f t="shared" si="28"/>
        <v>0</v>
      </c>
      <c r="K304" s="43">
        <f>ROUND(MAX((D304-E304)*{0.03,0.1,0.2,0.25,0.3,0.35,0.45}-{0,2520,16920,31920,52920,85920,181920},0),2)</f>
        <v>0</v>
      </c>
      <c r="L304" s="43">
        <f t="shared" si="29"/>
        <v>0</v>
      </c>
      <c r="M304" s="19" t="str">
        <f t="shared" si="30"/>
        <v/>
      </c>
    </row>
    <row r="305" ht="16.5" spans="1:13">
      <c r="A305" s="41">
        <v>303</v>
      </c>
      <c r="B305" s="41"/>
      <c r="C305" s="41"/>
      <c r="D305" s="42"/>
      <c r="E305" s="42"/>
      <c r="F305" s="48">
        <f t="shared" si="26"/>
        <v>0</v>
      </c>
      <c r="G305" s="58">
        <f>IF(F305&gt;0,VLOOKUP(F305,税率表!$A$6:$D$12,3,1),0)</f>
        <v>0</v>
      </c>
      <c r="H305" s="58">
        <f>IF(F305&gt;0,VLOOKUP(F305,税率表!$A$6:$D$12,4,1),0)</f>
        <v>0</v>
      </c>
      <c r="I305" s="58">
        <f t="shared" si="27"/>
        <v>0</v>
      </c>
      <c r="J305" s="58">
        <f t="shared" si="28"/>
        <v>0</v>
      </c>
      <c r="K305" s="43">
        <f>ROUND(MAX((D305-E305)*{0.03,0.1,0.2,0.25,0.3,0.35,0.45}-{0,2520,16920,31920,52920,85920,181920},0),2)</f>
        <v>0</v>
      </c>
      <c r="L305" s="43">
        <f t="shared" si="29"/>
        <v>0</v>
      </c>
      <c r="M305" s="19" t="str">
        <f t="shared" si="30"/>
        <v/>
      </c>
    </row>
    <row r="306" ht="16.5" spans="1:13">
      <c r="A306" s="41">
        <v>304</v>
      </c>
      <c r="B306" s="41"/>
      <c r="C306" s="41"/>
      <c r="D306" s="42"/>
      <c r="E306" s="42"/>
      <c r="F306" s="48">
        <f t="shared" si="26"/>
        <v>0</v>
      </c>
      <c r="G306" s="58">
        <f>IF(F306&gt;0,VLOOKUP(F306,税率表!$A$6:$D$12,3,1),0)</f>
        <v>0</v>
      </c>
      <c r="H306" s="58">
        <f>IF(F306&gt;0,VLOOKUP(F306,税率表!$A$6:$D$12,4,1),0)</f>
        <v>0</v>
      </c>
      <c r="I306" s="58">
        <f t="shared" si="27"/>
        <v>0</v>
      </c>
      <c r="J306" s="58">
        <f t="shared" si="28"/>
        <v>0</v>
      </c>
      <c r="K306" s="43">
        <f>ROUND(MAX((D306-E306)*{0.03,0.1,0.2,0.25,0.3,0.35,0.45}-{0,2520,16920,31920,52920,85920,181920},0),2)</f>
        <v>0</v>
      </c>
      <c r="L306" s="43">
        <f t="shared" si="29"/>
        <v>0</v>
      </c>
      <c r="M306" s="19" t="str">
        <f t="shared" si="30"/>
        <v/>
      </c>
    </row>
    <row r="307" ht="16.5" spans="1:13">
      <c r="A307" s="41">
        <v>305</v>
      </c>
      <c r="B307" s="41"/>
      <c r="C307" s="41"/>
      <c r="D307" s="42"/>
      <c r="E307" s="42"/>
      <c r="F307" s="48">
        <f t="shared" si="26"/>
        <v>0</v>
      </c>
      <c r="G307" s="58">
        <f>IF(F307&gt;0,VLOOKUP(F307,税率表!$A$6:$D$12,3,1),0)</f>
        <v>0</v>
      </c>
      <c r="H307" s="58">
        <f>IF(F307&gt;0,VLOOKUP(F307,税率表!$A$6:$D$12,4,1),0)</f>
        <v>0</v>
      </c>
      <c r="I307" s="58">
        <f t="shared" si="27"/>
        <v>0</v>
      </c>
      <c r="J307" s="58">
        <f t="shared" si="28"/>
        <v>0</v>
      </c>
      <c r="K307" s="43">
        <f>ROUND(MAX((D307-E307)*{0.03,0.1,0.2,0.25,0.3,0.35,0.45}-{0,2520,16920,31920,52920,85920,181920},0),2)</f>
        <v>0</v>
      </c>
      <c r="L307" s="43">
        <f t="shared" si="29"/>
        <v>0</v>
      </c>
      <c r="M307" s="19" t="str">
        <f t="shared" si="30"/>
        <v/>
      </c>
    </row>
    <row r="308" ht="16.5" spans="1:13">
      <c r="A308" s="41">
        <v>306</v>
      </c>
      <c r="B308" s="41"/>
      <c r="C308" s="41"/>
      <c r="D308" s="42"/>
      <c r="E308" s="42"/>
      <c r="F308" s="48">
        <f t="shared" si="26"/>
        <v>0</v>
      </c>
      <c r="G308" s="58">
        <f>IF(F308&gt;0,VLOOKUP(F308,税率表!$A$6:$D$12,3,1),0)</f>
        <v>0</v>
      </c>
      <c r="H308" s="58">
        <f>IF(F308&gt;0,VLOOKUP(F308,税率表!$A$6:$D$12,4,1),0)</f>
        <v>0</v>
      </c>
      <c r="I308" s="58">
        <f t="shared" si="27"/>
        <v>0</v>
      </c>
      <c r="J308" s="58">
        <f t="shared" si="28"/>
        <v>0</v>
      </c>
      <c r="K308" s="43">
        <f>ROUND(MAX((D308-E308)*{0.03,0.1,0.2,0.25,0.3,0.35,0.45}-{0,2520,16920,31920,52920,85920,181920},0),2)</f>
        <v>0</v>
      </c>
      <c r="L308" s="43">
        <f t="shared" si="29"/>
        <v>0</v>
      </c>
      <c r="M308" s="19" t="str">
        <f t="shared" si="30"/>
        <v/>
      </c>
    </row>
    <row r="309" ht="16.5" spans="1:13">
      <c r="A309" s="41">
        <v>307</v>
      </c>
      <c r="B309" s="41"/>
      <c r="C309" s="41"/>
      <c r="D309" s="42"/>
      <c r="E309" s="42"/>
      <c r="F309" s="48">
        <f t="shared" si="26"/>
        <v>0</v>
      </c>
      <c r="G309" s="58">
        <f>IF(F309&gt;0,VLOOKUP(F309,税率表!$A$6:$D$12,3,1),0)</f>
        <v>0</v>
      </c>
      <c r="H309" s="58">
        <f>IF(F309&gt;0,VLOOKUP(F309,税率表!$A$6:$D$12,4,1),0)</f>
        <v>0</v>
      </c>
      <c r="I309" s="58">
        <f t="shared" si="27"/>
        <v>0</v>
      </c>
      <c r="J309" s="58">
        <f t="shared" si="28"/>
        <v>0</v>
      </c>
      <c r="K309" s="43">
        <f>ROUND(MAX((D309-E309)*{0.03,0.1,0.2,0.25,0.3,0.35,0.45}-{0,2520,16920,31920,52920,85920,181920},0),2)</f>
        <v>0</v>
      </c>
      <c r="L309" s="43">
        <f t="shared" si="29"/>
        <v>0</v>
      </c>
      <c r="M309" s="19" t="str">
        <f t="shared" si="30"/>
        <v/>
      </c>
    </row>
    <row r="310" ht="16.5" spans="1:13">
      <c r="A310" s="41">
        <v>308</v>
      </c>
      <c r="B310" s="41"/>
      <c r="C310" s="41"/>
      <c r="D310" s="42"/>
      <c r="E310" s="42"/>
      <c r="F310" s="48">
        <f t="shared" si="26"/>
        <v>0</v>
      </c>
      <c r="G310" s="58">
        <f>IF(F310&gt;0,VLOOKUP(F310,税率表!$A$6:$D$12,3,1),0)</f>
        <v>0</v>
      </c>
      <c r="H310" s="58">
        <f>IF(F310&gt;0,VLOOKUP(F310,税率表!$A$6:$D$12,4,1),0)</f>
        <v>0</v>
      </c>
      <c r="I310" s="58">
        <f t="shared" si="27"/>
        <v>0</v>
      </c>
      <c r="J310" s="58">
        <f t="shared" si="28"/>
        <v>0</v>
      </c>
      <c r="K310" s="43">
        <f>ROUND(MAX((D310-E310)*{0.03,0.1,0.2,0.25,0.3,0.35,0.45}-{0,2520,16920,31920,52920,85920,181920},0),2)</f>
        <v>0</v>
      </c>
      <c r="L310" s="43">
        <f t="shared" si="29"/>
        <v>0</v>
      </c>
      <c r="M310" s="19" t="str">
        <f t="shared" si="30"/>
        <v/>
      </c>
    </row>
    <row r="311" ht="16.5" spans="1:13">
      <c r="A311" s="41">
        <v>309</v>
      </c>
      <c r="B311" s="41"/>
      <c r="C311" s="41"/>
      <c r="D311" s="42"/>
      <c r="E311" s="42"/>
      <c r="F311" s="48">
        <f t="shared" si="26"/>
        <v>0</v>
      </c>
      <c r="G311" s="58">
        <f>IF(F311&gt;0,VLOOKUP(F311,税率表!$A$6:$D$12,3,1),0)</f>
        <v>0</v>
      </c>
      <c r="H311" s="58">
        <f>IF(F311&gt;0,VLOOKUP(F311,税率表!$A$6:$D$12,4,1),0)</f>
        <v>0</v>
      </c>
      <c r="I311" s="58">
        <f t="shared" si="27"/>
        <v>0</v>
      </c>
      <c r="J311" s="58">
        <f t="shared" si="28"/>
        <v>0</v>
      </c>
      <c r="K311" s="43">
        <f>ROUND(MAX((D311-E311)*{0.03,0.1,0.2,0.25,0.3,0.35,0.45}-{0,2520,16920,31920,52920,85920,181920},0),2)</f>
        <v>0</v>
      </c>
      <c r="L311" s="43">
        <f t="shared" si="29"/>
        <v>0</v>
      </c>
      <c r="M311" s="19" t="str">
        <f t="shared" si="30"/>
        <v/>
      </c>
    </row>
    <row r="312" ht="16.5" spans="1:13">
      <c r="A312" s="41">
        <v>310</v>
      </c>
      <c r="B312" s="41"/>
      <c r="C312" s="41"/>
      <c r="D312" s="42"/>
      <c r="E312" s="42"/>
      <c r="F312" s="48">
        <f t="shared" si="26"/>
        <v>0</v>
      </c>
      <c r="G312" s="58">
        <f>IF(F312&gt;0,VLOOKUP(F312,税率表!$A$6:$D$12,3,1),0)</f>
        <v>0</v>
      </c>
      <c r="H312" s="58">
        <f>IF(F312&gt;0,VLOOKUP(F312,税率表!$A$6:$D$12,4,1),0)</f>
        <v>0</v>
      </c>
      <c r="I312" s="58">
        <f t="shared" si="27"/>
        <v>0</v>
      </c>
      <c r="J312" s="58">
        <f t="shared" si="28"/>
        <v>0</v>
      </c>
      <c r="K312" s="43">
        <f>ROUND(MAX((D312-E312)*{0.03,0.1,0.2,0.25,0.3,0.35,0.45}-{0,2520,16920,31920,52920,85920,181920},0),2)</f>
        <v>0</v>
      </c>
      <c r="L312" s="43">
        <f t="shared" si="29"/>
        <v>0</v>
      </c>
      <c r="M312" s="19" t="str">
        <f t="shared" si="30"/>
        <v/>
      </c>
    </row>
    <row r="313" ht="16.5" spans="1:13">
      <c r="A313" s="41">
        <v>311</v>
      </c>
      <c r="B313" s="41"/>
      <c r="C313" s="41"/>
      <c r="D313" s="42"/>
      <c r="E313" s="42"/>
      <c r="F313" s="48">
        <f t="shared" si="26"/>
        <v>0</v>
      </c>
      <c r="G313" s="58">
        <f>IF(F313&gt;0,VLOOKUP(F313,税率表!$A$6:$D$12,3,1),0)</f>
        <v>0</v>
      </c>
      <c r="H313" s="58">
        <f>IF(F313&gt;0,VLOOKUP(F313,税率表!$A$6:$D$12,4,1),0)</f>
        <v>0</v>
      </c>
      <c r="I313" s="58">
        <f t="shared" si="27"/>
        <v>0</v>
      </c>
      <c r="J313" s="58">
        <f t="shared" si="28"/>
        <v>0</v>
      </c>
      <c r="K313" s="43">
        <f>ROUND(MAX((D313-E313)*{0.03,0.1,0.2,0.25,0.3,0.35,0.45}-{0,2520,16920,31920,52920,85920,181920},0),2)</f>
        <v>0</v>
      </c>
      <c r="L313" s="43">
        <f t="shared" si="29"/>
        <v>0</v>
      </c>
      <c r="M313" s="19" t="str">
        <f t="shared" si="30"/>
        <v/>
      </c>
    </row>
    <row r="314" ht="16.5" spans="1:13">
      <c r="A314" s="41">
        <v>312</v>
      </c>
      <c r="B314" s="41"/>
      <c r="C314" s="41"/>
      <c r="D314" s="42"/>
      <c r="E314" s="42"/>
      <c r="F314" s="48">
        <f t="shared" si="26"/>
        <v>0</v>
      </c>
      <c r="G314" s="58">
        <f>IF(F314&gt;0,VLOOKUP(F314,税率表!$A$6:$D$12,3,1),0)</f>
        <v>0</v>
      </c>
      <c r="H314" s="58">
        <f>IF(F314&gt;0,VLOOKUP(F314,税率表!$A$6:$D$12,4,1),0)</f>
        <v>0</v>
      </c>
      <c r="I314" s="58">
        <f t="shared" si="27"/>
        <v>0</v>
      </c>
      <c r="J314" s="58">
        <f t="shared" si="28"/>
        <v>0</v>
      </c>
      <c r="K314" s="43">
        <f>ROUND(MAX((D314-E314)*{0.03,0.1,0.2,0.25,0.3,0.35,0.45}-{0,2520,16920,31920,52920,85920,181920},0),2)</f>
        <v>0</v>
      </c>
      <c r="L314" s="43">
        <f t="shared" si="29"/>
        <v>0</v>
      </c>
      <c r="M314" s="19" t="str">
        <f t="shared" si="30"/>
        <v/>
      </c>
    </row>
    <row r="315" ht="16.5" spans="1:13">
      <c r="A315" s="41">
        <v>313</v>
      </c>
      <c r="B315" s="41"/>
      <c r="C315" s="41"/>
      <c r="D315" s="42"/>
      <c r="E315" s="42"/>
      <c r="F315" s="48">
        <f t="shared" si="26"/>
        <v>0</v>
      </c>
      <c r="G315" s="58">
        <f>IF(F315&gt;0,VLOOKUP(F315,税率表!$A$6:$D$12,3,1),0)</f>
        <v>0</v>
      </c>
      <c r="H315" s="58">
        <f>IF(F315&gt;0,VLOOKUP(F315,税率表!$A$6:$D$12,4,1),0)</f>
        <v>0</v>
      </c>
      <c r="I315" s="58">
        <f t="shared" si="27"/>
        <v>0</v>
      </c>
      <c r="J315" s="58">
        <f t="shared" si="28"/>
        <v>0</v>
      </c>
      <c r="K315" s="43">
        <f>ROUND(MAX((D315-E315)*{0.03,0.1,0.2,0.25,0.3,0.35,0.45}-{0,2520,16920,31920,52920,85920,181920},0),2)</f>
        <v>0</v>
      </c>
      <c r="L315" s="43">
        <f t="shared" si="29"/>
        <v>0</v>
      </c>
      <c r="M315" s="19" t="str">
        <f t="shared" si="30"/>
        <v/>
      </c>
    </row>
    <row r="316" ht="16.5" spans="1:13">
      <c r="A316" s="41">
        <v>314</v>
      </c>
      <c r="B316" s="41"/>
      <c r="C316" s="41"/>
      <c r="D316" s="42"/>
      <c r="E316" s="42"/>
      <c r="F316" s="48">
        <f t="shared" si="26"/>
        <v>0</v>
      </c>
      <c r="G316" s="58">
        <f>IF(F316&gt;0,VLOOKUP(F316,税率表!$A$6:$D$12,3,1),0)</f>
        <v>0</v>
      </c>
      <c r="H316" s="58">
        <f>IF(F316&gt;0,VLOOKUP(F316,税率表!$A$6:$D$12,4,1),0)</f>
        <v>0</v>
      </c>
      <c r="I316" s="58">
        <f t="shared" si="27"/>
        <v>0</v>
      </c>
      <c r="J316" s="58">
        <f t="shared" si="28"/>
        <v>0</v>
      </c>
      <c r="K316" s="43">
        <f>ROUND(MAX((D316-E316)*{0.03,0.1,0.2,0.25,0.3,0.35,0.45}-{0,2520,16920,31920,52920,85920,181920},0),2)</f>
        <v>0</v>
      </c>
      <c r="L316" s="43">
        <f t="shared" si="29"/>
        <v>0</v>
      </c>
      <c r="M316" s="19" t="str">
        <f t="shared" si="30"/>
        <v/>
      </c>
    </row>
    <row r="317" ht="16.5" spans="1:13">
      <c r="A317" s="41">
        <v>315</v>
      </c>
      <c r="B317" s="41"/>
      <c r="C317" s="41"/>
      <c r="D317" s="42"/>
      <c r="E317" s="42"/>
      <c r="F317" s="48">
        <f t="shared" si="26"/>
        <v>0</v>
      </c>
      <c r="G317" s="58">
        <f>IF(F317&gt;0,VLOOKUP(F317,税率表!$A$6:$D$12,3,1),0)</f>
        <v>0</v>
      </c>
      <c r="H317" s="58">
        <f>IF(F317&gt;0,VLOOKUP(F317,税率表!$A$6:$D$12,4,1),0)</f>
        <v>0</v>
      </c>
      <c r="I317" s="58">
        <f t="shared" si="27"/>
        <v>0</v>
      </c>
      <c r="J317" s="58">
        <f t="shared" si="28"/>
        <v>0</v>
      </c>
      <c r="K317" s="43">
        <f>ROUND(MAX((D317-E317)*{0.03,0.1,0.2,0.25,0.3,0.35,0.45}-{0,2520,16920,31920,52920,85920,181920},0),2)</f>
        <v>0</v>
      </c>
      <c r="L317" s="43">
        <f t="shared" si="29"/>
        <v>0</v>
      </c>
      <c r="M317" s="19" t="str">
        <f t="shared" si="30"/>
        <v/>
      </c>
    </row>
    <row r="318" ht="16.5" spans="1:13">
      <c r="A318" s="41">
        <v>316</v>
      </c>
      <c r="B318" s="41"/>
      <c r="C318" s="41"/>
      <c r="D318" s="42"/>
      <c r="E318" s="42"/>
      <c r="F318" s="48">
        <f t="shared" si="26"/>
        <v>0</v>
      </c>
      <c r="G318" s="58">
        <f>IF(F318&gt;0,VLOOKUP(F318,税率表!$A$6:$D$12,3,1),0)</f>
        <v>0</v>
      </c>
      <c r="H318" s="58">
        <f>IF(F318&gt;0,VLOOKUP(F318,税率表!$A$6:$D$12,4,1),0)</f>
        <v>0</v>
      </c>
      <c r="I318" s="58">
        <f t="shared" si="27"/>
        <v>0</v>
      </c>
      <c r="J318" s="58">
        <f t="shared" si="28"/>
        <v>0</v>
      </c>
      <c r="K318" s="43">
        <f>ROUND(MAX((D318-E318)*{0.03,0.1,0.2,0.25,0.3,0.35,0.45}-{0,2520,16920,31920,52920,85920,181920},0),2)</f>
        <v>0</v>
      </c>
      <c r="L318" s="43">
        <f t="shared" si="29"/>
        <v>0</v>
      </c>
      <c r="M318" s="19" t="str">
        <f t="shared" si="30"/>
        <v/>
      </c>
    </row>
    <row r="319" ht="16.5" spans="1:13">
      <c r="A319" s="41">
        <v>317</v>
      </c>
      <c r="B319" s="41"/>
      <c r="C319" s="41"/>
      <c r="D319" s="42"/>
      <c r="E319" s="42"/>
      <c r="F319" s="48">
        <f t="shared" si="26"/>
        <v>0</v>
      </c>
      <c r="G319" s="58">
        <f>IF(F319&gt;0,VLOOKUP(F319,税率表!$A$6:$D$12,3,1),0)</f>
        <v>0</v>
      </c>
      <c r="H319" s="58">
        <f>IF(F319&gt;0,VLOOKUP(F319,税率表!$A$6:$D$12,4,1),0)</f>
        <v>0</v>
      </c>
      <c r="I319" s="58">
        <f t="shared" si="27"/>
        <v>0</v>
      </c>
      <c r="J319" s="58">
        <f t="shared" si="28"/>
        <v>0</v>
      </c>
      <c r="K319" s="43">
        <f>ROUND(MAX((D319-E319)*{0.03,0.1,0.2,0.25,0.3,0.35,0.45}-{0,2520,16920,31920,52920,85920,181920},0),2)</f>
        <v>0</v>
      </c>
      <c r="L319" s="43">
        <f t="shared" si="29"/>
        <v>0</v>
      </c>
      <c r="M319" s="19" t="str">
        <f t="shared" si="30"/>
        <v/>
      </c>
    </row>
    <row r="320" ht="16.5" spans="1:13">
      <c r="A320" s="41">
        <v>318</v>
      </c>
      <c r="B320" s="41"/>
      <c r="C320" s="41"/>
      <c r="D320" s="42"/>
      <c r="E320" s="42"/>
      <c r="F320" s="48">
        <f t="shared" si="26"/>
        <v>0</v>
      </c>
      <c r="G320" s="58">
        <f>IF(F320&gt;0,VLOOKUP(F320,税率表!$A$6:$D$12,3,1),0)</f>
        <v>0</v>
      </c>
      <c r="H320" s="58">
        <f>IF(F320&gt;0,VLOOKUP(F320,税率表!$A$6:$D$12,4,1),0)</f>
        <v>0</v>
      </c>
      <c r="I320" s="58">
        <f t="shared" si="27"/>
        <v>0</v>
      </c>
      <c r="J320" s="58">
        <f t="shared" si="28"/>
        <v>0</v>
      </c>
      <c r="K320" s="43">
        <f>ROUND(MAX((D320-E320)*{0.03,0.1,0.2,0.25,0.3,0.35,0.45}-{0,2520,16920,31920,52920,85920,181920},0),2)</f>
        <v>0</v>
      </c>
      <c r="L320" s="43">
        <f t="shared" si="29"/>
        <v>0</v>
      </c>
      <c r="M320" s="19" t="str">
        <f t="shared" si="30"/>
        <v/>
      </c>
    </row>
    <row r="321" ht="16.5" spans="1:13">
      <c r="A321" s="41">
        <v>319</v>
      </c>
      <c r="B321" s="41"/>
      <c r="C321" s="41"/>
      <c r="D321" s="42"/>
      <c r="E321" s="42"/>
      <c r="F321" s="48">
        <f t="shared" si="26"/>
        <v>0</v>
      </c>
      <c r="G321" s="58">
        <f>IF(F321&gt;0,VLOOKUP(F321,税率表!$A$6:$D$12,3,1),0)</f>
        <v>0</v>
      </c>
      <c r="H321" s="58">
        <f>IF(F321&gt;0,VLOOKUP(F321,税率表!$A$6:$D$12,4,1),0)</f>
        <v>0</v>
      </c>
      <c r="I321" s="58">
        <f t="shared" si="27"/>
        <v>0</v>
      </c>
      <c r="J321" s="58">
        <f t="shared" si="28"/>
        <v>0</v>
      </c>
      <c r="K321" s="43">
        <f>ROUND(MAX((D321-E321)*{0.03,0.1,0.2,0.25,0.3,0.35,0.45}-{0,2520,16920,31920,52920,85920,181920},0),2)</f>
        <v>0</v>
      </c>
      <c r="L321" s="43">
        <f t="shared" si="29"/>
        <v>0</v>
      </c>
      <c r="M321" s="19" t="str">
        <f t="shared" si="30"/>
        <v/>
      </c>
    </row>
    <row r="322" ht="16.5" spans="1:13">
      <c r="A322" s="41">
        <v>320</v>
      </c>
      <c r="B322" s="41"/>
      <c r="C322" s="41"/>
      <c r="D322" s="42"/>
      <c r="E322" s="42"/>
      <c r="F322" s="48">
        <f t="shared" si="26"/>
        <v>0</v>
      </c>
      <c r="G322" s="58">
        <f>IF(F322&gt;0,VLOOKUP(F322,税率表!$A$6:$D$12,3,1),0)</f>
        <v>0</v>
      </c>
      <c r="H322" s="58">
        <f>IF(F322&gt;0,VLOOKUP(F322,税率表!$A$6:$D$12,4,1),0)</f>
        <v>0</v>
      </c>
      <c r="I322" s="58">
        <f t="shared" si="27"/>
        <v>0</v>
      </c>
      <c r="J322" s="58">
        <f t="shared" si="28"/>
        <v>0</v>
      </c>
      <c r="K322" s="43">
        <f>ROUND(MAX((D322-E322)*{0.03,0.1,0.2,0.25,0.3,0.35,0.45}-{0,2520,16920,31920,52920,85920,181920},0),2)</f>
        <v>0</v>
      </c>
      <c r="L322" s="43">
        <f t="shared" si="29"/>
        <v>0</v>
      </c>
      <c r="M322" s="19" t="str">
        <f t="shared" si="30"/>
        <v/>
      </c>
    </row>
    <row r="323" ht="16.5" spans="1:13">
      <c r="A323" s="41">
        <v>321</v>
      </c>
      <c r="B323" s="41"/>
      <c r="C323" s="41"/>
      <c r="D323" s="42"/>
      <c r="E323" s="42"/>
      <c r="F323" s="48">
        <f t="shared" si="26"/>
        <v>0</v>
      </c>
      <c r="G323" s="58">
        <f>IF(F323&gt;0,VLOOKUP(F323,税率表!$A$6:$D$12,3,1),0)</f>
        <v>0</v>
      </c>
      <c r="H323" s="58">
        <f>IF(F323&gt;0,VLOOKUP(F323,税率表!$A$6:$D$12,4,1),0)</f>
        <v>0</v>
      </c>
      <c r="I323" s="58">
        <f t="shared" si="27"/>
        <v>0</v>
      </c>
      <c r="J323" s="58">
        <f t="shared" si="28"/>
        <v>0</v>
      </c>
      <c r="K323" s="43">
        <f>ROUND(MAX((D323-E323)*{0.03,0.1,0.2,0.25,0.3,0.35,0.45}-{0,2520,16920,31920,52920,85920,181920},0),2)</f>
        <v>0</v>
      </c>
      <c r="L323" s="43">
        <f t="shared" si="29"/>
        <v>0</v>
      </c>
      <c r="M323" s="19" t="str">
        <f t="shared" si="30"/>
        <v/>
      </c>
    </row>
    <row r="324" ht="16.5" spans="1:13">
      <c r="A324" s="41">
        <v>322</v>
      </c>
      <c r="B324" s="41"/>
      <c r="C324" s="41"/>
      <c r="D324" s="42"/>
      <c r="E324" s="42"/>
      <c r="F324" s="48">
        <f t="shared" si="26"/>
        <v>0</v>
      </c>
      <c r="G324" s="58">
        <f>IF(F324&gt;0,VLOOKUP(F324,税率表!$A$6:$D$12,3,1),0)</f>
        <v>0</v>
      </c>
      <c r="H324" s="58">
        <f>IF(F324&gt;0,VLOOKUP(F324,税率表!$A$6:$D$12,4,1),0)</f>
        <v>0</v>
      </c>
      <c r="I324" s="58">
        <f t="shared" si="27"/>
        <v>0</v>
      </c>
      <c r="J324" s="58">
        <f t="shared" si="28"/>
        <v>0</v>
      </c>
      <c r="K324" s="43">
        <f>ROUND(MAX((D324-E324)*{0.03,0.1,0.2,0.25,0.3,0.35,0.45}-{0,2520,16920,31920,52920,85920,181920},0),2)</f>
        <v>0</v>
      </c>
      <c r="L324" s="43">
        <f t="shared" si="29"/>
        <v>0</v>
      </c>
      <c r="M324" s="19" t="str">
        <f t="shared" si="30"/>
        <v/>
      </c>
    </row>
    <row r="325" ht="16.5" spans="1:13">
      <c r="A325" s="41">
        <v>323</v>
      </c>
      <c r="B325" s="41"/>
      <c r="C325" s="41"/>
      <c r="D325" s="42"/>
      <c r="E325" s="42"/>
      <c r="F325" s="48">
        <f t="shared" si="26"/>
        <v>0</v>
      </c>
      <c r="G325" s="58">
        <f>IF(F325&gt;0,VLOOKUP(F325,税率表!$A$6:$D$12,3,1),0)</f>
        <v>0</v>
      </c>
      <c r="H325" s="58">
        <f>IF(F325&gt;0,VLOOKUP(F325,税率表!$A$6:$D$12,4,1),0)</f>
        <v>0</v>
      </c>
      <c r="I325" s="58">
        <f t="shared" si="27"/>
        <v>0</v>
      </c>
      <c r="J325" s="58">
        <f t="shared" si="28"/>
        <v>0</v>
      </c>
      <c r="K325" s="43">
        <f>ROUND(MAX((D325-E325)*{0.03,0.1,0.2,0.25,0.3,0.35,0.45}-{0,2520,16920,31920,52920,85920,181920},0),2)</f>
        <v>0</v>
      </c>
      <c r="L325" s="43">
        <f t="shared" si="29"/>
        <v>0</v>
      </c>
      <c r="M325" s="19" t="str">
        <f t="shared" si="30"/>
        <v/>
      </c>
    </row>
    <row r="326" ht="16.5" spans="1:13">
      <c r="A326" s="41">
        <v>324</v>
      </c>
      <c r="B326" s="41"/>
      <c r="C326" s="41"/>
      <c r="D326" s="42"/>
      <c r="E326" s="42"/>
      <c r="F326" s="48">
        <f t="shared" si="26"/>
        <v>0</v>
      </c>
      <c r="G326" s="58">
        <f>IF(F326&gt;0,VLOOKUP(F326,税率表!$A$6:$D$12,3,1),0)</f>
        <v>0</v>
      </c>
      <c r="H326" s="58">
        <f>IF(F326&gt;0,VLOOKUP(F326,税率表!$A$6:$D$12,4,1),0)</f>
        <v>0</v>
      </c>
      <c r="I326" s="58">
        <f t="shared" si="27"/>
        <v>0</v>
      </c>
      <c r="J326" s="58">
        <f t="shared" si="28"/>
        <v>0</v>
      </c>
      <c r="K326" s="43">
        <f>ROUND(MAX((D326-E326)*{0.03,0.1,0.2,0.25,0.3,0.35,0.45}-{0,2520,16920,31920,52920,85920,181920},0),2)</f>
        <v>0</v>
      </c>
      <c r="L326" s="43">
        <f t="shared" si="29"/>
        <v>0</v>
      </c>
      <c r="M326" s="19" t="str">
        <f t="shared" si="30"/>
        <v/>
      </c>
    </row>
    <row r="327" ht="16.5" spans="1:13">
      <c r="A327" s="41">
        <v>325</v>
      </c>
      <c r="B327" s="41"/>
      <c r="C327" s="41"/>
      <c r="D327" s="42"/>
      <c r="E327" s="42"/>
      <c r="F327" s="48">
        <f t="shared" si="26"/>
        <v>0</v>
      </c>
      <c r="G327" s="58">
        <f>IF(F327&gt;0,VLOOKUP(F327,税率表!$A$6:$D$12,3,1),0)</f>
        <v>0</v>
      </c>
      <c r="H327" s="58">
        <f>IF(F327&gt;0,VLOOKUP(F327,税率表!$A$6:$D$12,4,1),0)</f>
        <v>0</v>
      </c>
      <c r="I327" s="58">
        <f t="shared" si="27"/>
        <v>0</v>
      </c>
      <c r="J327" s="58">
        <f t="shared" si="28"/>
        <v>0</v>
      </c>
      <c r="K327" s="43">
        <f>ROUND(MAX((D327-E327)*{0.03,0.1,0.2,0.25,0.3,0.35,0.45}-{0,2520,16920,31920,52920,85920,181920},0),2)</f>
        <v>0</v>
      </c>
      <c r="L327" s="43">
        <f t="shared" si="29"/>
        <v>0</v>
      </c>
      <c r="M327" s="19" t="str">
        <f t="shared" si="30"/>
        <v/>
      </c>
    </row>
    <row r="328" ht="16.5" spans="1:13">
      <c r="A328" s="41">
        <v>326</v>
      </c>
      <c r="B328" s="41"/>
      <c r="C328" s="41"/>
      <c r="D328" s="42"/>
      <c r="E328" s="42"/>
      <c r="F328" s="48">
        <f t="shared" si="26"/>
        <v>0</v>
      </c>
      <c r="G328" s="58">
        <f>IF(F328&gt;0,VLOOKUP(F328,税率表!$A$6:$D$12,3,1),0)</f>
        <v>0</v>
      </c>
      <c r="H328" s="58">
        <f>IF(F328&gt;0,VLOOKUP(F328,税率表!$A$6:$D$12,4,1),0)</f>
        <v>0</v>
      </c>
      <c r="I328" s="58">
        <f t="shared" si="27"/>
        <v>0</v>
      </c>
      <c r="J328" s="58">
        <f t="shared" si="28"/>
        <v>0</v>
      </c>
      <c r="K328" s="43">
        <f>ROUND(MAX((D328-E328)*{0.03,0.1,0.2,0.25,0.3,0.35,0.45}-{0,2520,16920,31920,52920,85920,181920},0),2)</f>
        <v>0</v>
      </c>
      <c r="L328" s="43">
        <f t="shared" si="29"/>
        <v>0</v>
      </c>
      <c r="M328" s="19" t="str">
        <f t="shared" si="30"/>
        <v/>
      </c>
    </row>
    <row r="329" ht="16.5" spans="1:13">
      <c r="A329" s="41">
        <v>327</v>
      </c>
      <c r="B329" s="41"/>
      <c r="C329" s="41"/>
      <c r="D329" s="42"/>
      <c r="E329" s="42"/>
      <c r="F329" s="48">
        <f t="shared" si="26"/>
        <v>0</v>
      </c>
      <c r="G329" s="58">
        <f>IF(F329&gt;0,VLOOKUP(F329,税率表!$A$6:$D$12,3,1),0)</f>
        <v>0</v>
      </c>
      <c r="H329" s="58">
        <f>IF(F329&gt;0,VLOOKUP(F329,税率表!$A$6:$D$12,4,1),0)</f>
        <v>0</v>
      </c>
      <c r="I329" s="58">
        <f t="shared" si="27"/>
        <v>0</v>
      </c>
      <c r="J329" s="58">
        <f t="shared" si="28"/>
        <v>0</v>
      </c>
      <c r="K329" s="43">
        <f>ROUND(MAX((D329-E329)*{0.03,0.1,0.2,0.25,0.3,0.35,0.45}-{0,2520,16920,31920,52920,85920,181920},0),2)</f>
        <v>0</v>
      </c>
      <c r="L329" s="43">
        <f t="shared" si="29"/>
        <v>0</v>
      </c>
      <c r="M329" s="19" t="str">
        <f t="shared" si="30"/>
        <v/>
      </c>
    </row>
    <row r="330" ht="16.5" spans="1:13">
      <c r="A330" s="41">
        <v>328</v>
      </c>
      <c r="B330" s="41"/>
      <c r="C330" s="41"/>
      <c r="D330" s="42"/>
      <c r="E330" s="42"/>
      <c r="F330" s="48">
        <f t="shared" si="26"/>
        <v>0</v>
      </c>
      <c r="G330" s="58">
        <f>IF(F330&gt;0,VLOOKUP(F330,税率表!$A$6:$D$12,3,1),0)</f>
        <v>0</v>
      </c>
      <c r="H330" s="58">
        <f>IF(F330&gt;0,VLOOKUP(F330,税率表!$A$6:$D$12,4,1),0)</f>
        <v>0</v>
      </c>
      <c r="I330" s="58">
        <f t="shared" si="27"/>
        <v>0</v>
      </c>
      <c r="J330" s="58">
        <f t="shared" si="28"/>
        <v>0</v>
      </c>
      <c r="K330" s="43">
        <f>ROUND(MAX((D330-E330)*{0.03,0.1,0.2,0.25,0.3,0.35,0.45}-{0,2520,16920,31920,52920,85920,181920},0),2)</f>
        <v>0</v>
      </c>
      <c r="L330" s="43">
        <f t="shared" si="29"/>
        <v>0</v>
      </c>
      <c r="M330" s="19" t="str">
        <f t="shared" si="30"/>
        <v/>
      </c>
    </row>
    <row r="331" ht="16.5" spans="1:13">
      <c r="A331" s="41">
        <v>329</v>
      </c>
      <c r="B331" s="41"/>
      <c r="C331" s="41"/>
      <c r="D331" s="42"/>
      <c r="E331" s="42"/>
      <c r="F331" s="48">
        <f t="shared" si="26"/>
        <v>0</v>
      </c>
      <c r="G331" s="58">
        <f>IF(F331&gt;0,VLOOKUP(F331,税率表!$A$6:$D$12,3,1),0)</f>
        <v>0</v>
      </c>
      <c r="H331" s="58">
        <f>IF(F331&gt;0,VLOOKUP(F331,税率表!$A$6:$D$12,4,1),0)</f>
        <v>0</v>
      </c>
      <c r="I331" s="58">
        <f t="shared" si="27"/>
        <v>0</v>
      </c>
      <c r="J331" s="58">
        <f t="shared" si="28"/>
        <v>0</v>
      </c>
      <c r="K331" s="43">
        <f>ROUND(MAX((D331-E331)*{0.03,0.1,0.2,0.25,0.3,0.35,0.45}-{0,2520,16920,31920,52920,85920,181920},0),2)</f>
        <v>0</v>
      </c>
      <c r="L331" s="43">
        <f t="shared" si="29"/>
        <v>0</v>
      </c>
      <c r="M331" s="19" t="str">
        <f t="shared" si="30"/>
        <v/>
      </c>
    </row>
    <row r="332" ht="16.5" spans="1:13">
      <c r="A332" s="41">
        <v>330</v>
      </c>
      <c r="B332" s="41"/>
      <c r="C332" s="41"/>
      <c r="D332" s="42"/>
      <c r="E332" s="42"/>
      <c r="F332" s="48">
        <f t="shared" ref="F332:F395" si="31">ROUND(IF(D332&gt;E332,D332-E332,0),2)</f>
        <v>0</v>
      </c>
      <c r="G332" s="58">
        <f>IF(F332&gt;0,VLOOKUP(F332,税率表!$A$6:$D$12,3,1),0)</f>
        <v>0</v>
      </c>
      <c r="H332" s="58">
        <f>IF(F332&gt;0,VLOOKUP(F332,税率表!$A$6:$D$12,4,1),0)</f>
        <v>0</v>
      </c>
      <c r="I332" s="58">
        <f t="shared" ref="I332:I395" si="32">ROUND(F332*G332-H332,2)</f>
        <v>0</v>
      </c>
      <c r="J332" s="58">
        <f t="shared" ref="J332:J395" si="33">ROUND(D332-I332,2)</f>
        <v>0</v>
      </c>
      <c r="K332" s="43">
        <f>ROUND(MAX((D332-E332)*{0.03,0.1,0.2,0.25,0.3,0.35,0.45}-{0,2520,16920,31920,52920,85920,181920},0),2)</f>
        <v>0</v>
      </c>
      <c r="L332" s="43">
        <f t="shared" ref="L332:L395" si="34">ROUND(D332-K332,2)</f>
        <v>0</v>
      </c>
      <c r="M332" s="19" t="str">
        <f t="shared" ref="M332:M395" si="35">IF(I332=K332,"","税金计算有误！")</f>
        <v/>
      </c>
    </row>
    <row r="333" ht="16.5" spans="1:13">
      <c r="A333" s="41">
        <v>331</v>
      </c>
      <c r="B333" s="41"/>
      <c r="C333" s="41"/>
      <c r="D333" s="42"/>
      <c r="E333" s="42"/>
      <c r="F333" s="48">
        <f t="shared" si="31"/>
        <v>0</v>
      </c>
      <c r="G333" s="58">
        <f>IF(F333&gt;0,VLOOKUP(F333,税率表!$A$6:$D$12,3,1),0)</f>
        <v>0</v>
      </c>
      <c r="H333" s="58">
        <f>IF(F333&gt;0,VLOOKUP(F333,税率表!$A$6:$D$12,4,1),0)</f>
        <v>0</v>
      </c>
      <c r="I333" s="58">
        <f t="shared" si="32"/>
        <v>0</v>
      </c>
      <c r="J333" s="58">
        <f t="shared" si="33"/>
        <v>0</v>
      </c>
      <c r="K333" s="43">
        <f>ROUND(MAX((D333-E333)*{0.03,0.1,0.2,0.25,0.3,0.35,0.45}-{0,2520,16920,31920,52920,85920,181920},0),2)</f>
        <v>0</v>
      </c>
      <c r="L333" s="43">
        <f t="shared" si="34"/>
        <v>0</v>
      </c>
      <c r="M333" s="19" t="str">
        <f t="shared" si="35"/>
        <v/>
      </c>
    </row>
    <row r="334" ht="16.5" spans="1:13">
      <c r="A334" s="41">
        <v>332</v>
      </c>
      <c r="B334" s="41"/>
      <c r="C334" s="41"/>
      <c r="D334" s="42"/>
      <c r="E334" s="42"/>
      <c r="F334" s="48">
        <f t="shared" si="31"/>
        <v>0</v>
      </c>
      <c r="G334" s="58">
        <f>IF(F334&gt;0,VLOOKUP(F334,税率表!$A$6:$D$12,3,1),0)</f>
        <v>0</v>
      </c>
      <c r="H334" s="58">
        <f>IF(F334&gt;0,VLOOKUP(F334,税率表!$A$6:$D$12,4,1),0)</f>
        <v>0</v>
      </c>
      <c r="I334" s="58">
        <f t="shared" si="32"/>
        <v>0</v>
      </c>
      <c r="J334" s="58">
        <f t="shared" si="33"/>
        <v>0</v>
      </c>
      <c r="K334" s="43">
        <f>ROUND(MAX((D334-E334)*{0.03,0.1,0.2,0.25,0.3,0.35,0.45}-{0,2520,16920,31920,52920,85920,181920},0),2)</f>
        <v>0</v>
      </c>
      <c r="L334" s="43">
        <f t="shared" si="34"/>
        <v>0</v>
      </c>
      <c r="M334" s="19" t="str">
        <f t="shared" si="35"/>
        <v/>
      </c>
    </row>
    <row r="335" ht="16.5" spans="1:13">
      <c r="A335" s="41">
        <v>333</v>
      </c>
      <c r="B335" s="41"/>
      <c r="C335" s="41"/>
      <c r="D335" s="42"/>
      <c r="E335" s="42"/>
      <c r="F335" s="48">
        <f t="shared" si="31"/>
        <v>0</v>
      </c>
      <c r="G335" s="58">
        <f>IF(F335&gt;0,VLOOKUP(F335,税率表!$A$6:$D$12,3,1),0)</f>
        <v>0</v>
      </c>
      <c r="H335" s="58">
        <f>IF(F335&gt;0,VLOOKUP(F335,税率表!$A$6:$D$12,4,1),0)</f>
        <v>0</v>
      </c>
      <c r="I335" s="58">
        <f t="shared" si="32"/>
        <v>0</v>
      </c>
      <c r="J335" s="58">
        <f t="shared" si="33"/>
        <v>0</v>
      </c>
      <c r="K335" s="43">
        <f>ROUND(MAX((D335-E335)*{0.03,0.1,0.2,0.25,0.3,0.35,0.45}-{0,2520,16920,31920,52920,85920,181920},0),2)</f>
        <v>0</v>
      </c>
      <c r="L335" s="43">
        <f t="shared" si="34"/>
        <v>0</v>
      </c>
      <c r="M335" s="19" t="str">
        <f t="shared" si="35"/>
        <v/>
      </c>
    </row>
    <row r="336" ht="16.5" spans="1:13">
      <c r="A336" s="41">
        <v>334</v>
      </c>
      <c r="B336" s="41"/>
      <c r="C336" s="41"/>
      <c r="D336" s="42"/>
      <c r="E336" s="42"/>
      <c r="F336" s="48">
        <f t="shared" si="31"/>
        <v>0</v>
      </c>
      <c r="G336" s="58">
        <f>IF(F336&gt;0,VLOOKUP(F336,税率表!$A$6:$D$12,3,1),0)</f>
        <v>0</v>
      </c>
      <c r="H336" s="58">
        <f>IF(F336&gt;0,VLOOKUP(F336,税率表!$A$6:$D$12,4,1),0)</f>
        <v>0</v>
      </c>
      <c r="I336" s="58">
        <f t="shared" si="32"/>
        <v>0</v>
      </c>
      <c r="J336" s="58">
        <f t="shared" si="33"/>
        <v>0</v>
      </c>
      <c r="K336" s="43">
        <f>ROUND(MAX((D336-E336)*{0.03,0.1,0.2,0.25,0.3,0.35,0.45}-{0,2520,16920,31920,52920,85920,181920},0),2)</f>
        <v>0</v>
      </c>
      <c r="L336" s="43">
        <f t="shared" si="34"/>
        <v>0</v>
      </c>
      <c r="M336" s="19" t="str">
        <f t="shared" si="35"/>
        <v/>
      </c>
    </row>
    <row r="337" ht="16.5" spans="1:13">
      <c r="A337" s="41">
        <v>335</v>
      </c>
      <c r="B337" s="41"/>
      <c r="C337" s="41"/>
      <c r="D337" s="42"/>
      <c r="E337" s="42"/>
      <c r="F337" s="48">
        <f t="shared" si="31"/>
        <v>0</v>
      </c>
      <c r="G337" s="58">
        <f>IF(F337&gt;0,VLOOKUP(F337,税率表!$A$6:$D$12,3,1),0)</f>
        <v>0</v>
      </c>
      <c r="H337" s="58">
        <f>IF(F337&gt;0,VLOOKUP(F337,税率表!$A$6:$D$12,4,1),0)</f>
        <v>0</v>
      </c>
      <c r="I337" s="58">
        <f t="shared" si="32"/>
        <v>0</v>
      </c>
      <c r="J337" s="58">
        <f t="shared" si="33"/>
        <v>0</v>
      </c>
      <c r="K337" s="43">
        <f>ROUND(MAX((D337-E337)*{0.03,0.1,0.2,0.25,0.3,0.35,0.45}-{0,2520,16920,31920,52920,85920,181920},0),2)</f>
        <v>0</v>
      </c>
      <c r="L337" s="43">
        <f t="shared" si="34"/>
        <v>0</v>
      </c>
      <c r="M337" s="19" t="str">
        <f t="shared" si="35"/>
        <v/>
      </c>
    </row>
    <row r="338" ht="16.5" spans="1:13">
      <c r="A338" s="41">
        <v>336</v>
      </c>
      <c r="B338" s="41"/>
      <c r="C338" s="41"/>
      <c r="D338" s="42"/>
      <c r="E338" s="42"/>
      <c r="F338" s="48">
        <f t="shared" si="31"/>
        <v>0</v>
      </c>
      <c r="G338" s="58">
        <f>IF(F338&gt;0,VLOOKUP(F338,税率表!$A$6:$D$12,3,1),0)</f>
        <v>0</v>
      </c>
      <c r="H338" s="58">
        <f>IF(F338&gt;0,VLOOKUP(F338,税率表!$A$6:$D$12,4,1),0)</f>
        <v>0</v>
      </c>
      <c r="I338" s="58">
        <f t="shared" si="32"/>
        <v>0</v>
      </c>
      <c r="J338" s="58">
        <f t="shared" si="33"/>
        <v>0</v>
      </c>
      <c r="K338" s="43">
        <f>ROUND(MAX((D338-E338)*{0.03,0.1,0.2,0.25,0.3,0.35,0.45}-{0,2520,16920,31920,52920,85920,181920},0),2)</f>
        <v>0</v>
      </c>
      <c r="L338" s="43">
        <f t="shared" si="34"/>
        <v>0</v>
      </c>
      <c r="M338" s="19" t="str">
        <f t="shared" si="35"/>
        <v/>
      </c>
    </row>
    <row r="339" ht="16.5" spans="1:13">
      <c r="A339" s="41">
        <v>337</v>
      </c>
      <c r="B339" s="41"/>
      <c r="C339" s="41"/>
      <c r="D339" s="42"/>
      <c r="E339" s="42"/>
      <c r="F339" s="48">
        <f t="shared" si="31"/>
        <v>0</v>
      </c>
      <c r="G339" s="58">
        <f>IF(F339&gt;0,VLOOKUP(F339,税率表!$A$6:$D$12,3,1),0)</f>
        <v>0</v>
      </c>
      <c r="H339" s="58">
        <f>IF(F339&gt;0,VLOOKUP(F339,税率表!$A$6:$D$12,4,1),0)</f>
        <v>0</v>
      </c>
      <c r="I339" s="58">
        <f t="shared" si="32"/>
        <v>0</v>
      </c>
      <c r="J339" s="58">
        <f t="shared" si="33"/>
        <v>0</v>
      </c>
      <c r="K339" s="43">
        <f>ROUND(MAX((D339-E339)*{0.03,0.1,0.2,0.25,0.3,0.35,0.45}-{0,2520,16920,31920,52920,85920,181920},0),2)</f>
        <v>0</v>
      </c>
      <c r="L339" s="43">
        <f t="shared" si="34"/>
        <v>0</v>
      </c>
      <c r="M339" s="19" t="str">
        <f t="shared" si="35"/>
        <v/>
      </c>
    </row>
    <row r="340" ht="16.5" spans="1:13">
      <c r="A340" s="41">
        <v>338</v>
      </c>
      <c r="B340" s="41"/>
      <c r="C340" s="41"/>
      <c r="D340" s="42"/>
      <c r="E340" s="42"/>
      <c r="F340" s="48">
        <f t="shared" si="31"/>
        <v>0</v>
      </c>
      <c r="G340" s="58">
        <f>IF(F340&gt;0,VLOOKUP(F340,税率表!$A$6:$D$12,3,1),0)</f>
        <v>0</v>
      </c>
      <c r="H340" s="58">
        <f>IF(F340&gt;0,VLOOKUP(F340,税率表!$A$6:$D$12,4,1),0)</f>
        <v>0</v>
      </c>
      <c r="I340" s="58">
        <f t="shared" si="32"/>
        <v>0</v>
      </c>
      <c r="J340" s="58">
        <f t="shared" si="33"/>
        <v>0</v>
      </c>
      <c r="K340" s="43">
        <f>ROUND(MAX((D340-E340)*{0.03,0.1,0.2,0.25,0.3,0.35,0.45}-{0,2520,16920,31920,52920,85920,181920},0),2)</f>
        <v>0</v>
      </c>
      <c r="L340" s="43">
        <f t="shared" si="34"/>
        <v>0</v>
      </c>
      <c r="M340" s="19" t="str">
        <f t="shared" si="35"/>
        <v/>
      </c>
    </row>
    <row r="341" ht="16.5" spans="1:13">
      <c r="A341" s="41">
        <v>339</v>
      </c>
      <c r="B341" s="41"/>
      <c r="C341" s="41"/>
      <c r="D341" s="42"/>
      <c r="E341" s="42"/>
      <c r="F341" s="48">
        <f t="shared" si="31"/>
        <v>0</v>
      </c>
      <c r="G341" s="58">
        <f>IF(F341&gt;0,VLOOKUP(F341,税率表!$A$6:$D$12,3,1),0)</f>
        <v>0</v>
      </c>
      <c r="H341" s="58">
        <f>IF(F341&gt;0,VLOOKUP(F341,税率表!$A$6:$D$12,4,1),0)</f>
        <v>0</v>
      </c>
      <c r="I341" s="58">
        <f t="shared" si="32"/>
        <v>0</v>
      </c>
      <c r="J341" s="58">
        <f t="shared" si="33"/>
        <v>0</v>
      </c>
      <c r="K341" s="43">
        <f>ROUND(MAX((D341-E341)*{0.03,0.1,0.2,0.25,0.3,0.35,0.45}-{0,2520,16920,31920,52920,85920,181920},0),2)</f>
        <v>0</v>
      </c>
      <c r="L341" s="43">
        <f t="shared" si="34"/>
        <v>0</v>
      </c>
      <c r="M341" s="19" t="str">
        <f t="shared" si="35"/>
        <v/>
      </c>
    </row>
    <row r="342" ht="16.5" spans="1:13">
      <c r="A342" s="41">
        <v>340</v>
      </c>
      <c r="B342" s="41"/>
      <c r="C342" s="41"/>
      <c r="D342" s="42"/>
      <c r="E342" s="42"/>
      <c r="F342" s="48">
        <f t="shared" si="31"/>
        <v>0</v>
      </c>
      <c r="G342" s="58">
        <f>IF(F342&gt;0,VLOOKUP(F342,税率表!$A$6:$D$12,3,1),0)</f>
        <v>0</v>
      </c>
      <c r="H342" s="58">
        <f>IF(F342&gt;0,VLOOKUP(F342,税率表!$A$6:$D$12,4,1),0)</f>
        <v>0</v>
      </c>
      <c r="I342" s="58">
        <f t="shared" si="32"/>
        <v>0</v>
      </c>
      <c r="J342" s="58">
        <f t="shared" si="33"/>
        <v>0</v>
      </c>
      <c r="K342" s="43">
        <f>ROUND(MAX((D342-E342)*{0.03,0.1,0.2,0.25,0.3,0.35,0.45}-{0,2520,16920,31920,52920,85920,181920},0),2)</f>
        <v>0</v>
      </c>
      <c r="L342" s="43">
        <f t="shared" si="34"/>
        <v>0</v>
      </c>
      <c r="M342" s="19" t="str">
        <f t="shared" si="35"/>
        <v/>
      </c>
    </row>
    <row r="343" ht="16.5" spans="1:13">
      <c r="A343" s="41">
        <v>341</v>
      </c>
      <c r="B343" s="41"/>
      <c r="C343" s="41"/>
      <c r="D343" s="42"/>
      <c r="E343" s="42"/>
      <c r="F343" s="48">
        <f t="shared" si="31"/>
        <v>0</v>
      </c>
      <c r="G343" s="58">
        <f>IF(F343&gt;0,VLOOKUP(F343,税率表!$A$6:$D$12,3,1),0)</f>
        <v>0</v>
      </c>
      <c r="H343" s="58">
        <f>IF(F343&gt;0,VLOOKUP(F343,税率表!$A$6:$D$12,4,1),0)</f>
        <v>0</v>
      </c>
      <c r="I343" s="58">
        <f t="shared" si="32"/>
        <v>0</v>
      </c>
      <c r="J343" s="58">
        <f t="shared" si="33"/>
        <v>0</v>
      </c>
      <c r="K343" s="43">
        <f>ROUND(MAX((D343-E343)*{0.03,0.1,0.2,0.25,0.3,0.35,0.45}-{0,2520,16920,31920,52920,85920,181920},0),2)</f>
        <v>0</v>
      </c>
      <c r="L343" s="43">
        <f t="shared" si="34"/>
        <v>0</v>
      </c>
      <c r="M343" s="19" t="str">
        <f t="shared" si="35"/>
        <v/>
      </c>
    </row>
    <row r="344" ht="16.5" spans="1:13">
      <c r="A344" s="41">
        <v>342</v>
      </c>
      <c r="B344" s="41"/>
      <c r="C344" s="41"/>
      <c r="D344" s="42"/>
      <c r="E344" s="42"/>
      <c r="F344" s="48">
        <f t="shared" si="31"/>
        <v>0</v>
      </c>
      <c r="G344" s="58">
        <f>IF(F344&gt;0,VLOOKUP(F344,税率表!$A$6:$D$12,3,1),0)</f>
        <v>0</v>
      </c>
      <c r="H344" s="58">
        <f>IF(F344&gt;0,VLOOKUP(F344,税率表!$A$6:$D$12,4,1),0)</f>
        <v>0</v>
      </c>
      <c r="I344" s="58">
        <f t="shared" si="32"/>
        <v>0</v>
      </c>
      <c r="J344" s="58">
        <f t="shared" si="33"/>
        <v>0</v>
      </c>
      <c r="K344" s="43">
        <f>ROUND(MAX((D344-E344)*{0.03,0.1,0.2,0.25,0.3,0.35,0.45}-{0,2520,16920,31920,52920,85920,181920},0),2)</f>
        <v>0</v>
      </c>
      <c r="L344" s="43">
        <f t="shared" si="34"/>
        <v>0</v>
      </c>
      <c r="M344" s="19" t="str">
        <f t="shared" si="35"/>
        <v/>
      </c>
    </row>
    <row r="345" ht="16.5" spans="1:13">
      <c r="A345" s="41">
        <v>343</v>
      </c>
      <c r="B345" s="41"/>
      <c r="C345" s="41"/>
      <c r="D345" s="42"/>
      <c r="E345" s="42"/>
      <c r="F345" s="48">
        <f t="shared" si="31"/>
        <v>0</v>
      </c>
      <c r="G345" s="58">
        <f>IF(F345&gt;0,VLOOKUP(F345,税率表!$A$6:$D$12,3,1),0)</f>
        <v>0</v>
      </c>
      <c r="H345" s="58">
        <f>IF(F345&gt;0,VLOOKUP(F345,税率表!$A$6:$D$12,4,1),0)</f>
        <v>0</v>
      </c>
      <c r="I345" s="58">
        <f t="shared" si="32"/>
        <v>0</v>
      </c>
      <c r="J345" s="58">
        <f t="shared" si="33"/>
        <v>0</v>
      </c>
      <c r="K345" s="43">
        <f>ROUND(MAX((D345-E345)*{0.03,0.1,0.2,0.25,0.3,0.35,0.45}-{0,2520,16920,31920,52920,85920,181920},0),2)</f>
        <v>0</v>
      </c>
      <c r="L345" s="43">
        <f t="shared" si="34"/>
        <v>0</v>
      </c>
      <c r="M345" s="19" t="str">
        <f t="shared" si="35"/>
        <v/>
      </c>
    </row>
    <row r="346" ht="16.5" spans="1:13">
      <c r="A346" s="41">
        <v>344</v>
      </c>
      <c r="B346" s="41"/>
      <c r="C346" s="41"/>
      <c r="D346" s="42"/>
      <c r="E346" s="42"/>
      <c r="F346" s="48">
        <f t="shared" si="31"/>
        <v>0</v>
      </c>
      <c r="G346" s="58">
        <f>IF(F346&gt;0,VLOOKUP(F346,税率表!$A$6:$D$12,3,1),0)</f>
        <v>0</v>
      </c>
      <c r="H346" s="58">
        <f>IF(F346&gt;0,VLOOKUP(F346,税率表!$A$6:$D$12,4,1),0)</f>
        <v>0</v>
      </c>
      <c r="I346" s="58">
        <f t="shared" si="32"/>
        <v>0</v>
      </c>
      <c r="J346" s="58">
        <f t="shared" si="33"/>
        <v>0</v>
      </c>
      <c r="K346" s="43">
        <f>ROUND(MAX((D346-E346)*{0.03,0.1,0.2,0.25,0.3,0.35,0.45}-{0,2520,16920,31920,52920,85920,181920},0),2)</f>
        <v>0</v>
      </c>
      <c r="L346" s="43">
        <f t="shared" si="34"/>
        <v>0</v>
      </c>
      <c r="M346" s="19" t="str">
        <f t="shared" si="35"/>
        <v/>
      </c>
    </row>
    <row r="347" ht="16.5" spans="1:13">
      <c r="A347" s="41">
        <v>345</v>
      </c>
      <c r="B347" s="41"/>
      <c r="C347" s="41"/>
      <c r="D347" s="42"/>
      <c r="E347" s="42"/>
      <c r="F347" s="48">
        <f t="shared" si="31"/>
        <v>0</v>
      </c>
      <c r="G347" s="58">
        <f>IF(F347&gt;0,VLOOKUP(F347,税率表!$A$6:$D$12,3,1),0)</f>
        <v>0</v>
      </c>
      <c r="H347" s="58">
        <f>IF(F347&gt;0,VLOOKUP(F347,税率表!$A$6:$D$12,4,1),0)</f>
        <v>0</v>
      </c>
      <c r="I347" s="58">
        <f t="shared" si="32"/>
        <v>0</v>
      </c>
      <c r="J347" s="58">
        <f t="shared" si="33"/>
        <v>0</v>
      </c>
      <c r="K347" s="43">
        <f>ROUND(MAX((D347-E347)*{0.03,0.1,0.2,0.25,0.3,0.35,0.45}-{0,2520,16920,31920,52920,85920,181920},0),2)</f>
        <v>0</v>
      </c>
      <c r="L347" s="43">
        <f t="shared" si="34"/>
        <v>0</v>
      </c>
      <c r="M347" s="19" t="str">
        <f t="shared" si="35"/>
        <v/>
      </c>
    </row>
    <row r="348" ht="16.5" spans="1:13">
      <c r="A348" s="41">
        <v>346</v>
      </c>
      <c r="B348" s="41"/>
      <c r="C348" s="41"/>
      <c r="D348" s="42"/>
      <c r="E348" s="42"/>
      <c r="F348" s="48">
        <f t="shared" si="31"/>
        <v>0</v>
      </c>
      <c r="G348" s="58">
        <f>IF(F348&gt;0,VLOOKUP(F348,税率表!$A$6:$D$12,3,1),0)</f>
        <v>0</v>
      </c>
      <c r="H348" s="58">
        <f>IF(F348&gt;0,VLOOKUP(F348,税率表!$A$6:$D$12,4,1),0)</f>
        <v>0</v>
      </c>
      <c r="I348" s="58">
        <f t="shared" si="32"/>
        <v>0</v>
      </c>
      <c r="J348" s="58">
        <f t="shared" si="33"/>
        <v>0</v>
      </c>
      <c r="K348" s="43">
        <f>ROUND(MAX((D348-E348)*{0.03,0.1,0.2,0.25,0.3,0.35,0.45}-{0,2520,16920,31920,52920,85920,181920},0),2)</f>
        <v>0</v>
      </c>
      <c r="L348" s="43">
        <f t="shared" si="34"/>
        <v>0</v>
      </c>
      <c r="M348" s="19" t="str">
        <f t="shared" si="35"/>
        <v/>
      </c>
    </row>
    <row r="349" ht="16.5" spans="1:13">
      <c r="A349" s="41">
        <v>347</v>
      </c>
      <c r="B349" s="41"/>
      <c r="C349" s="41"/>
      <c r="D349" s="42"/>
      <c r="E349" s="42"/>
      <c r="F349" s="48">
        <f t="shared" si="31"/>
        <v>0</v>
      </c>
      <c r="G349" s="58">
        <f>IF(F349&gt;0,VLOOKUP(F349,税率表!$A$6:$D$12,3,1),0)</f>
        <v>0</v>
      </c>
      <c r="H349" s="58">
        <f>IF(F349&gt;0,VLOOKUP(F349,税率表!$A$6:$D$12,4,1),0)</f>
        <v>0</v>
      </c>
      <c r="I349" s="58">
        <f t="shared" si="32"/>
        <v>0</v>
      </c>
      <c r="J349" s="58">
        <f t="shared" si="33"/>
        <v>0</v>
      </c>
      <c r="K349" s="43">
        <f>ROUND(MAX((D349-E349)*{0.03,0.1,0.2,0.25,0.3,0.35,0.45}-{0,2520,16920,31920,52920,85920,181920},0),2)</f>
        <v>0</v>
      </c>
      <c r="L349" s="43">
        <f t="shared" si="34"/>
        <v>0</v>
      </c>
      <c r="M349" s="19" t="str">
        <f t="shared" si="35"/>
        <v/>
      </c>
    </row>
    <row r="350" ht="16.5" spans="1:13">
      <c r="A350" s="41">
        <v>348</v>
      </c>
      <c r="B350" s="41"/>
      <c r="C350" s="41"/>
      <c r="D350" s="42"/>
      <c r="E350" s="42"/>
      <c r="F350" s="48">
        <f t="shared" si="31"/>
        <v>0</v>
      </c>
      <c r="G350" s="58">
        <f>IF(F350&gt;0,VLOOKUP(F350,税率表!$A$6:$D$12,3,1),0)</f>
        <v>0</v>
      </c>
      <c r="H350" s="58">
        <f>IF(F350&gt;0,VLOOKUP(F350,税率表!$A$6:$D$12,4,1),0)</f>
        <v>0</v>
      </c>
      <c r="I350" s="58">
        <f t="shared" si="32"/>
        <v>0</v>
      </c>
      <c r="J350" s="58">
        <f t="shared" si="33"/>
        <v>0</v>
      </c>
      <c r="K350" s="43">
        <f>ROUND(MAX((D350-E350)*{0.03,0.1,0.2,0.25,0.3,0.35,0.45}-{0,2520,16920,31920,52920,85920,181920},0),2)</f>
        <v>0</v>
      </c>
      <c r="L350" s="43">
        <f t="shared" si="34"/>
        <v>0</v>
      </c>
      <c r="M350" s="19" t="str">
        <f t="shared" si="35"/>
        <v/>
      </c>
    </row>
    <row r="351" ht="16.5" spans="1:13">
      <c r="A351" s="41">
        <v>349</v>
      </c>
      <c r="B351" s="41"/>
      <c r="C351" s="41"/>
      <c r="D351" s="42"/>
      <c r="E351" s="42"/>
      <c r="F351" s="48">
        <f t="shared" si="31"/>
        <v>0</v>
      </c>
      <c r="G351" s="58">
        <f>IF(F351&gt;0,VLOOKUP(F351,税率表!$A$6:$D$12,3,1),0)</f>
        <v>0</v>
      </c>
      <c r="H351" s="58">
        <f>IF(F351&gt;0,VLOOKUP(F351,税率表!$A$6:$D$12,4,1),0)</f>
        <v>0</v>
      </c>
      <c r="I351" s="58">
        <f t="shared" si="32"/>
        <v>0</v>
      </c>
      <c r="J351" s="58">
        <f t="shared" si="33"/>
        <v>0</v>
      </c>
      <c r="K351" s="43">
        <f>ROUND(MAX((D351-E351)*{0.03,0.1,0.2,0.25,0.3,0.35,0.45}-{0,2520,16920,31920,52920,85920,181920},0),2)</f>
        <v>0</v>
      </c>
      <c r="L351" s="43">
        <f t="shared" si="34"/>
        <v>0</v>
      </c>
      <c r="M351" s="19" t="str">
        <f t="shared" si="35"/>
        <v/>
      </c>
    </row>
    <row r="352" ht="16.5" spans="1:13">
      <c r="A352" s="41">
        <v>350</v>
      </c>
      <c r="B352" s="41"/>
      <c r="C352" s="41"/>
      <c r="D352" s="42"/>
      <c r="E352" s="42"/>
      <c r="F352" s="48">
        <f t="shared" si="31"/>
        <v>0</v>
      </c>
      <c r="G352" s="58">
        <f>IF(F352&gt;0,VLOOKUP(F352,税率表!$A$6:$D$12,3,1),0)</f>
        <v>0</v>
      </c>
      <c r="H352" s="58">
        <f>IF(F352&gt;0,VLOOKUP(F352,税率表!$A$6:$D$12,4,1),0)</f>
        <v>0</v>
      </c>
      <c r="I352" s="58">
        <f t="shared" si="32"/>
        <v>0</v>
      </c>
      <c r="J352" s="58">
        <f t="shared" si="33"/>
        <v>0</v>
      </c>
      <c r="K352" s="43">
        <f>ROUND(MAX((D352-E352)*{0.03,0.1,0.2,0.25,0.3,0.35,0.45}-{0,2520,16920,31920,52920,85920,181920},0),2)</f>
        <v>0</v>
      </c>
      <c r="L352" s="43">
        <f t="shared" si="34"/>
        <v>0</v>
      </c>
      <c r="M352" s="19" t="str">
        <f t="shared" si="35"/>
        <v/>
      </c>
    </row>
    <row r="353" ht="16.5" spans="1:13">
      <c r="A353" s="41">
        <v>351</v>
      </c>
      <c r="B353" s="41"/>
      <c r="C353" s="41"/>
      <c r="D353" s="42"/>
      <c r="E353" s="42"/>
      <c r="F353" s="48">
        <f t="shared" si="31"/>
        <v>0</v>
      </c>
      <c r="G353" s="58">
        <f>IF(F353&gt;0,VLOOKUP(F353,税率表!$A$6:$D$12,3,1),0)</f>
        <v>0</v>
      </c>
      <c r="H353" s="58">
        <f>IF(F353&gt;0,VLOOKUP(F353,税率表!$A$6:$D$12,4,1),0)</f>
        <v>0</v>
      </c>
      <c r="I353" s="58">
        <f t="shared" si="32"/>
        <v>0</v>
      </c>
      <c r="J353" s="58">
        <f t="shared" si="33"/>
        <v>0</v>
      </c>
      <c r="K353" s="43">
        <f>ROUND(MAX((D353-E353)*{0.03,0.1,0.2,0.25,0.3,0.35,0.45}-{0,2520,16920,31920,52920,85920,181920},0),2)</f>
        <v>0</v>
      </c>
      <c r="L353" s="43">
        <f t="shared" si="34"/>
        <v>0</v>
      </c>
      <c r="M353" s="19" t="str">
        <f t="shared" si="35"/>
        <v/>
      </c>
    </row>
    <row r="354" ht="16.5" spans="1:13">
      <c r="A354" s="41">
        <v>352</v>
      </c>
      <c r="B354" s="41"/>
      <c r="C354" s="41"/>
      <c r="D354" s="42"/>
      <c r="E354" s="42"/>
      <c r="F354" s="48">
        <f t="shared" si="31"/>
        <v>0</v>
      </c>
      <c r="G354" s="58">
        <f>IF(F354&gt;0,VLOOKUP(F354,税率表!$A$6:$D$12,3,1),0)</f>
        <v>0</v>
      </c>
      <c r="H354" s="58">
        <f>IF(F354&gt;0,VLOOKUP(F354,税率表!$A$6:$D$12,4,1),0)</f>
        <v>0</v>
      </c>
      <c r="I354" s="58">
        <f t="shared" si="32"/>
        <v>0</v>
      </c>
      <c r="J354" s="58">
        <f t="shared" si="33"/>
        <v>0</v>
      </c>
      <c r="K354" s="43">
        <f>ROUND(MAX((D354-E354)*{0.03,0.1,0.2,0.25,0.3,0.35,0.45}-{0,2520,16920,31920,52920,85920,181920},0),2)</f>
        <v>0</v>
      </c>
      <c r="L354" s="43">
        <f t="shared" si="34"/>
        <v>0</v>
      </c>
      <c r="M354" s="19" t="str">
        <f t="shared" si="35"/>
        <v/>
      </c>
    </row>
    <row r="355" ht="16.5" spans="1:13">
      <c r="A355" s="41">
        <v>353</v>
      </c>
      <c r="B355" s="41"/>
      <c r="C355" s="41"/>
      <c r="D355" s="42"/>
      <c r="E355" s="42"/>
      <c r="F355" s="48">
        <f t="shared" si="31"/>
        <v>0</v>
      </c>
      <c r="G355" s="58">
        <f>IF(F355&gt;0,VLOOKUP(F355,税率表!$A$6:$D$12,3,1),0)</f>
        <v>0</v>
      </c>
      <c r="H355" s="58">
        <f>IF(F355&gt;0,VLOOKUP(F355,税率表!$A$6:$D$12,4,1),0)</f>
        <v>0</v>
      </c>
      <c r="I355" s="58">
        <f t="shared" si="32"/>
        <v>0</v>
      </c>
      <c r="J355" s="58">
        <f t="shared" si="33"/>
        <v>0</v>
      </c>
      <c r="K355" s="43">
        <f>ROUND(MAX((D355-E355)*{0.03,0.1,0.2,0.25,0.3,0.35,0.45}-{0,2520,16920,31920,52920,85920,181920},0),2)</f>
        <v>0</v>
      </c>
      <c r="L355" s="43">
        <f t="shared" si="34"/>
        <v>0</v>
      </c>
      <c r="M355" s="19" t="str">
        <f t="shared" si="35"/>
        <v/>
      </c>
    </row>
    <row r="356" ht="16.5" spans="1:13">
      <c r="A356" s="41">
        <v>354</v>
      </c>
      <c r="B356" s="41"/>
      <c r="C356" s="41"/>
      <c r="D356" s="42"/>
      <c r="E356" s="42"/>
      <c r="F356" s="48">
        <f t="shared" si="31"/>
        <v>0</v>
      </c>
      <c r="G356" s="58">
        <f>IF(F356&gt;0,VLOOKUP(F356,税率表!$A$6:$D$12,3,1),0)</f>
        <v>0</v>
      </c>
      <c r="H356" s="58">
        <f>IF(F356&gt;0,VLOOKUP(F356,税率表!$A$6:$D$12,4,1),0)</f>
        <v>0</v>
      </c>
      <c r="I356" s="58">
        <f t="shared" si="32"/>
        <v>0</v>
      </c>
      <c r="J356" s="58">
        <f t="shared" si="33"/>
        <v>0</v>
      </c>
      <c r="K356" s="43">
        <f>ROUND(MAX((D356-E356)*{0.03,0.1,0.2,0.25,0.3,0.35,0.45}-{0,2520,16920,31920,52920,85920,181920},0),2)</f>
        <v>0</v>
      </c>
      <c r="L356" s="43">
        <f t="shared" si="34"/>
        <v>0</v>
      </c>
      <c r="M356" s="19" t="str">
        <f t="shared" si="35"/>
        <v/>
      </c>
    </row>
    <row r="357" ht="16.5" spans="1:13">
      <c r="A357" s="41">
        <v>355</v>
      </c>
      <c r="B357" s="41"/>
      <c r="C357" s="41"/>
      <c r="D357" s="42"/>
      <c r="E357" s="42"/>
      <c r="F357" s="48">
        <f t="shared" si="31"/>
        <v>0</v>
      </c>
      <c r="G357" s="58">
        <f>IF(F357&gt;0,VLOOKUP(F357,税率表!$A$6:$D$12,3,1),0)</f>
        <v>0</v>
      </c>
      <c r="H357" s="58">
        <f>IF(F357&gt;0,VLOOKUP(F357,税率表!$A$6:$D$12,4,1),0)</f>
        <v>0</v>
      </c>
      <c r="I357" s="58">
        <f t="shared" si="32"/>
        <v>0</v>
      </c>
      <c r="J357" s="58">
        <f t="shared" si="33"/>
        <v>0</v>
      </c>
      <c r="K357" s="43">
        <f>ROUND(MAX((D357-E357)*{0.03,0.1,0.2,0.25,0.3,0.35,0.45}-{0,2520,16920,31920,52920,85920,181920},0),2)</f>
        <v>0</v>
      </c>
      <c r="L357" s="43">
        <f t="shared" si="34"/>
        <v>0</v>
      </c>
      <c r="M357" s="19" t="str">
        <f t="shared" si="35"/>
        <v/>
      </c>
    </row>
    <row r="358" ht="16.5" spans="1:13">
      <c r="A358" s="41">
        <v>356</v>
      </c>
      <c r="B358" s="41"/>
      <c r="C358" s="41"/>
      <c r="D358" s="42"/>
      <c r="E358" s="42"/>
      <c r="F358" s="48">
        <f t="shared" si="31"/>
        <v>0</v>
      </c>
      <c r="G358" s="58">
        <f>IF(F358&gt;0,VLOOKUP(F358,税率表!$A$6:$D$12,3,1),0)</f>
        <v>0</v>
      </c>
      <c r="H358" s="58">
        <f>IF(F358&gt;0,VLOOKUP(F358,税率表!$A$6:$D$12,4,1),0)</f>
        <v>0</v>
      </c>
      <c r="I358" s="58">
        <f t="shared" si="32"/>
        <v>0</v>
      </c>
      <c r="J358" s="58">
        <f t="shared" si="33"/>
        <v>0</v>
      </c>
      <c r="K358" s="43">
        <f>ROUND(MAX((D358-E358)*{0.03,0.1,0.2,0.25,0.3,0.35,0.45}-{0,2520,16920,31920,52920,85920,181920},0),2)</f>
        <v>0</v>
      </c>
      <c r="L358" s="43">
        <f t="shared" si="34"/>
        <v>0</v>
      </c>
      <c r="M358" s="19" t="str">
        <f t="shared" si="35"/>
        <v/>
      </c>
    </row>
    <row r="359" ht="16.5" spans="1:13">
      <c r="A359" s="41">
        <v>357</v>
      </c>
      <c r="B359" s="41"/>
      <c r="C359" s="41"/>
      <c r="D359" s="42"/>
      <c r="E359" s="42"/>
      <c r="F359" s="48">
        <f t="shared" si="31"/>
        <v>0</v>
      </c>
      <c r="G359" s="58">
        <f>IF(F359&gt;0,VLOOKUP(F359,税率表!$A$6:$D$12,3,1),0)</f>
        <v>0</v>
      </c>
      <c r="H359" s="58">
        <f>IF(F359&gt;0,VLOOKUP(F359,税率表!$A$6:$D$12,4,1),0)</f>
        <v>0</v>
      </c>
      <c r="I359" s="58">
        <f t="shared" si="32"/>
        <v>0</v>
      </c>
      <c r="J359" s="58">
        <f t="shared" si="33"/>
        <v>0</v>
      </c>
      <c r="K359" s="43">
        <f>ROUND(MAX((D359-E359)*{0.03,0.1,0.2,0.25,0.3,0.35,0.45}-{0,2520,16920,31920,52920,85920,181920},0),2)</f>
        <v>0</v>
      </c>
      <c r="L359" s="43">
        <f t="shared" si="34"/>
        <v>0</v>
      </c>
      <c r="M359" s="19" t="str">
        <f t="shared" si="35"/>
        <v/>
      </c>
    </row>
    <row r="360" ht="16.5" spans="1:13">
      <c r="A360" s="41">
        <v>358</v>
      </c>
      <c r="B360" s="41"/>
      <c r="C360" s="41"/>
      <c r="D360" s="42"/>
      <c r="E360" s="42"/>
      <c r="F360" s="48">
        <f t="shared" si="31"/>
        <v>0</v>
      </c>
      <c r="G360" s="58">
        <f>IF(F360&gt;0,VLOOKUP(F360,税率表!$A$6:$D$12,3,1),0)</f>
        <v>0</v>
      </c>
      <c r="H360" s="58">
        <f>IF(F360&gt;0,VLOOKUP(F360,税率表!$A$6:$D$12,4,1),0)</f>
        <v>0</v>
      </c>
      <c r="I360" s="58">
        <f t="shared" si="32"/>
        <v>0</v>
      </c>
      <c r="J360" s="58">
        <f t="shared" si="33"/>
        <v>0</v>
      </c>
      <c r="K360" s="43">
        <f>ROUND(MAX((D360-E360)*{0.03,0.1,0.2,0.25,0.3,0.35,0.45}-{0,2520,16920,31920,52920,85920,181920},0),2)</f>
        <v>0</v>
      </c>
      <c r="L360" s="43">
        <f t="shared" si="34"/>
        <v>0</v>
      </c>
      <c r="M360" s="19" t="str">
        <f t="shared" si="35"/>
        <v/>
      </c>
    </row>
    <row r="361" ht="16.5" spans="1:13">
      <c r="A361" s="41">
        <v>359</v>
      </c>
      <c r="B361" s="41"/>
      <c r="C361" s="41"/>
      <c r="D361" s="42"/>
      <c r="E361" s="42"/>
      <c r="F361" s="48">
        <f t="shared" si="31"/>
        <v>0</v>
      </c>
      <c r="G361" s="58">
        <f>IF(F361&gt;0,VLOOKUP(F361,税率表!$A$6:$D$12,3,1),0)</f>
        <v>0</v>
      </c>
      <c r="H361" s="58">
        <f>IF(F361&gt;0,VLOOKUP(F361,税率表!$A$6:$D$12,4,1),0)</f>
        <v>0</v>
      </c>
      <c r="I361" s="58">
        <f t="shared" si="32"/>
        <v>0</v>
      </c>
      <c r="J361" s="58">
        <f t="shared" si="33"/>
        <v>0</v>
      </c>
      <c r="K361" s="43">
        <f>ROUND(MAX((D361-E361)*{0.03,0.1,0.2,0.25,0.3,0.35,0.45}-{0,2520,16920,31920,52920,85920,181920},0),2)</f>
        <v>0</v>
      </c>
      <c r="L361" s="43">
        <f t="shared" si="34"/>
        <v>0</v>
      </c>
      <c r="M361" s="19" t="str">
        <f t="shared" si="35"/>
        <v/>
      </c>
    </row>
    <row r="362" ht="16.5" spans="1:13">
      <c r="A362" s="41">
        <v>360</v>
      </c>
      <c r="B362" s="41"/>
      <c r="C362" s="41"/>
      <c r="D362" s="42"/>
      <c r="E362" s="42"/>
      <c r="F362" s="48">
        <f t="shared" si="31"/>
        <v>0</v>
      </c>
      <c r="G362" s="58">
        <f>IF(F362&gt;0,VLOOKUP(F362,税率表!$A$6:$D$12,3,1),0)</f>
        <v>0</v>
      </c>
      <c r="H362" s="58">
        <f>IF(F362&gt;0,VLOOKUP(F362,税率表!$A$6:$D$12,4,1),0)</f>
        <v>0</v>
      </c>
      <c r="I362" s="58">
        <f t="shared" si="32"/>
        <v>0</v>
      </c>
      <c r="J362" s="58">
        <f t="shared" si="33"/>
        <v>0</v>
      </c>
      <c r="K362" s="43">
        <f>ROUND(MAX((D362-E362)*{0.03,0.1,0.2,0.25,0.3,0.35,0.45}-{0,2520,16920,31920,52920,85920,181920},0),2)</f>
        <v>0</v>
      </c>
      <c r="L362" s="43">
        <f t="shared" si="34"/>
        <v>0</v>
      </c>
      <c r="M362" s="19" t="str">
        <f t="shared" si="35"/>
        <v/>
      </c>
    </row>
    <row r="363" ht="16.5" spans="1:13">
      <c r="A363" s="41">
        <v>361</v>
      </c>
      <c r="B363" s="41"/>
      <c r="C363" s="41"/>
      <c r="D363" s="42"/>
      <c r="E363" s="42"/>
      <c r="F363" s="48">
        <f t="shared" si="31"/>
        <v>0</v>
      </c>
      <c r="G363" s="58">
        <f>IF(F363&gt;0,VLOOKUP(F363,税率表!$A$6:$D$12,3,1),0)</f>
        <v>0</v>
      </c>
      <c r="H363" s="58">
        <f>IF(F363&gt;0,VLOOKUP(F363,税率表!$A$6:$D$12,4,1),0)</f>
        <v>0</v>
      </c>
      <c r="I363" s="58">
        <f t="shared" si="32"/>
        <v>0</v>
      </c>
      <c r="J363" s="58">
        <f t="shared" si="33"/>
        <v>0</v>
      </c>
      <c r="K363" s="43">
        <f>ROUND(MAX((D363-E363)*{0.03,0.1,0.2,0.25,0.3,0.35,0.45}-{0,2520,16920,31920,52920,85920,181920},0),2)</f>
        <v>0</v>
      </c>
      <c r="L363" s="43">
        <f t="shared" si="34"/>
        <v>0</v>
      </c>
      <c r="M363" s="19" t="str">
        <f t="shared" si="35"/>
        <v/>
      </c>
    </row>
    <row r="364" ht="16.5" spans="1:13">
      <c r="A364" s="41">
        <v>362</v>
      </c>
      <c r="B364" s="41"/>
      <c r="C364" s="41"/>
      <c r="D364" s="42"/>
      <c r="E364" s="42"/>
      <c r="F364" s="48">
        <f t="shared" si="31"/>
        <v>0</v>
      </c>
      <c r="G364" s="58">
        <f>IF(F364&gt;0,VLOOKUP(F364,税率表!$A$6:$D$12,3,1),0)</f>
        <v>0</v>
      </c>
      <c r="H364" s="58">
        <f>IF(F364&gt;0,VLOOKUP(F364,税率表!$A$6:$D$12,4,1),0)</f>
        <v>0</v>
      </c>
      <c r="I364" s="58">
        <f t="shared" si="32"/>
        <v>0</v>
      </c>
      <c r="J364" s="58">
        <f t="shared" si="33"/>
        <v>0</v>
      </c>
      <c r="K364" s="43">
        <f>ROUND(MAX((D364-E364)*{0.03,0.1,0.2,0.25,0.3,0.35,0.45}-{0,2520,16920,31920,52920,85920,181920},0),2)</f>
        <v>0</v>
      </c>
      <c r="L364" s="43">
        <f t="shared" si="34"/>
        <v>0</v>
      </c>
      <c r="M364" s="19" t="str">
        <f t="shared" si="35"/>
        <v/>
      </c>
    </row>
    <row r="365" ht="16.5" spans="1:13">
      <c r="A365" s="41">
        <v>363</v>
      </c>
      <c r="B365" s="41"/>
      <c r="C365" s="41"/>
      <c r="D365" s="42"/>
      <c r="E365" s="42"/>
      <c r="F365" s="48">
        <f t="shared" si="31"/>
        <v>0</v>
      </c>
      <c r="G365" s="58">
        <f>IF(F365&gt;0,VLOOKUP(F365,税率表!$A$6:$D$12,3,1),0)</f>
        <v>0</v>
      </c>
      <c r="H365" s="58">
        <f>IF(F365&gt;0,VLOOKUP(F365,税率表!$A$6:$D$12,4,1),0)</f>
        <v>0</v>
      </c>
      <c r="I365" s="58">
        <f t="shared" si="32"/>
        <v>0</v>
      </c>
      <c r="J365" s="58">
        <f t="shared" si="33"/>
        <v>0</v>
      </c>
      <c r="K365" s="43">
        <f>ROUND(MAX((D365-E365)*{0.03,0.1,0.2,0.25,0.3,0.35,0.45}-{0,2520,16920,31920,52920,85920,181920},0),2)</f>
        <v>0</v>
      </c>
      <c r="L365" s="43">
        <f t="shared" si="34"/>
        <v>0</v>
      </c>
      <c r="M365" s="19" t="str">
        <f t="shared" si="35"/>
        <v/>
      </c>
    </row>
    <row r="366" ht="16.5" spans="1:13">
      <c r="A366" s="41">
        <v>364</v>
      </c>
      <c r="B366" s="41"/>
      <c r="C366" s="41"/>
      <c r="D366" s="42"/>
      <c r="E366" s="42"/>
      <c r="F366" s="48">
        <f t="shared" si="31"/>
        <v>0</v>
      </c>
      <c r="G366" s="58">
        <f>IF(F366&gt;0,VLOOKUP(F366,税率表!$A$6:$D$12,3,1),0)</f>
        <v>0</v>
      </c>
      <c r="H366" s="58">
        <f>IF(F366&gt;0,VLOOKUP(F366,税率表!$A$6:$D$12,4,1),0)</f>
        <v>0</v>
      </c>
      <c r="I366" s="58">
        <f t="shared" si="32"/>
        <v>0</v>
      </c>
      <c r="J366" s="58">
        <f t="shared" si="33"/>
        <v>0</v>
      </c>
      <c r="K366" s="43">
        <f>ROUND(MAX((D366-E366)*{0.03,0.1,0.2,0.25,0.3,0.35,0.45}-{0,2520,16920,31920,52920,85920,181920},0),2)</f>
        <v>0</v>
      </c>
      <c r="L366" s="43">
        <f t="shared" si="34"/>
        <v>0</v>
      </c>
      <c r="M366" s="19" t="str">
        <f t="shared" si="35"/>
        <v/>
      </c>
    </row>
    <row r="367" ht="16.5" spans="1:13">
      <c r="A367" s="41">
        <v>365</v>
      </c>
      <c r="B367" s="41"/>
      <c r="C367" s="41"/>
      <c r="D367" s="42"/>
      <c r="E367" s="42"/>
      <c r="F367" s="48">
        <f t="shared" si="31"/>
        <v>0</v>
      </c>
      <c r="G367" s="58">
        <f>IF(F367&gt;0,VLOOKUP(F367,税率表!$A$6:$D$12,3,1),0)</f>
        <v>0</v>
      </c>
      <c r="H367" s="58">
        <f>IF(F367&gt;0,VLOOKUP(F367,税率表!$A$6:$D$12,4,1),0)</f>
        <v>0</v>
      </c>
      <c r="I367" s="58">
        <f t="shared" si="32"/>
        <v>0</v>
      </c>
      <c r="J367" s="58">
        <f t="shared" si="33"/>
        <v>0</v>
      </c>
      <c r="K367" s="43">
        <f>ROUND(MAX((D367-E367)*{0.03,0.1,0.2,0.25,0.3,0.35,0.45}-{0,2520,16920,31920,52920,85920,181920},0),2)</f>
        <v>0</v>
      </c>
      <c r="L367" s="43">
        <f t="shared" si="34"/>
        <v>0</v>
      </c>
      <c r="M367" s="19" t="str">
        <f t="shared" si="35"/>
        <v/>
      </c>
    </row>
    <row r="368" ht="16.5" spans="1:13">
      <c r="A368" s="41">
        <v>366</v>
      </c>
      <c r="B368" s="41"/>
      <c r="C368" s="41"/>
      <c r="D368" s="42"/>
      <c r="E368" s="42"/>
      <c r="F368" s="48">
        <f t="shared" si="31"/>
        <v>0</v>
      </c>
      <c r="G368" s="58">
        <f>IF(F368&gt;0,VLOOKUP(F368,税率表!$A$6:$D$12,3,1),0)</f>
        <v>0</v>
      </c>
      <c r="H368" s="58">
        <f>IF(F368&gt;0,VLOOKUP(F368,税率表!$A$6:$D$12,4,1),0)</f>
        <v>0</v>
      </c>
      <c r="I368" s="58">
        <f t="shared" si="32"/>
        <v>0</v>
      </c>
      <c r="J368" s="58">
        <f t="shared" si="33"/>
        <v>0</v>
      </c>
      <c r="K368" s="43">
        <f>ROUND(MAX((D368-E368)*{0.03,0.1,0.2,0.25,0.3,0.35,0.45}-{0,2520,16920,31920,52920,85920,181920},0),2)</f>
        <v>0</v>
      </c>
      <c r="L368" s="43">
        <f t="shared" si="34"/>
        <v>0</v>
      </c>
      <c r="M368" s="19" t="str">
        <f t="shared" si="35"/>
        <v/>
      </c>
    </row>
    <row r="369" ht="16.5" spans="1:13">
      <c r="A369" s="41">
        <v>367</v>
      </c>
      <c r="B369" s="41"/>
      <c r="C369" s="41"/>
      <c r="D369" s="42"/>
      <c r="E369" s="42"/>
      <c r="F369" s="48">
        <f t="shared" si="31"/>
        <v>0</v>
      </c>
      <c r="G369" s="58">
        <f>IF(F369&gt;0,VLOOKUP(F369,税率表!$A$6:$D$12,3,1),0)</f>
        <v>0</v>
      </c>
      <c r="H369" s="58">
        <f>IF(F369&gt;0,VLOOKUP(F369,税率表!$A$6:$D$12,4,1),0)</f>
        <v>0</v>
      </c>
      <c r="I369" s="58">
        <f t="shared" si="32"/>
        <v>0</v>
      </c>
      <c r="J369" s="58">
        <f t="shared" si="33"/>
        <v>0</v>
      </c>
      <c r="K369" s="43">
        <f>ROUND(MAX((D369-E369)*{0.03,0.1,0.2,0.25,0.3,0.35,0.45}-{0,2520,16920,31920,52920,85920,181920},0),2)</f>
        <v>0</v>
      </c>
      <c r="L369" s="43">
        <f t="shared" si="34"/>
        <v>0</v>
      </c>
      <c r="M369" s="19" t="str">
        <f t="shared" si="35"/>
        <v/>
      </c>
    </row>
    <row r="370" ht="16.5" spans="1:13">
      <c r="A370" s="41">
        <v>368</v>
      </c>
      <c r="B370" s="41"/>
      <c r="C370" s="41"/>
      <c r="D370" s="42"/>
      <c r="E370" s="42"/>
      <c r="F370" s="48">
        <f t="shared" si="31"/>
        <v>0</v>
      </c>
      <c r="G370" s="58">
        <f>IF(F370&gt;0,VLOOKUP(F370,税率表!$A$6:$D$12,3,1),0)</f>
        <v>0</v>
      </c>
      <c r="H370" s="58">
        <f>IF(F370&gt;0,VLOOKUP(F370,税率表!$A$6:$D$12,4,1),0)</f>
        <v>0</v>
      </c>
      <c r="I370" s="58">
        <f t="shared" si="32"/>
        <v>0</v>
      </c>
      <c r="J370" s="58">
        <f t="shared" si="33"/>
        <v>0</v>
      </c>
      <c r="K370" s="43">
        <f>ROUND(MAX((D370-E370)*{0.03,0.1,0.2,0.25,0.3,0.35,0.45}-{0,2520,16920,31920,52920,85920,181920},0),2)</f>
        <v>0</v>
      </c>
      <c r="L370" s="43">
        <f t="shared" si="34"/>
        <v>0</v>
      </c>
      <c r="M370" s="19" t="str">
        <f t="shared" si="35"/>
        <v/>
      </c>
    </row>
    <row r="371" ht="16.5" spans="1:13">
      <c r="A371" s="41">
        <v>369</v>
      </c>
      <c r="B371" s="41"/>
      <c r="C371" s="41"/>
      <c r="D371" s="42"/>
      <c r="E371" s="42"/>
      <c r="F371" s="48">
        <f t="shared" si="31"/>
        <v>0</v>
      </c>
      <c r="G371" s="58">
        <f>IF(F371&gt;0,VLOOKUP(F371,税率表!$A$6:$D$12,3,1),0)</f>
        <v>0</v>
      </c>
      <c r="H371" s="58">
        <f>IF(F371&gt;0,VLOOKUP(F371,税率表!$A$6:$D$12,4,1),0)</f>
        <v>0</v>
      </c>
      <c r="I371" s="58">
        <f t="shared" si="32"/>
        <v>0</v>
      </c>
      <c r="J371" s="58">
        <f t="shared" si="33"/>
        <v>0</v>
      </c>
      <c r="K371" s="43">
        <f>ROUND(MAX((D371-E371)*{0.03,0.1,0.2,0.25,0.3,0.35,0.45}-{0,2520,16920,31920,52920,85920,181920},0),2)</f>
        <v>0</v>
      </c>
      <c r="L371" s="43">
        <f t="shared" si="34"/>
        <v>0</v>
      </c>
      <c r="M371" s="19" t="str">
        <f t="shared" si="35"/>
        <v/>
      </c>
    </row>
    <row r="372" ht="16.5" spans="1:13">
      <c r="A372" s="41">
        <v>370</v>
      </c>
      <c r="B372" s="41"/>
      <c r="C372" s="41"/>
      <c r="D372" s="42"/>
      <c r="E372" s="42"/>
      <c r="F372" s="48">
        <f t="shared" si="31"/>
        <v>0</v>
      </c>
      <c r="G372" s="58">
        <f>IF(F372&gt;0,VLOOKUP(F372,税率表!$A$6:$D$12,3,1),0)</f>
        <v>0</v>
      </c>
      <c r="H372" s="58">
        <f>IF(F372&gt;0,VLOOKUP(F372,税率表!$A$6:$D$12,4,1),0)</f>
        <v>0</v>
      </c>
      <c r="I372" s="58">
        <f t="shared" si="32"/>
        <v>0</v>
      </c>
      <c r="J372" s="58">
        <f t="shared" si="33"/>
        <v>0</v>
      </c>
      <c r="K372" s="43">
        <f>ROUND(MAX((D372-E372)*{0.03,0.1,0.2,0.25,0.3,0.35,0.45}-{0,2520,16920,31920,52920,85920,181920},0),2)</f>
        <v>0</v>
      </c>
      <c r="L372" s="43">
        <f t="shared" si="34"/>
        <v>0</v>
      </c>
      <c r="M372" s="19" t="str">
        <f t="shared" si="35"/>
        <v/>
      </c>
    </row>
    <row r="373" ht="16.5" spans="1:13">
      <c r="A373" s="41">
        <v>371</v>
      </c>
      <c r="B373" s="41"/>
      <c r="C373" s="41"/>
      <c r="D373" s="42"/>
      <c r="E373" s="42"/>
      <c r="F373" s="48">
        <f t="shared" si="31"/>
        <v>0</v>
      </c>
      <c r="G373" s="58">
        <f>IF(F373&gt;0,VLOOKUP(F373,税率表!$A$6:$D$12,3,1),0)</f>
        <v>0</v>
      </c>
      <c r="H373" s="58">
        <f>IF(F373&gt;0,VLOOKUP(F373,税率表!$A$6:$D$12,4,1),0)</f>
        <v>0</v>
      </c>
      <c r="I373" s="58">
        <f t="shared" si="32"/>
        <v>0</v>
      </c>
      <c r="J373" s="58">
        <f t="shared" si="33"/>
        <v>0</v>
      </c>
      <c r="K373" s="43">
        <f>ROUND(MAX((D373-E373)*{0.03,0.1,0.2,0.25,0.3,0.35,0.45}-{0,2520,16920,31920,52920,85920,181920},0),2)</f>
        <v>0</v>
      </c>
      <c r="L373" s="43">
        <f t="shared" si="34"/>
        <v>0</v>
      </c>
      <c r="M373" s="19" t="str">
        <f t="shared" si="35"/>
        <v/>
      </c>
    </row>
    <row r="374" ht="16.5" spans="1:13">
      <c r="A374" s="41">
        <v>372</v>
      </c>
      <c r="B374" s="41"/>
      <c r="C374" s="41"/>
      <c r="D374" s="42"/>
      <c r="E374" s="42"/>
      <c r="F374" s="48">
        <f t="shared" si="31"/>
        <v>0</v>
      </c>
      <c r="G374" s="58">
        <f>IF(F374&gt;0,VLOOKUP(F374,税率表!$A$6:$D$12,3,1),0)</f>
        <v>0</v>
      </c>
      <c r="H374" s="58">
        <f>IF(F374&gt;0,VLOOKUP(F374,税率表!$A$6:$D$12,4,1),0)</f>
        <v>0</v>
      </c>
      <c r="I374" s="58">
        <f t="shared" si="32"/>
        <v>0</v>
      </c>
      <c r="J374" s="58">
        <f t="shared" si="33"/>
        <v>0</v>
      </c>
      <c r="K374" s="43">
        <f>ROUND(MAX((D374-E374)*{0.03,0.1,0.2,0.25,0.3,0.35,0.45}-{0,2520,16920,31920,52920,85920,181920},0),2)</f>
        <v>0</v>
      </c>
      <c r="L374" s="43">
        <f t="shared" si="34"/>
        <v>0</v>
      </c>
      <c r="M374" s="19" t="str">
        <f t="shared" si="35"/>
        <v/>
      </c>
    </row>
    <row r="375" ht="16.5" spans="1:13">
      <c r="A375" s="41">
        <v>373</v>
      </c>
      <c r="B375" s="41"/>
      <c r="C375" s="41"/>
      <c r="D375" s="42"/>
      <c r="E375" s="42"/>
      <c r="F375" s="48">
        <f t="shared" si="31"/>
        <v>0</v>
      </c>
      <c r="G375" s="58">
        <f>IF(F375&gt;0,VLOOKUP(F375,税率表!$A$6:$D$12,3,1),0)</f>
        <v>0</v>
      </c>
      <c r="H375" s="58">
        <f>IF(F375&gt;0,VLOOKUP(F375,税率表!$A$6:$D$12,4,1),0)</f>
        <v>0</v>
      </c>
      <c r="I375" s="58">
        <f t="shared" si="32"/>
        <v>0</v>
      </c>
      <c r="J375" s="58">
        <f t="shared" si="33"/>
        <v>0</v>
      </c>
      <c r="K375" s="43">
        <f>ROUND(MAX((D375-E375)*{0.03,0.1,0.2,0.25,0.3,0.35,0.45}-{0,2520,16920,31920,52920,85920,181920},0),2)</f>
        <v>0</v>
      </c>
      <c r="L375" s="43">
        <f t="shared" si="34"/>
        <v>0</v>
      </c>
      <c r="M375" s="19" t="str">
        <f t="shared" si="35"/>
        <v/>
      </c>
    </row>
    <row r="376" ht="16.5" spans="1:13">
      <c r="A376" s="41">
        <v>374</v>
      </c>
      <c r="B376" s="41"/>
      <c r="C376" s="41"/>
      <c r="D376" s="42"/>
      <c r="E376" s="42"/>
      <c r="F376" s="48">
        <f t="shared" si="31"/>
        <v>0</v>
      </c>
      <c r="G376" s="58">
        <f>IF(F376&gt;0,VLOOKUP(F376,税率表!$A$6:$D$12,3,1),0)</f>
        <v>0</v>
      </c>
      <c r="H376" s="58">
        <f>IF(F376&gt;0,VLOOKUP(F376,税率表!$A$6:$D$12,4,1),0)</f>
        <v>0</v>
      </c>
      <c r="I376" s="58">
        <f t="shared" si="32"/>
        <v>0</v>
      </c>
      <c r="J376" s="58">
        <f t="shared" si="33"/>
        <v>0</v>
      </c>
      <c r="K376" s="43">
        <f>ROUND(MAX((D376-E376)*{0.03,0.1,0.2,0.25,0.3,0.35,0.45}-{0,2520,16920,31920,52920,85920,181920},0),2)</f>
        <v>0</v>
      </c>
      <c r="L376" s="43">
        <f t="shared" si="34"/>
        <v>0</v>
      </c>
      <c r="M376" s="19" t="str">
        <f t="shared" si="35"/>
        <v/>
      </c>
    </row>
    <row r="377" ht="16.5" spans="1:13">
      <c r="A377" s="41">
        <v>375</v>
      </c>
      <c r="B377" s="41"/>
      <c r="C377" s="41"/>
      <c r="D377" s="42"/>
      <c r="E377" s="42"/>
      <c r="F377" s="48">
        <f t="shared" si="31"/>
        <v>0</v>
      </c>
      <c r="G377" s="58">
        <f>IF(F377&gt;0,VLOOKUP(F377,税率表!$A$6:$D$12,3,1),0)</f>
        <v>0</v>
      </c>
      <c r="H377" s="58">
        <f>IF(F377&gt;0,VLOOKUP(F377,税率表!$A$6:$D$12,4,1),0)</f>
        <v>0</v>
      </c>
      <c r="I377" s="58">
        <f t="shared" si="32"/>
        <v>0</v>
      </c>
      <c r="J377" s="58">
        <f t="shared" si="33"/>
        <v>0</v>
      </c>
      <c r="K377" s="43">
        <f>ROUND(MAX((D377-E377)*{0.03,0.1,0.2,0.25,0.3,0.35,0.45}-{0,2520,16920,31920,52920,85920,181920},0),2)</f>
        <v>0</v>
      </c>
      <c r="L377" s="43">
        <f t="shared" si="34"/>
        <v>0</v>
      </c>
      <c r="M377" s="19" t="str">
        <f t="shared" si="35"/>
        <v/>
      </c>
    </row>
    <row r="378" ht="16.5" spans="1:13">
      <c r="A378" s="41">
        <v>376</v>
      </c>
      <c r="B378" s="41"/>
      <c r="C378" s="41"/>
      <c r="D378" s="42"/>
      <c r="E378" s="42"/>
      <c r="F378" s="48">
        <f t="shared" si="31"/>
        <v>0</v>
      </c>
      <c r="G378" s="58">
        <f>IF(F378&gt;0,VLOOKUP(F378,税率表!$A$6:$D$12,3,1),0)</f>
        <v>0</v>
      </c>
      <c r="H378" s="58">
        <f>IF(F378&gt;0,VLOOKUP(F378,税率表!$A$6:$D$12,4,1),0)</f>
        <v>0</v>
      </c>
      <c r="I378" s="58">
        <f t="shared" si="32"/>
        <v>0</v>
      </c>
      <c r="J378" s="58">
        <f t="shared" si="33"/>
        <v>0</v>
      </c>
      <c r="K378" s="43">
        <f>ROUND(MAX((D378-E378)*{0.03,0.1,0.2,0.25,0.3,0.35,0.45}-{0,2520,16920,31920,52920,85920,181920},0),2)</f>
        <v>0</v>
      </c>
      <c r="L378" s="43">
        <f t="shared" si="34"/>
        <v>0</v>
      </c>
      <c r="M378" s="19" t="str">
        <f t="shared" si="35"/>
        <v/>
      </c>
    </row>
    <row r="379" ht="16.5" spans="1:13">
      <c r="A379" s="41">
        <v>377</v>
      </c>
      <c r="B379" s="41"/>
      <c r="C379" s="41"/>
      <c r="D379" s="42"/>
      <c r="E379" s="42"/>
      <c r="F379" s="48">
        <f t="shared" si="31"/>
        <v>0</v>
      </c>
      <c r="G379" s="58">
        <f>IF(F379&gt;0,VLOOKUP(F379,税率表!$A$6:$D$12,3,1),0)</f>
        <v>0</v>
      </c>
      <c r="H379" s="58">
        <f>IF(F379&gt;0,VLOOKUP(F379,税率表!$A$6:$D$12,4,1),0)</f>
        <v>0</v>
      </c>
      <c r="I379" s="58">
        <f t="shared" si="32"/>
        <v>0</v>
      </c>
      <c r="J379" s="58">
        <f t="shared" si="33"/>
        <v>0</v>
      </c>
      <c r="K379" s="43">
        <f>ROUND(MAX((D379-E379)*{0.03,0.1,0.2,0.25,0.3,0.35,0.45}-{0,2520,16920,31920,52920,85920,181920},0),2)</f>
        <v>0</v>
      </c>
      <c r="L379" s="43">
        <f t="shared" si="34"/>
        <v>0</v>
      </c>
      <c r="M379" s="19" t="str">
        <f t="shared" si="35"/>
        <v/>
      </c>
    </row>
    <row r="380" ht="16.5" spans="1:13">
      <c r="A380" s="41">
        <v>378</v>
      </c>
      <c r="B380" s="41"/>
      <c r="C380" s="41"/>
      <c r="D380" s="42"/>
      <c r="E380" s="42"/>
      <c r="F380" s="48">
        <f t="shared" si="31"/>
        <v>0</v>
      </c>
      <c r="G380" s="58">
        <f>IF(F380&gt;0,VLOOKUP(F380,税率表!$A$6:$D$12,3,1),0)</f>
        <v>0</v>
      </c>
      <c r="H380" s="58">
        <f>IF(F380&gt;0,VLOOKUP(F380,税率表!$A$6:$D$12,4,1),0)</f>
        <v>0</v>
      </c>
      <c r="I380" s="58">
        <f t="shared" si="32"/>
        <v>0</v>
      </c>
      <c r="J380" s="58">
        <f t="shared" si="33"/>
        <v>0</v>
      </c>
      <c r="K380" s="43">
        <f>ROUND(MAX((D380-E380)*{0.03,0.1,0.2,0.25,0.3,0.35,0.45}-{0,2520,16920,31920,52920,85920,181920},0),2)</f>
        <v>0</v>
      </c>
      <c r="L380" s="43">
        <f t="shared" si="34"/>
        <v>0</v>
      </c>
      <c r="M380" s="19" t="str">
        <f t="shared" si="35"/>
        <v/>
      </c>
    </row>
    <row r="381" ht="16.5" spans="1:13">
      <c r="A381" s="41">
        <v>379</v>
      </c>
      <c r="B381" s="41"/>
      <c r="C381" s="41"/>
      <c r="D381" s="42"/>
      <c r="E381" s="42"/>
      <c r="F381" s="48">
        <f t="shared" si="31"/>
        <v>0</v>
      </c>
      <c r="G381" s="58">
        <f>IF(F381&gt;0,VLOOKUP(F381,税率表!$A$6:$D$12,3,1),0)</f>
        <v>0</v>
      </c>
      <c r="H381" s="58">
        <f>IF(F381&gt;0,VLOOKUP(F381,税率表!$A$6:$D$12,4,1),0)</f>
        <v>0</v>
      </c>
      <c r="I381" s="58">
        <f t="shared" si="32"/>
        <v>0</v>
      </c>
      <c r="J381" s="58">
        <f t="shared" si="33"/>
        <v>0</v>
      </c>
      <c r="K381" s="43">
        <f>ROUND(MAX((D381-E381)*{0.03,0.1,0.2,0.25,0.3,0.35,0.45}-{0,2520,16920,31920,52920,85920,181920},0),2)</f>
        <v>0</v>
      </c>
      <c r="L381" s="43">
        <f t="shared" si="34"/>
        <v>0</v>
      </c>
      <c r="M381" s="19" t="str">
        <f t="shared" si="35"/>
        <v/>
      </c>
    </row>
    <row r="382" ht="16.5" spans="1:13">
      <c r="A382" s="41">
        <v>380</v>
      </c>
      <c r="B382" s="41"/>
      <c r="C382" s="41"/>
      <c r="D382" s="42"/>
      <c r="E382" s="42"/>
      <c r="F382" s="48">
        <f t="shared" si="31"/>
        <v>0</v>
      </c>
      <c r="G382" s="58">
        <f>IF(F382&gt;0,VLOOKUP(F382,税率表!$A$6:$D$12,3,1),0)</f>
        <v>0</v>
      </c>
      <c r="H382" s="58">
        <f>IF(F382&gt;0,VLOOKUP(F382,税率表!$A$6:$D$12,4,1),0)</f>
        <v>0</v>
      </c>
      <c r="I382" s="58">
        <f t="shared" si="32"/>
        <v>0</v>
      </c>
      <c r="J382" s="58">
        <f t="shared" si="33"/>
        <v>0</v>
      </c>
      <c r="K382" s="43">
        <f>ROUND(MAX((D382-E382)*{0.03,0.1,0.2,0.25,0.3,0.35,0.45}-{0,2520,16920,31920,52920,85920,181920},0),2)</f>
        <v>0</v>
      </c>
      <c r="L382" s="43">
        <f t="shared" si="34"/>
        <v>0</v>
      </c>
      <c r="M382" s="19" t="str">
        <f t="shared" si="35"/>
        <v/>
      </c>
    </row>
    <row r="383" ht="16.5" spans="1:13">
      <c r="A383" s="41">
        <v>381</v>
      </c>
      <c r="B383" s="41"/>
      <c r="C383" s="41"/>
      <c r="D383" s="42"/>
      <c r="E383" s="42"/>
      <c r="F383" s="48">
        <f t="shared" si="31"/>
        <v>0</v>
      </c>
      <c r="G383" s="58">
        <f>IF(F383&gt;0,VLOOKUP(F383,税率表!$A$6:$D$12,3,1),0)</f>
        <v>0</v>
      </c>
      <c r="H383" s="58">
        <f>IF(F383&gt;0,VLOOKUP(F383,税率表!$A$6:$D$12,4,1),0)</f>
        <v>0</v>
      </c>
      <c r="I383" s="58">
        <f t="shared" si="32"/>
        <v>0</v>
      </c>
      <c r="J383" s="58">
        <f t="shared" si="33"/>
        <v>0</v>
      </c>
      <c r="K383" s="43">
        <f>ROUND(MAX((D383-E383)*{0.03,0.1,0.2,0.25,0.3,0.35,0.45}-{0,2520,16920,31920,52920,85920,181920},0),2)</f>
        <v>0</v>
      </c>
      <c r="L383" s="43">
        <f t="shared" si="34"/>
        <v>0</v>
      </c>
      <c r="M383" s="19" t="str">
        <f t="shared" si="35"/>
        <v/>
      </c>
    </row>
    <row r="384" ht="16.5" spans="1:13">
      <c r="A384" s="41">
        <v>382</v>
      </c>
      <c r="B384" s="41"/>
      <c r="C384" s="41"/>
      <c r="D384" s="42"/>
      <c r="E384" s="42"/>
      <c r="F384" s="48">
        <f t="shared" si="31"/>
        <v>0</v>
      </c>
      <c r="G384" s="58">
        <f>IF(F384&gt;0,VLOOKUP(F384,税率表!$A$6:$D$12,3,1),0)</f>
        <v>0</v>
      </c>
      <c r="H384" s="58">
        <f>IF(F384&gt;0,VLOOKUP(F384,税率表!$A$6:$D$12,4,1),0)</f>
        <v>0</v>
      </c>
      <c r="I384" s="58">
        <f t="shared" si="32"/>
        <v>0</v>
      </c>
      <c r="J384" s="58">
        <f t="shared" si="33"/>
        <v>0</v>
      </c>
      <c r="K384" s="43">
        <f>ROUND(MAX((D384-E384)*{0.03,0.1,0.2,0.25,0.3,0.35,0.45}-{0,2520,16920,31920,52920,85920,181920},0),2)</f>
        <v>0</v>
      </c>
      <c r="L384" s="43">
        <f t="shared" si="34"/>
        <v>0</v>
      </c>
      <c r="M384" s="19" t="str">
        <f t="shared" si="35"/>
        <v/>
      </c>
    </row>
    <row r="385" ht="16.5" spans="1:13">
      <c r="A385" s="41">
        <v>383</v>
      </c>
      <c r="B385" s="41"/>
      <c r="C385" s="41"/>
      <c r="D385" s="42"/>
      <c r="E385" s="42"/>
      <c r="F385" s="48">
        <f t="shared" si="31"/>
        <v>0</v>
      </c>
      <c r="G385" s="58">
        <f>IF(F385&gt;0,VLOOKUP(F385,税率表!$A$6:$D$12,3,1),0)</f>
        <v>0</v>
      </c>
      <c r="H385" s="58">
        <f>IF(F385&gt;0,VLOOKUP(F385,税率表!$A$6:$D$12,4,1),0)</f>
        <v>0</v>
      </c>
      <c r="I385" s="58">
        <f t="shared" si="32"/>
        <v>0</v>
      </c>
      <c r="J385" s="58">
        <f t="shared" si="33"/>
        <v>0</v>
      </c>
      <c r="K385" s="43">
        <f>ROUND(MAX((D385-E385)*{0.03,0.1,0.2,0.25,0.3,0.35,0.45}-{0,2520,16920,31920,52920,85920,181920},0),2)</f>
        <v>0</v>
      </c>
      <c r="L385" s="43">
        <f t="shared" si="34"/>
        <v>0</v>
      </c>
      <c r="M385" s="19" t="str">
        <f t="shared" si="35"/>
        <v/>
      </c>
    </row>
    <row r="386" ht="16.5" spans="1:13">
      <c r="A386" s="41">
        <v>384</v>
      </c>
      <c r="B386" s="41"/>
      <c r="C386" s="41"/>
      <c r="D386" s="42"/>
      <c r="E386" s="42"/>
      <c r="F386" s="48">
        <f t="shared" si="31"/>
        <v>0</v>
      </c>
      <c r="G386" s="58">
        <f>IF(F386&gt;0,VLOOKUP(F386,税率表!$A$6:$D$12,3,1),0)</f>
        <v>0</v>
      </c>
      <c r="H386" s="58">
        <f>IF(F386&gt;0,VLOOKUP(F386,税率表!$A$6:$D$12,4,1),0)</f>
        <v>0</v>
      </c>
      <c r="I386" s="58">
        <f t="shared" si="32"/>
        <v>0</v>
      </c>
      <c r="J386" s="58">
        <f t="shared" si="33"/>
        <v>0</v>
      </c>
      <c r="K386" s="43">
        <f>ROUND(MAX((D386-E386)*{0.03,0.1,0.2,0.25,0.3,0.35,0.45}-{0,2520,16920,31920,52920,85920,181920},0),2)</f>
        <v>0</v>
      </c>
      <c r="L386" s="43">
        <f t="shared" si="34"/>
        <v>0</v>
      </c>
      <c r="M386" s="19" t="str">
        <f t="shared" si="35"/>
        <v/>
      </c>
    </row>
    <row r="387" ht="16.5" spans="1:13">
      <c r="A387" s="41">
        <v>385</v>
      </c>
      <c r="B387" s="41"/>
      <c r="C387" s="41"/>
      <c r="D387" s="42"/>
      <c r="E387" s="42"/>
      <c r="F387" s="48">
        <f t="shared" si="31"/>
        <v>0</v>
      </c>
      <c r="G387" s="58">
        <f>IF(F387&gt;0,VLOOKUP(F387,税率表!$A$6:$D$12,3,1),0)</f>
        <v>0</v>
      </c>
      <c r="H387" s="58">
        <f>IF(F387&gt;0,VLOOKUP(F387,税率表!$A$6:$D$12,4,1),0)</f>
        <v>0</v>
      </c>
      <c r="I387" s="58">
        <f t="shared" si="32"/>
        <v>0</v>
      </c>
      <c r="J387" s="58">
        <f t="shared" si="33"/>
        <v>0</v>
      </c>
      <c r="K387" s="43">
        <f>ROUND(MAX((D387-E387)*{0.03,0.1,0.2,0.25,0.3,0.35,0.45}-{0,2520,16920,31920,52920,85920,181920},0),2)</f>
        <v>0</v>
      </c>
      <c r="L387" s="43">
        <f t="shared" si="34"/>
        <v>0</v>
      </c>
      <c r="M387" s="19" t="str">
        <f t="shared" si="35"/>
        <v/>
      </c>
    </row>
    <row r="388" ht="16.5" spans="1:13">
      <c r="A388" s="41">
        <v>386</v>
      </c>
      <c r="B388" s="41"/>
      <c r="C388" s="41"/>
      <c r="D388" s="42"/>
      <c r="E388" s="42"/>
      <c r="F388" s="48">
        <f t="shared" si="31"/>
        <v>0</v>
      </c>
      <c r="G388" s="58">
        <f>IF(F388&gt;0,VLOOKUP(F388,税率表!$A$6:$D$12,3,1),0)</f>
        <v>0</v>
      </c>
      <c r="H388" s="58">
        <f>IF(F388&gt;0,VLOOKUP(F388,税率表!$A$6:$D$12,4,1),0)</f>
        <v>0</v>
      </c>
      <c r="I388" s="58">
        <f t="shared" si="32"/>
        <v>0</v>
      </c>
      <c r="J388" s="58">
        <f t="shared" si="33"/>
        <v>0</v>
      </c>
      <c r="K388" s="43">
        <f>ROUND(MAX((D388-E388)*{0.03,0.1,0.2,0.25,0.3,0.35,0.45}-{0,2520,16920,31920,52920,85920,181920},0),2)</f>
        <v>0</v>
      </c>
      <c r="L388" s="43">
        <f t="shared" si="34"/>
        <v>0</v>
      </c>
      <c r="M388" s="19" t="str">
        <f t="shared" si="35"/>
        <v/>
      </c>
    </row>
    <row r="389" ht="16.5" spans="1:13">
      <c r="A389" s="41">
        <v>387</v>
      </c>
      <c r="B389" s="41"/>
      <c r="C389" s="41"/>
      <c r="D389" s="42"/>
      <c r="E389" s="42"/>
      <c r="F389" s="48">
        <f t="shared" si="31"/>
        <v>0</v>
      </c>
      <c r="G389" s="58">
        <f>IF(F389&gt;0,VLOOKUP(F389,税率表!$A$6:$D$12,3,1),0)</f>
        <v>0</v>
      </c>
      <c r="H389" s="58">
        <f>IF(F389&gt;0,VLOOKUP(F389,税率表!$A$6:$D$12,4,1),0)</f>
        <v>0</v>
      </c>
      <c r="I389" s="58">
        <f t="shared" si="32"/>
        <v>0</v>
      </c>
      <c r="J389" s="58">
        <f t="shared" si="33"/>
        <v>0</v>
      </c>
      <c r="K389" s="43">
        <f>ROUND(MAX((D389-E389)*{0.03,0.1,0.2,0.25,0.3,0.35,0.45}-{0,2520,16920,31920,52920,85920,181920},0),2)</f>
        <v>0</v>
      </c>
      <c r="L389" s="43">
        <f t="shared" si="34"/>
        <v>0</v>
      </c>
      <c r="M389" s="19" t="str">
        <f t="shared" si="35"/>
        <v/>
      </c>
    </row>
    <row r="390" ht="16.5" spans="1:13">
      <c r="A390" s="41">
        <v>388</v>
      </c>
      <c r="B390" s="41"/>
      <c r="C390" s="41"/>
      <c r="D390" s="42"/>
      <c r="E390" s="42"/>
      <c r="F390" s="48">
        <f t="shared" si="31"/>
        <v>0</v>
      </c>
      <c r="G390" s="58">
        <f>IF(F390&gt;0,VLOOKUP(F390,税率表!$A$6:$D$12,3,1),0)</f>
        <v>0</v>
      </c>
      <c r="H390" s="58">
        <f>IF(F390&gt;0,VLOOKUP(F390,税率表!$A$6:$D$12,4,1),0)</f>
        <v>0</v>
      </c>
      <c r="I390" s="58">
        <f t="shared" si="32"/>
        <v>0</v>
      </c>
      <c r="J390" s="58">
        <f t="shared" si="33"/>
        <v>0</v>
      </c>
      <c r="K390" s="43">
        <f>ROUND(MAX((D390-E390)*{0.03,0.1,0.2,0.25,0.3,0.35,0.45}-{0,2520,16920,31920,52920,85920,181920},0),2)</f>
        <v>0</v>
      </c>
      <c r="L390" s="43">
        <f t="shared" si="34"/>
        <v>0</v>
      </c>
      <c r="M390" s="19" t="str">
        <f t="shared" si="35"/>
        <v/>
      </c>
    </row>
    <row r="391" ht="16.5" spans="1:13">
      <c r="A391" s="41">
        <v>389</v>
      </c>
      <c r="B391" s="41"/>
      <c r="C391" s="41"/>
      <c r="D391" s="42"/>
      <c r="E391" s="42"/>
      <c r="F391" s="48">
        <f t="shared" si="31"/>
        <v>0</v>
      </c>
      <c r="G391" s="58">
        <f>IF(F391&gt;0,VLOOKUP(F391,税率表!$A$6:$D$12,3,1),0)</f>
        <v>0</v>
      </c>
      <c r="H391" s="58">
        <f>IF(F391&gt;0,VLOOKUP(F391,税率表!$A$6:$D$12,4,1),0)</f>
        <v>0</v>
      </c>
      <c r="I391" s="58">
        <f t="shared" si="32"/>
        <v>0</v>
      </c>
      <c r="J391" s="58">
        <f t="shared" si="33"/>
        <v>0</v>
      </c>
      <c r="K391" s="43">
        <f>ROUND(MAX((D391-E391)*{0.03,0.1,0.2,0.25,0.3,0.35,0.45}-{0,2520,16920,31920,52920,85920,181920},0),2)</f>
        <v>0</v>
      </c>
      <c r="L391" s="43">
        <f t="shared" si="34"/>
        <v>0</v>
      </c>
      <c r="M391" s="19" t="str">
        <f t="shared" si="35"/>
        <v/>
      </c>
    </row>
    <row r="392" ht="16.5" spans="1:13">
      <c r="A392" s="41">
        <v>390</v>
      </c>
      <c r="B392" s="41"/>
      <c r="C392" s="41"/>
      <c r="D392" s="42"/>
      <c r="E392" s="42"/>
      <c r="F392" s="48">
        <f t="shared" si="31"/>
        <v>0</v>
      </c>
      <c r="G392" s="58">
        <f>IF(F392&gt;0,VLOOKUP(F392,税率表!$A$6:$D$12,3,1),0)</f>
        <v>0</v>
      </c>
      <c r="H392" s="58">
        <f>IF(F392&gt;0,VLOOKUP(F392,税率表!$A$6:$D$12,4,1),0)</f>
        <v>0</v>
      </c>
      <c r="I392" s="58">
        <f t="shared" si="32"/>
        <v>0</v>
      </c>
      <c r="J392" s="58">
        <f t="shared" si="33"/>
        <v>0</v>
      </c>
      <c r="K392" s="43">
        <f>ROUND(MAX((D392-E392)*{0.03,0.1,0.2,0.25,0.3,0.35,0.45}-{0,2520,16920,31920,52920,85920,181920},0),2)</f>
        <v>0</v>
      </c>
      <c r="L392" s="43">
        <f t="shared" si="34"/>
        <v>0</v>
      </c>
      <c r="M392" s="19" t="str">
        <f t="shared" si="35"/>
        <v/>
      </c>
    </row>
    <row r="393" ht="16.5" spans="1:13">
      <c r="A393" s="41">
        <v>391</v>
      </c>
      <c r="B393" s="41"/>
      <c r="C393" s="41"/>
      <c r="D393" s="42"/>
      <c r="E393" s="42"/>
      <c r="F393" s="48">
        <f t="shared" si="31"/>
        <v>0</v>
      </c>
      <c r="G393" s="58">
        <f>IF(F393&gt;0,VLOOKUP(F393,税率表!$A$6:$D$12,3,1),0)</f>
        <v>0</v>
      </c>
      <c r="H393" s="58">
        <f>IF(F393&gt;0,VLOOKUP(F393,税率表!$A$6:$D$12,4,1),0)</f>
        <v>0</v>
      </c>
      <c r="I393" s="58">
        <f t="shared" si="32"/>
        <v>0</v>
      </c>
      <c r="J393" s="58">
        <f t="shared" si="33"/>
        <v>0</v>
      </c>
      <c r="K393" s="43">
        <f>ROUND(MAX((D393-E393)*{0.03,0.1,0.2,0.25,0.3,0.35,0.45}-{0,2520,16920,31920,52920,85920,181920},0),2)</f>
        <v>0</v>
      </c>
      <c r="L393" s="43">
        <f t="shared" si="34"/>
        <v>0</v>
      </c>
      <c r="M393" s="19" t="str">
        <f t="shared" si="35"/>
        <v/>
      </c>
    </row>
    <row r="394" ht="16.5" spans="1:13">
      <c r="A394" s="41">
        <v>392</v>
      </c>
      <c r="B394" s="41"/>
      <c r="C394" s="41"/>
      <c r="D394" s="42"/>
      <c r="E394" s="42"/>
      <c r="F394" s="48">
        <f t="shared" si="31"/>
        <v>0</v>
      </c>
      <c r="G394" s="58">
        <f>IF(F394&gt;0,VLOOKUP(F394,税率表!$A$6:$D$12,3,1),0)</f>
        <v>0</v>
      </c>
      <c r="H394" s="58">
        <f>IF(F394&gt;0,VLOOKUP(F394,税率表!$A$6:$D$12,4,1),0)</f>
        <v>0</v>
      </c>
      <c r="I394" s="58">
        <f t="shared" si="32"/>
        <v>0</v>
      </c>
      <c r="J394" s="58">
        <f t="shared" si="33"/>
        <v>0</v>
      </c>
      <c r="K394" s="43">
        <f>ROUND(MAX((D394-E394)*{0.03,0.1,0.2,0.25,0.3,0.35,0.45}-{0,2520,16920,31920,52920,85920,181920},0),2)</f>
        <v>0</v>
      </c>
      <c r="L394" s="43">
        <f t="shared" si="34"/>
        <v>0</v>
      </c>
      <c r="M394" s="19" t="str">
        <f t="shared" si="35"/>
        <v/>
      </c>
    </row>
    <row r="395" ht="16.5" spans="1:13">
      <c r="A395" s="41">
        <v>393</v>
      </c>
      <c r="B395" s="41"/>
      <c r="C395" s="41"/>
      <c r="D395" s="42"/>
      <c r="E395" s="42"/>
      <c r="F395" s="48">
        <f t="shared" si="31"/>
        <v>0</v>
      </c>
      <c r="G395" s="58">
        <f>IF(F395&gt;0,VLOOKUP(F395,税率表!$A$6:$D$12,3,1),0)</f>
        <v>0</v>
      </c>
      <c r="H395" s="58">
        <f>IF(F395&gt;0,VLOOKUP(F395,税率表!$A$6:$D$12,4,1),0)</f>
        <v>0</v>
      </c>
      <c r="I395" s="58">
        <f t="shared" si="32"/>
        <v>0</v>
      </c>
      <c r="J395" s="58">
        <f t="shared" si="33"/>
        <v>0</v>
      </c>
      <c r="K395" s="43">
        <f>ROUND(MAX((D395-E395)*{0.03,0.1,0.2,0.25,0.3,0.35,0.45}-{0,2520,16920,31920,52920,85920,181920},0),2)</f>
        <v>0</v>
      </c>
      <c r="L395" s="43">
        <f t="shared" si="34"/>
        <v>0</v>
      </c>
      <c r="M395" s="19" t="str">
        <f t="shared" si="35"/>
        <v/>
      </c>
    </row>
    <row r="396" ht="16.5" spans="1:13">
      <c r="A396" s="41">
        <v>394</v>
      </c>
      <c r="B396" s="41"/>
      <c r="C396" s="41"/>
      <c r="D396" s="42"/>
      <c r="E396" s="42"/>
      <c r="F396" s="48">
        <f t="shared" ref="F396:F459" si="36">ROUND(IF(D396&gt;E396,D396-E396,0),2)</f>
        <v>0</v>
      </c>
      <c r="G396" s="58">
        <f>IF(F396&gt;0,VLOOKUP(F396,税率表!$A$6:$D$12,3,1),0)</f>
        <v>0</v>
      </c>
      <c r="H396" s="58">
        <f>IF(F396&gt;0,VLOOKUP(F396,税率表!$A$6:$D$12,4,1),0)</f>
        <v>0</v>
      </c>
      <c r="I396" s="58">
        <f t="shared" ref="I396:I459" si="37">ROUND(F396*G396-H396,2)</f>
        <v>0</v>
      </c>
      <c r="J396" s="58">
        <f t="shared" ref="J396:J459" si="38">ROUND(D396-I396,2)</f>
        <v>0</v>
      </c>
      <c r="K396" s="43">
        <f>ROUND(MAX((D396-E396)*{0.03,0.1,0.2,0.25,0.3,0.35,0.45}-{0,2520,16920,31920,52920,85920,181920},0),2)</f>
        <v>0</v>
      </c>
      <c r="L396" s="43">
        <f t="shared" ref="L396:L459" si="39">ROUND(D396-K396,2)</f>
        <v>0</v>
      </c>
      <c r="M396" s="19" t="str">
        <f t="shared" ref="M396:M459" si="40">IF(I396=K396,"","税金计算有误！")</f>
        <v/>
      </c>
    </row>
    <row r="397" ht="16.5" spans="1:13">
      <c r="A397" s="41">
        <v>395</v>
      </c>
      <c r="B397" s="41"/>
      <c r="C397" s="41"/>
      <c r="D397" s="42"/>
      <c r="E397" s="42"/>
      <c r="F397" s="48">
        <f t="shared" si="36"/>
        <v>0</v>
      </c>
      <c r="G397" s="58">
        <f>IF(F397&gt;0,VLOOKUP(F397,税率表!$A$6:$D$12,3,1),0)</f>
        <v>0</v>
      </c>
      <c r="H397" s="58">
        <f>IF(F397&gt;0,VLOOKUP(F397,税率表!$A$6:$D$12,4,1),0)</f>
        <v>0</v>
      </c>
      <c r="I397" s="58">
        <f t="shared" si="37"/>
        <v>0</v>
      </c>
      <c r="J397" s="58">
        <f t="shared" si="38"/>
        <v>0</v>
      </c>
      <c r="K397" s="43">
        <f>ROUND(MAX((D397-E397)*{0.03,0.1,0.2,0.25,0.3,0.35,0.45}-{0,2520,16920,31920,52920,85920,181920},0),2)</f>
        <v>0</v>
      </c>
      <c r="L397" s="43">
        <f t="shared" si="39"/>
        <v>0</v>
      </c>
      <c r="M397" s="19" t="str">
        <f t="shared" si="40"/>
        <v/>
      </c>
    </row>
    <row r="398" ht="16.5" spans="1:13">
      <c r="A398" s="41">
        <v>396</v>
      </c>
      <c r="B398" s="41"/>
      <c r="C398" s="41"/>
      <c r="D398" s="42"/>
      <c r="E398" s="42"/>
      <c r="F398" s="48">
        <f t="shared" si="36"/>
        <v>0</v>
      </c>
      <c r="G398" s="58">
        <f>IF(F398&gt;0,VLOOKUP(F398,税率表!$A$6:$D$12,3,1),0)</f>
        <v>0</v>
      </c>
      <c r="H398" s="58">
        <f>IF(F398&gt;0,VLOOKUP(F398,税率表!$A$6:$D$12,4,1),0)</f>
        <v>0</v>
      </c>
      <c r="I398" s="58">
        <f t="shared" si="37"/>
        <v>0</v>
      </c>
      <c r="J398" s="58">
        <f t="shared" si="38"/>
        <v>0</v>
      </c>
      <c r="K398" s="43">
        <f>ROUND(MAX((D398-E398)*{0.03,0.1,0.2,0.25,0.3,0.35,0.45}-{0,2520,16920,31920,52920,85920,181920},0),2)</f>
        <v>0</v>
      </c>
      <c r="L398" s="43">
        <f t="shared" si="39"/>
        <v>0</v>
      </c>
      <c r="M398" s="19" t="str">
        <f t="shared" si="40"/>
        <v/>
      </c>
    </row>
    <row r="399" ht="16.5" spans="1:13">
      <c r="A399" s="41">
        <v>397</v>
      </c>
      <c r="B399" s="41"/>
      <c r="C399" s="41"/>
      <c r="D399" s="42"/>
      <c r="E399" s="42"/>
      <c r="F399" s="48">
        <f t="shared" si="36"/>
        <v>0</v>
      </c>
      <c r="G399" s="58">
        <f>IF(F399&gt;0,VLOOKUP(F399,税率表!$A$6:$D$12,3,1),0)</f>
        <v>0</v>
      </c>
      <c r="H399" s="58">
        <f>IF(F399&gt;0,VLOOKUP(F399,税率表!$A$6:$D$12,4,1),0)</f>
        <v>0</v>
      </c>
      <c r="I399" s="58">
        <f t="shared" si="37"/>
        <v>0</v>
      </c>
      <c r="J399" s="58">
        <f t="shared" si="38"/>
        <v>0</v>
      </c>
      <c r="K399" s="43">
        <f>ROUND(MAX((D399-E399)*{0.03,0.1,0.2,0.25,0.3,0.35,0.45}-{0,2520,16920,31920,52920,85920,181920},0),2)</f>
        <v>0</v>
      </c>
      <c r="L399" s="43">
        <f t="shared" si="39"/>
        <v>0</v>
      </c>
      <c r="M399" s="19" t="str">
        <f t="shared" si="40"/>
        <v/>
      </c>
    </row>
    <row r="400" ht="16.5" spans="1:13">
      <c r="A400" s="41">
        <v>398</v>
      </c>
      <c r="B400" s="41"/>
      <c r="C400" s="41"/>
      <c r="D400" s="42"/>
      <c r="E400" s="42"/>
      <c r="F400" s="48">
        <f t="shared" si="36"/>
        <v>0</v>
      </c>
      <c r="G400" s="58">
        <f>IF(F400&gt;0,VLOOKUP(F400,税率表!$A$6:$D$12,3,1),0)</f>
        <v>0</v>
      </c>
      <c r="H400" s="58">
        <f>IF(F400&gt;0,VLOOKUP(F400,税率表!$A$6:$D$12,4,1),0)</f>
        <v>0</v>
      </c>
      <c r="I400" s="58">
        <f t="shared" si="37"/>
        <v>0</v>
      </c>
      <c r="J400" s="58">
        <f t="shared" si="38"/>
        <v>0</v>
      </c>
      <c r="K400" s="43">
        <f>ROUND(MAX((D400-E400)*{0.03,0.1,0.2,0.25,0.3,0.35,0.45}-{0,2520,16920,31920,52920,85920,181920},0),2)</f>
        <v>0</v>
      </c>
      <c r="L400" s="43">
        <f t="shared" si="39"/>
        <v>0</v>
      </c>
      <c r="M400" s="19" t="str">
        <f t="shared" si="40"/>
        <v/>
      </c>
    </row>
    <row r="401" ht="16.5" spans="1:13">
      <c r="A401" s="41">
        <v>399</v>
      </c>
      <c r="B401" s="41"/>
      <c r="C401" s="41"/>
      <c r="D401" s="42"/>
      <c r="E401" s="42"/>
      <c r="F401" s="48">
        <f t="shared" si="36"/>
        <v>0</v>
      </c>
      <c r="G401" s="58">
        <f>IF(F401&gt;0,VLOOKUP(F401,税率表!$A$6:$D$12,3,1),0)</f>
        <v>0</v>
      </c>
      <c r="H401" s="58">
        <f>IF(F401&gt;0,VLOOKUP(F401,税率表!$A$6:$D$12,4,1),0)</f>
        <v>0</v>
      </c>
      <c r="I401" s="58">
        <f t="shared" si="37"/>
        <v>0</v>
      </c>
      <c r="J401" s="58">
        <f t="shared" si="38"/>
        <v>0</v>
      </c>
      <c r="K401" s="43">
        <f>ROUND(MAX((D401-E401)*{0.03,0.1,0.2,0.25,0.3,0.35,0.45}-{0,2520,16920,31920,52920,85920,181920},0),2)</f>
        <v>0</v>
      </c>
      <c r="L401" s="43">
        <f t="shared" si="39"/>
        <v>0</v>
      </c>
      <c r="M401" s="19" t="str">
        <f t="shared" si="40"/>
        <v/>
      </c>
    </row>
    <row r="402" ht="16.5" spans="1:13">
      <c r="A402" s="41">
        <v>400</v>
      </c>
      <c r="B402" s="41"/>
      <c r="C402" s="41"/>
      <c r="D402" s="42"/>
      <c r="E402" s="42"/>
      <c r="F402" s="48">
        <f t="shared" si="36"/>
        <v>0</v>
      </c>
      <c r="G402" s="58">
        <f>IF(F402&gt;0,VLOOKUP(F402,税率表!$A$6:$D$12,3,1),0)</f>
        <v>0</v>
      </c>
      <c r="H402" s="58">
        <f>IF(F402&gt;0,VLOOKUP(F402,税率表!$A$6:$D$12,4,1),0)</f>
        <v>0</v>
      </c>
      <c r="I402" s="58">
        <f t="shared" si="37"/>
        <v>0</v>
      </c>
      <c r="J402" s="58">
        <f t="shared" si="38"/>
        <v>0</v>
      </c>
      <c r="K402" s="43">
        <f>ROUND(MAX((D402-E402)*{0.03,0.1,0.2,0.25,0.3,0.35,0.45}-{0,2520,16920,31920,52920,85920,181920},0),2)</f>
        <v>0</v>
      </c>
      <c r="L402" s="43">
        <f t="shared" si="39"/>
        <v>0</v>
      </c>
      <c r="M402" s="19" t="str">
        <f t="shared" si="40"/>
        <v/>
      </c>
    </row>
    <row r="403" ht="16.5" spans="1:13">
      <c r="A403" s="41">
        <v>401</v>
      </c>
      <c r="B403" s="41"/>
      <c r="C403" s="41"/>
      <c r="D403" s="42"/>
      <c r="E403" s="42"/>
      <c r="F403" s="48">
        <f t="shared" si="36"/>
        <v>0</v>
      </c>
      <c r="G403" s="58">
        <f>IF(F403&gt;0,VLOOKUP(F403,税率表!$A$6:$D$12,3,1),0)</f>
        <v>0</v>
      </c>
      <c r="H403" s="58">
        <f>IF(F403&gt;0,VLOOKUP(F403,税率表!$A$6:$D$12,4,1),0)</f>
        <v>0</v>
      </c>
      <c r="I403" s="58">
        <f t="shared" si="37"/>
        <v>0</v>
      </c>
      <c r="J403" s="58">
        <f t="shared" si="38"/>
        <v>0</v>
      </c>
      <c r="K403" s="43">
        <f>ROUND(MAX((D403-E403)*{0.03,0.1,0.2,0.25,0.3,0.35,0.45}-{0,2520,16920,31920,52920,85920,181920},0),2)</f>
        <v>0</v>
      </c>
      <c r="L403" s="43">
        <f t="shared" si="39"/>
        <v>0</v>
      </c>
      <c r="M403" s="19" t="str">
        <f t="shared" si="40"/>
        <v/>
      </c>
    </row>
    <row r="404" ht="16.5" spans="1:13">
      <c r="A404" s="41">
        <v>402</v>
      </c>
      <c r="B404" s="41"/>
      <c r="C404" s="41"/>
      <c r="D404" s="42"/>
      <c r="E404" s="42"/>
      <c r="F404" s="48">
        <f t="shared" si="36"/>
        <v>0</v>
      </c>
      <c r="G404" s="58">
        <f>IF(F404&gt;0,VLOOKUP(F404,税率表!$A$6:$D$12,3,1),0)</f>
        <v>0</v>
      </c>
      <c r="H404" s="58">
        <f>IF(F404&gt;0,VLOOKUP(F404,税率表!$A$6:$D$12,4,1),0)</f>
        <v>0</v>
      </c>
      <c r="I404" s="58">
        <f t="shared" si="37"/>
        <v>0</v>
      </c>
      <c r="J404" s="58">
        <f t="shared" si="38"/>
        <v>0</v>
      </c>
      <c r="K404" s="43">
        <f>ROUND(MAX((D404-E404)*{0.03,0.1,0.2,0.25,0.3,0.35,0.45}-{0,2520,16920,31920,52920,85920,181920},0),2)</f>
        <v>0</v>
      </c>
      <c r="L404" s="43">
        <f t="shared" si="39"/>
        <v>0</v>
      </c>
      <c r="M404" s="19" t="str">
        <f t="shared" si="40"/>
        <v/>
      </c>
    </row>
    <row r="405" ht="16.5" spans="1:13">
      <c r="A405" s="41">
        <v>403</v>
      </c>
      <c r="B405" s="41"/>
      <c r="C405" s="41"/>
      <c r="D405" s="42"/>
      <c r="E405" s="42"/>
      <c r="F405" s="48">
        <f t="shared" si="36"/>
        <v>0</v>
      </c>
      <c r="G405" s="58">
        <f>IF(F405&gt;0,VLOOKUP(F405,税率表!$A$6:$D$12,3,1),0)</f>
        <v>0</v>
      </c>
      <c r="H405" s="58">
        <f>IF(F405&gt;0,VLOOKUP(F405,税率表!$A$6:$D$12,4,1),0)</f>
        <v>0</v>
      </c>
      <c r="I405" s="58">
        <f t="shared" si="37"/>
        <v>0</v>
      </c>
      <c r="J405" s="58">
        <f t="shared" si="38"/>
        <v>0</v>
      </c>
      <c r="K405" s="43">
        <f>ROUND(MAX((D405-E405)*{0.03,0.1,0.2,0.25,0.3,0.35,0.45}-{0,2520,16920,31920,52920,85920,181920},0),2)</f>
        <v>0</v>
      </c>
      <c r="L405" s="43">
        <f t="shared" si="39"/>
        <v>0</v>
      </c>
      <c r="M405" s="19" t="str">
        <f t="shared" si="40"/>
        <v/>
      </c>
    </row>
    <row r="406" ht="16.5" spans="1:13">
      <c r="A406" s="41">
        <v>404</v>
      </c>
      <c r="B406" s="41"/>
      <c r="C406" s="41"/>
      <c r="D406" s="42"/>
      <c r="E406" s="42"/>
      <c r="F406" s="48">
        <f t="shared" si="36"/>
        <v>0</v>
      </c>
      <c r="G406" s="58">
        <f>IF(F406&gt;0,VLOOKUP(F406,税率表!$A$6:$D$12,3,1),0)</f>
        <v>0</v>
      </c>
      <c r="H406" s="58">
        <f>IF(F406&gt;0,VLOOKUP(F406,税率表!$A$6:$D$12,4,1),0)</f>
        <v>0</v>
      </c>
      <c r="I406" s="58">
        <f t="shared" si="37"/>
        <v>0</v>
      </c>
      <c r="J406" s="58">
        <f t="shared" si="38"/>
        <v>0</v>
      </c>
      <c r="K406" s="43">
        <f>ROUND(MAX((D406-E406)*{0.03,0.1,0.2,0.25,0.3,0.35,0.45}-{0,2520,16920,31920,52920,85920,181920},0),2)</f>
        <v>0</v>
      </c>
      <c r="L406" s="43">
        <f t="shared" si="39"/>
        <v>0</v>
      </c>
      <c r="M406" s="19" t="str">
        <f t="shared" si="40"/>
        <v/>
      </c>
    </row>
    <row r="407" ht="16.5" spans="1:13">
      <c r="A407" s="41">
        <v>405</v>
      </c>
      <c r="B407" s="41"/>
      <c r="C407" s="41"/>
      <c r="D407" s="42"/>
      <c r="E407" s="42"/>
      <c r="F407" s="48">
        <f t="shared" si="36"/>
        <v>0</v>
      </c>
      <c r="G407" s="58">
        <f>IF(F407&gt;0,VLOOKUP(F407,税率表!$A$6:$D$12,3,1),0)</f>
        <v>0</v>
      </c>
      <c r="H407" s="58">
        <f>IF(F407&gt;0,VLOOKUP(F407,税率表!$A$6:$D$12,4,1),0)</f>
        <v>0</v>
      </c>
      <c r="I407" s="58">
        <f t="shared" si="37"/>
        <v>0</v>
      </c>
      <c r="J407" s="58">
        <f t="shared" si="38"/>
        <v>0</v>
      </c>
      <c r="K407" s="43">
        <f>ROUND(MAX((D407-E407)*{0.03,0.1,0.2,0.25,0.3,0.35,0.45}-{0,2520,16920,31920,52920,85920,181920},0),2)</f>
        <v>0</v>
      </c>
      <c r="L407" s="43">
        <f t="shared" si="39"/>
        <v>0</v>
      </c>
      <c r="M407" s="19" t="str">
        <f t="shared" si="40"/>
        <v/>
      </c>
    </row>
    <row r="408" ht="16.5" spans="1:13">
      <c r="A408" s="41">
        <v>406</v>
      </c>
      <c r="B408" s="41"/>
      <c r="C408" s="41"/>
      <c r="D408" s="42"/>
      <c r="E408" s="42"/>
      <c r="F408" s="48">
        <f t="shared" si="36"/>
        <v>0</v>
      </c>
      <c r="G408" s="58">
        <f>IF(F408&gt;0,VLOOKUP(F408,税率表!$A$6:$D$12,3,1),0)</f>
        <v>0</v>
      </c>
      <c r="H408" s="58">
        <f>IF(F408&gt;0,VLOOKUP(F408,税率表!$A$6:$D$12,4,1),0)</f>
        <v>0</v>
      </c>
      <c r="I408" s="58">
        <f t="shared" si="37"/>
        <v>0</v>
      </c>
      <c r="J408" s="58">
        <f t="shared" si="38"/>
        <v>0</v>
      </c>
      <c r="K408" s="43">
        <f>ROUND(MAX((D408-E408)*{0.03,0.1,0.2,0.25,0.3,0.35,0.45}-{0,2520,16920,31920,52920,85920,181920},0),2)</f>
        <v>0</v>
      </c>
      <c r="L408" s="43">
        <f t="shared" si="39"/>
        <v>0</v>
      </c>
      <c r="M408" s="19" t="str">
        <f t="shared" si="40"/>
        <v/>
      </c>
    </row>
    <row r="409" ht="16.5" spans="1:13">
      <c r="A409" s="41">
        <v>407</v>
      </c>
      <c r="B409" s="41"/>
      <c r="C409" s="41"/>
      <c r="D409" s="42"/>
      <c r="E409" s="42"/>
      <c r="F409" s="48">
        <f t="shared" si="36"/>
        <v>0</v>
      </c>
      <c r="G409" s="58">
        <f>IF(F409&gt;0,VLOOKUP(F409,税率表!$A$6:$D$12,3,1),0)</f>
        <v>0</v>
      </c>
      <c r="H409" s="58">
        <f>IF(F409&gt;0,VLOOKUP(F409,税率表!$A$6:$D$12,4,1),0)</f>
        <v>0</v>
      </c>
      <c r="I409" s="58">
        <f t="shared" si="37"/>
        <v>0</v>
      </c>
      <c r="J409" s="58">
        <f t="shared" si="38"/>
        <v>0</v>
      </c>
      <c r="K409" s="43">
        <f>ROUND(MAX((D409-E409)*{0.03,0.1,0.2,0.25,0.3,0.35,0.45}-{0,2520,16920,31920,52920,85920,181920},0),2)</f>
        <v>0</v>
      </c>
      <c r="L409" s="43">
        <f t="shared" si="39"/>
        <v>0</v>
      </c>
      <c r="M409" s="19" t="str">
        <f t="shared" si="40"/>
        <v/>
      </c>
    </row>
    <row r="410" ht="16.5" spans="1:13">
      <c r="A410" s="41">
        <v>408</v>
      </c>
      <c r="B410" s="41"/>
      <c r="C410" s="41"/>
      <c r="D410" s="42"/>
      <c r="E410" s="42"/>
      <c r="F410" s="48">
        <f t="shared" si="36"/>
        <v>0</v>
      </c>
      <c r="G410" s="58">
        <f>IF(F410&gt;0,VLOOKUP(F410,税率表!$A$6:$D$12,3,1),0)</f>
        <v>0</v>
      </c>
      <c r="H410" s="58">
        <f>IF(F410&gt;0,VLOOKUP(F410,税率表!$A$6:$D$12,4,1),0)</f>
        <v>0</v>
      </c>
      <c r="I410" s="58">
        <f t="shared" si="37"/>
        <v>0</v>
      </c>
      <c r="J410" s="58">
        <f t="shared" si="38"/>
        <v>0</v>
      </c>
      <c r="K410" s="43">
        <f>ROUND(MAX((D410-E410)*{0.03,0.1,0.2,0.25,0.3,0.35,0.45}-{0,2520,16920,31920,52920,85920,181920},0),2)</f>
        <v>0</v>
      </c>
      <c r="L410" s="43">
        <f t="shared" si="39"/>
        <v>0</v>
      </c>
      <c r="M410" s="19" t="str">
        <f t="shared" si="40"/>
        <v/>
      </c>
    </row>
    <row r="411" ht="16.5" spans="1:13">
      <c r="A411" s="41">
        <v>409</v>
      </c>
      <c r="B411" s="41"/>
      <c r="C411" s="41"/>
      <c r="D411" s="42"/>
      <c r="E411" s="42"/>
      <c r="F411" s="48">
        <f t="shared" si="36"/>
        <v>0</v>
      </c>
      <c r="G411" s="58">
        <f>IF(F411&gt;0,VLOOKUP(F411,税率表!$A$6:$D$12,3,1),0)</f>
        <v>0</v>
      </c>
      <c r="H411" s="58">
        <f>IF(F411&gt;0,VLOOKUP(F411,税率表!$A$6:$D$12,4,1),0)</f>
        <v>0</v>
      </c>
      <c r="I411" s="58">
        <f t="shared" si="37"/>
        <v>0</v>
      </c>
      <c r="J411" s="58">
        <f t="shared" si="38"/>
        <v>0</v>
      </c>
      <c r="K411" s="43">
        <f>ROUND(MAX((D411-E411)*{0.03,0.1,0.2,0.25,0.3,0.35,0.45}-{0,2520,16920,31920,52920,85920,181920},0),2)</f>
        <v>0</v>
      </c>
      <c r="L411" s="43">
        <f t="shared" si="39"/>
        <v>0</v>
      </c>
      <c r="M411" s="19" t="str">
        <f t="shared" si="40"/>
        <v/>
      </c>
    </row>
    <row r="412" ht="16.5" spans="1:13">
      <c r="A412" s="41">
        <v>410</v>
      </c>
      <c r="B412" s="41"/>
      <c r="C412" s="41"/>
      <c r="D412" s="42"/>
      <c r="E412" s="42"/>
      <c r="F412" s="48">
        <f t="shared" si="36"/>
        <v>0</v>
      </c>
      <c r="G412" s="58">
        <f>IF(F412&gt;0,VLOOKUP(F412,税率表!$A$6:$D$12,3,1),0)</f>
        <v>0</v>
      </c>
      <c r="H412" s="58">
        <f>IF(F412&gt;0,VLOOKUP(F412,税率表!$A$6:$D$12,4,1),0)</f>
        <v>0</v>
      </c>
      <c r="I412" s="58">
        <f t="shared" si="37"/>
        <v>0</v>
      </c>
      <c r="J412" s="58">
        <f t="shared" si="38"/>
        <v>0</v>
      </c>
      <c r="K412" s="43">
        <f>ROUND(MAX((D412-E412)*{0.03,0.1,0.2,0.25,0.3,0.35,0.45}-{0,2520,16920,31920,52920,85920,181920},0),2)</f>
        <v>0</v>
      </c>
      <c r="L412" s="43">
        <f t="shared" si="39"/>
        <v>0</v>
      </c>
      <c r="M412" s="19" t="str">
        <f t="shared" si="40"/>
        <v/>
      </c>
    </row>
    <row r="413" ht="16.5" spans="1:13">
      <c r="A413" s="41">
        <v>411</v>
      </c>
      <c r="B413" s="41"/>
      <c r="C413" s="41"/>
      <c r="D413" s="42"/>
      <c r="E413" s="42"/>
      <c r="F413" s="48">
        <f t="shared" si="36"/>
        <v>0</v>
      </c>
      <c r="G413" s="58">
        <f>IF(F413&gt;0,VLOOKUP(F413,税率表!$A$6:$D$12,3,1),0)</f>
        <v>0</v>
      </c>
      <c r="H413" s="58">
        <f>IF(F413&gt;0,VLOOKUP(F413,税率表!$A$6:$D$12,4,1),0)</f>
        <v>0</v>
      </c>
      <c r="I413" s="58">
        <f t="shared" si="37"/>
        <v>0</v>
      </c>
      <c r="J413" s="58">
        <f t="shared" si="38"/>
        <v>0</v>
      </c>
      <c r="K413" s="43">
        <f>ROUND(MAX((D413-E413)*{0.03,0.1,0.2,0.25,0.3,0.35,0.45}-{0,2520,16920,31920,52920,85920,181920},0),2)</f>
        <v>0</v>
      </c>
      <c r="L413" s="43">
        <f t="shared" si="39"/>
        <v>0</v>
      </c>
      <c r="M413" s="19" t="str">
        <f t="shared" si="40"/>
        <v/>
      </c>
    </row>
    <row r="414" ht="16.5" spans="1:13">
      <c r="A414" s="41">
        <v>412</v>
      </c>
      <c r="B414" s="41"/>
      <c r="C414" s="41"/>
      <c r="D414" s="42"/>
      <c r="E414" s="42"/>
      <c r="F414" s="48">
        <f t="shared" si="36"/>
        <v>0</v>
      </c>
      <c r="G414" s="58">
        <f>IF(F414&gt;0,VLOOKUP(F414,税率表!$A$6:$D$12,3,1),0)</f>
        <v>0</v>
      </c>
      <c r="H414" s="58">
        <f>IF(F414&gt;0,VLOOKUP(F414,税率表!$A$6:$D$12,4,1),0)</f>
        <v>0</v>
      </c>
      <c r="I414" s="58">
        <f t="shared" si="37"/>
        <v>0</v>
      </c>
      <c r="J414" s="58">
        <f t="shared" si="38"/>
        <v>0</v>
      </c>
      <c r="K414" s="43">
        <f>ROUND(MAX((D414-E414)*{0.03,0.1,0.2,0.25,0.3,0.35,0.45}-{0,2520,16920,31920,52920,85920,181920},0),2)</f>
        <v>0</v>
      </c>
      <c r="L414" s="43">
        <f t="shared" si="39"/>
        <v>0</v>
      </c>
      <c r="M414" s="19" t="str">
        <f t="shared" si="40"/>
        <v/>
      </c>
    </row>
    <row r="415" ht="16.5" spans="1:13">
      <c r="A415" s="41">
        <v>413</v>
      </c>
      <c r="B415" s="41"/>
      <c r="C415" s="41"/>
      <c r="D415" s="42"/>
      <c r="E415" s="42"/>
      <c r="F415" s="48">
        <f t="shared" si="36"/>
        <v>0</v>
      </c>
      <c r="G415" s="58">
        <f>IF(F415&gt;0,VLOOKUP(F415,税率表!$A$6:$D$12,3,1),0)</f>
        <v>0</v>
      </c>
      <c r="H415" s="58">
        <f>IF(F415&gt;0,VLOOKUP(F415,税率表!$A$6:$D$12,4,1),0)</f>
        <v>0</v>
      </c>
      <c r="I415" s="58">
        <f t="shared" si="37"/>
        <v>0</v>
      </c>
      <c r="J415" s="58">
        <f t="shared" si="38"/>
        <v>0</v>
      </c>
      <c r="K415" s="43">
        <f>ROUND(MAX((D415-E415)*{0.03,0.1,0.2,0.25,0.3,0.35,0.45}-{0,2520,16920,31920,52920,85920,181920},0),2)</f>
        <v>0</v>
      </c>
      <c r="L415" s="43">
        <f t="shared" si="39"/>
        <v>0</v>
      </c>
      <c r="M415" s="19" t="str">
        <f t="shared" si="40"/>
        <v/>
      </c>
    </row>
    <row r="416" ht="16.5" spans="1:13">
      <c r="A416" s="41">
        <v>414</v>
      </c>
      <c r="B416" s="41"/>
      <c r="C416" s="41"/>
      <c r="D416" s="42"/>
      <c r="E416" s="42"/>
      <c r="F416" s="48">
        <f t="shared" si="36"/>
        <v>0</v>
      </c>
      <c r="G416" s="58">
        <f>IF(F416&gt;0,VLOOKUP(F416,税率表!$A$6:$D$12,3,1),0)</f>
        <v>0</v>
      </c>
      <c r="H416" s="58">
        <f>IF(F416&gt;0,VLOOKUP(F416,税率表!$A$6:$D$12,4,1),0)</f>
        <v>0</v>
      </c>
      <c r="I416" s="58">
        <f t="shared" si="37"/>
        <v>0</v>
      </c>
      <c r="J416" s="58">
        <f t="shared" si="38"/>
        <v>0</v>
      </c>
      <c r="K416" s="43">
        <f>ROUND(MAX((D416-E416)*{0.03,0.1,0.2,0.25,0.3,0.35,0.45}-{0,2520,16920,31920,52920,85920,181920},0),2)</f>
        <v>0</v>
      </c>
      <c r="L416" s="43">
        <f t="shared" si="39"/>
        <v>0</v>
      </c>
      <c r="M416" s="19" t="str">
        <f t="shared" si="40"/>
        <v/>
      </c>
    </row>
    <row r="417" ht="16.5" spans="1:13">
      <c r="A417" s="41">
        <v>415</v>
      </c>
      <c r="B417" s="41"/>
      <c r="C417" s="41"/>
      <c r="D417" s="42"/>
      <c r="E417" s="42"/>
      <c r="F417" s="48">
        <f t="shared" si="36"/>
        <v>0</v>
      </c>
      <c r="G417" s="58">
        <f>IF(F417&gt;0,VLOOKUP(F417,税率表!$A$6:$D$12,3,1),0)</f>
        <v>0</v>
      </c>
      <c r="H417" s="58">
        <f>IF(F417&gt;0,VLOOKUP(F417,税率表!$A$6:$D$12,4,1),0)</f>
        <v>0</v>
      </c>
      <c r="I417" s="58">
        <f t="shared" si="37"/>
        <v>0</v>
      </c>
      <c r="J417" s="58">
        <f t="shared" si="38"/>
        <v>0</v>
      </c>
      <c r="K417" s="43">
        <f>ROUND(MAX((D417-E417)*{0.03,0.1,0.2,0.25,0.3,0.35,0.45}-{0,2520,16920,31920,52920,85920,181920},0),2)</f>
        <v>0</v>
      </c>
      <c r="L417" s="43">
        <f t="shared" si="39"/>
        <v>0</v>
      </c>
      <c r="M417" s="19" t="str">
        <f t="shared" si="40"/>
        <v/>
      </c>
    </row>
    <row r="418" ht="16.5" spans="1:13">
      <c r="A418" s="41">
        <v>416</v>
      </c>
      <c r="B418" s="41"/>
      <c r="C418" s="41"/>
      <c r="D418" s="42"/>
      <c r="E418" s="42"/>
      <c r="F418" s="48">
        <f t="shared" si="36"/>
        <v>0</v>
      </c>
      <c r="G418" s="58">
        <f>IF(F418&gt;0,VLOOKUP(F418,税率表!$A$6:$D$12,3,1),0)</f>
        <v>0</v>
      </c>
      <c r="H418" s="58">
        <f>IF(F418&gt;0,VLOOKUP(F418,税率表!$A$6:$D$12,4,1),0)</f>
        <v>0</v>
      </c>
      <c r="I418" s="58">
        <f t="shared" si="37"/>
        <v>0</v>
      </c>
      <c r="J418" s="58">
        <f t="shared" si="38"/>
        <v>0</v>
      </c>
      <c r="K418" s="43">
        <f>ROUND(MAX((D418-E418)*{0.03,0.1,0.2,0.25,0.3,0.35,0.45}-{0,2520,16920,31920,52920,85920,181920},0),2)</f>
        <v>0</v>
      </c>
      <c r="L418" s="43">
        <f t="shared" si="39"/>
        <v>0</v>
      </c>
      <c r="M418" s="19" t="str">
        <f t="shared" si="40"/>
        <v/>
      </c>
    </row>
    <row r="419" ht="16.5" spans="1:13">
      <c r="A419" s="41">
        <v>417</v>
      </c>
      <c r="B419" s="41"/>
      <c r="C419" s="41"/>
      <c r="D419" s="42"/>
      <c r="E419" s="42"/>
      <c r="F419" s="48">
        <f t="shared" si="36"/>
        <v>0</v>
      </c>
      <c r="G419" s="58">
        <f>IF(F419&gt;0,VLOOKUP(F419,税率表!$A$6:$D$12,3,1),0)</f>
        <v>0</v>
      </c>
      <c r="H419" s="58">
        <f>IF(F419&gt;0,VLOOKUP(F419,税率表!$A$6:$D$12,4,1),0)</f>
        <v>0</v>
      </c>
      <c r="I419" s="58">
        <f t="shared" si="37"/>
        <v>0</v>
      </c>
      <c r="J419" s="58">
        <f t="shared" si="38"/>
        <v>0</v>
      </c>
      <c r="K419" s="43">
        <f>ROUND(MAX((D419-E419)*{0.03,0.1,0.2,0.25,0.3,0.35,0.45}-{0,2520,16920,31920,52920,85920,181920},0),2)</f>
        <v>0</v>
      </c>
      <c r="L419" s="43">
        <f t="shared" si="39"/>
        <v>0</v>
      </c>
      <c r="M419" s="19" t="str">
        <f t="shared" si="40"/>
        <v/>
      </c>
    </row>
    <row r="420" ht="16.5" spans="1:13">
      <c r="A420" s="41">
        <v>418</v>
      </c>
      <c r="B420" s="41"/>
      <c r="C420" s="41"/>
      <c r="D420" s="42"/>
      <c r="E420" s="42"/>
      <c r="F420" s="48">
        <f t="shared" si="36"/>
        <v>0</v>
      </c>
      <c r="G420" s="58">
        <f>IF(F420&gt;0,VLOOKUP(F420,税率表!$A$6:$D$12,3,1),0)</f>
        <v>0</v>
      </c>
      <c r="H420" s="58">
        <f>IF(F420&gt;0,VLOOKUP(F420,税率表!$A$6:$D$12,4,1),0)</f>
        <v>0</v>
      </c>
      <c r="I420" s="58">
        <f t="shared" si="37"/>
        <v>0</v>
      </c>
      <c r="J420" s="58">
        <f t="shared" si="38"/>
        <v>0</v>
      </c>
      <c r="K420" s="43">
        <f>ROUND(MAX((D420-E420)*{0.03,0.1,0.2,0.25,0.3,0.35,0.45}-{0,2520,16920,31920,52920,85920,181920},0),2)</f>
        <v>0</v>
      </c>
      <c r="L420" s="43">
        <f t="shared" si="39"/>
        <v>0</v>
      </c>
      <c r="M420" s="19" t="str">
        <f t="shared" si="40"/>
        <v/>
      </c>
    </row>
    <row r="421" ht="16.5" spans="1:13">
      <c r="A421" s="41">
        <v>419</v>
      </c>
      <c r="B421" s="41"/>
      <c r="C421" s="41"/>
      <c r="D421" s="42"/>
      <c r="E421" s="42"/>
      <c r="F421" s="48">
        <f t="shared" si="36"/>
        <v>0</v>
      </c>
      <c r="G421" s="58">
        <f>IF(F421&gt;0,VLOOKUP(F421,税率表!$A$6:$D$12,3,1),0)</f>
        <v>0</v>
      </c>
      <c r="H421" s="58">
        <f>IF(F421&gt;0,VLOOKUP(F421,税率表!$A$6:$D$12,4,1),0)</f>
        <v>0</v>
      </c>
      <c r="I421" s="58">
        <f t="shared" si="37"/>
        <v>0</v>
      </c>
      <c r="J421" s="58">
        <f t="shared" si="38"/>
        <v>0</v>
      </c>
      <c r="K421" s="43">
        <f>ROUND(MAX((D421-E421)*{0.03,0.1,0.2,0.25,0.3,0.35,0.45}-{0,2520,16920,31920,52920,85920,181920},0),2)</f>
        <v>0</v>
      </c>
      <c r="L421" s="43">
        <f t="shared" si="39"/>
        <v>0</v>
      </c>
      <c r="M421" s="19" t="str">
        <f t="shared" si="40"/>
        <v/>
      </c>
    </row>
    <row r="422" ht="16.5" spans="1:13">
      <c r="A422" s="41">
        <v>420</v>
      </c>
      <c r="B422" s="41"/>
      <c r="C422" s="41"/>
      <c r="D422" s="42"/>
      <c r="E422" s="42"/>
      <c r="F422" s="48">
        <f t="shared" si="36"/>
        <v>0</v>
      </c>
      <c r="G422" s="58">
        <f>IF(F422&gt;0,VLOOKUP(F422,税率表!$A$6:$D$12,3,1),0)</f>
        <v>0</v>
      </c>
      <c r="H422" s="58">
        <f>IF(F422&gt;0,VLOOKUP(F422,税率表!$A$6:$D$12,4,1),0)</f>
        <v>0</v>
      </c>
      <c r="I422" s="58">
        <f t="shared" si="37"/>
        <v>0</v>
      </c>
      <c r="J422" s="58">
        <f t="shared" si="38"/>
        <v>0</v>
      </c>
      <c r="K422" s="43">
        <f>ROUND(MAX((D422-E422)*{0.03,0.1,0.2,0.25,0.3,0.35,0.45}-{0,2520,16920,31920,52920,85920,181920},0),2)</f>
        <v>0</v>
      </c>
      <c r="L422" s="43">
        <f t="shared" si="39"/>
        <v>0</v>
      </c>
      <c r="M422" s="19" t="str">
        <f t="shared" si="40"/>
        <v/>
      </c>
    </row>
    <row r="423" ht="16.5" spans="1:13">
      <c r="A423" s="41">
        <v>421</v>
      </c>
      <c r="B423" s="41"/>
      <c r="C423" s="41"/>
      <c r="D423" s="42"/>
      <c r="E423" s="42"/>
      <c r="F423" s="48">
        <f t="shared" si="36"/>
        <v>0</v>
      </c>
      <c r="G423" s="58">
        <f>IF(F423&gt;0,VLOOKUP(F423,税率表!$A$6:$D$12,3,1),0)</f>
        <v>0</v>
      </c>
      <c r="H423" s="58">
        <f>IF(F423&gt;0,VLOOKUP(F423,税率表!$A$6:$D$12,4,1),0)</f>
        <v>0</v>
      </c>
      <c r="I423" s="58">
        <f t="shared" si="37"/>
        <v>0</v>
      </c>
      <c r="J423" s="58">
        <f t="shared" si="38"/>
        <v>0</v>
      </c>
      <c r="K423" s="43">
        <f>ROUND(MAX((D423-E423)*{0.03,0.1,0.2,0.25,0.3,0.35,0.45}-{0,2520,16920,31920,52920,85920,181920},0),2)</f>
        <v>0</v>
      </c>
      <c r="L423" s="43">
        <f t="shared" si="39"/>
        <v>0</v>
      </c>
      <c r="M423" s="19" t="str">
        <f t="shared" si="40"/>
        <v/>
      </c>
    </row>
    <row r="424" ht="16.5" spans="1:13">
      <c r="A424" s="41">
        <v>422</v>
      </c>
      <c r="B424" s="41"/>
      <c r="C424" s="41"/>
      <c r="D424" s="42"/>
      <c r="E424" s="42"/>
      <c r="F424" s="48">
        <f t="shared" si="36"/>
        <v>0</v>
      </c>
      <c r="G424" s="58">
        <f>IF(F424&gt;0,VLOOKUP(F424,税率表!$A$6:$D$12,3,1),0)</f>
        <v>0</v>
      </c>
      <c r="H424" s="58">
        <f>IF(F424&gt;0,VLOOKUP(F424,税率表!$A$6:$D$12,4,1),0)</f>
        <v>0</v>
      </c>
      <c r="I424" s="58">
        <f t="shared" si="37"/>
        <v>0</v>
      </c>
      <c r="J424" s="58">
        <f t="shared" si="38"/>
        <v>0</v>
      </c>
      <c r="K424" s="43">
        <f>ROUND(MAX((D424-E424)*{0.03,0.1,0.2,0.25,0.3,0.35,0.45}-{0,2520,16920,31920,52920,85920,181920},0),2)</f>
        <v>0</v>
      </c>
      <c r="L424" s="43">
        <f t="shared" si="39"/>
        <v>0</v>
      </c>
      <c r="M424" s="19" t="str">
        <f t="shared" si="40"/>
        <v/>
      </c>
    </row>
    <row r="425" ht="16.5" spans="1:13">
      <c r="A425" s="41">
        <v>423</v>
      </c>
      <c r="B425" s="41"/>
      <c r="C425" s="41"/>
      <c r="D425" s="42"/>
      <c r="E425" s="42"/>
      <c r="F425" s="48">
        <f t="shared" si="36"/>
        <v>0</v>
      </c>
      <c r="G425" s="58">
        <f>IF(F425&gt;0,VLOOKUP(F425,税率表!$A$6:$D$12,3,1),0)</f>
        <v>0</v>
      </c>
      <c r="H425" s="58">
        <f>IF(F425&gt;0,VLOOKUP(F425,税率表!$A$6:$D$12,4,1),0)</f>
        <v>0</v>
      </c>
      <c r="I425" s="58">
        <f t="shared" si="37"/>
        <v>0</v>
      </c>
      <c r="J425" s="58">
        <f t="shared" si="38"/>
        <v>0</v>
      </c>
      <c r="K425" s="43">
        <f>ROUND(MAX((D425-E425)*{0.03,0.1,0.2,0.25,0.3,0.35,0.45}-{0,2520,16920,31920,52920,85920,181920},0),2)</f>
        <v>0</v>
      </c>
      <c r="L425" s="43">
        <f t="shared" si="39"/>
        <v>0</v>
      </c>
      <c r="M425" s="19" t="str">
        <f t="shared" si="40"/>
        <v/>
      </c>
    </row>
    <row r="426" ht="16.5" spans="1:13">
      <c r="A426" s="41">
        <v>424</v>
      </c>
      <c r="B426" s="41"/>
      <c r="C426" s="41"/>
      <c r="D426" s="42"/>
      <c r="E426" s="42"/>
      <c r="F426" s="48">
        <f t="shared" si="36"/>
        <v>0</v>
      </c>
      <c r="G426" s="58">
        <f>IF(F426&gt;0,VLOOKUP(F426,税率表!$A$6:$D$12,3,1),0)</f>
        <v>0</v>
      </c>
      <c r="H426" s="58">
        <f>IF(F426&gt;0,VLOOKUP(F426,税率表!$A$6:$D$12,4,1),0)</f>
        <v>0</v>
      </c>
      <c r="I426" s="58">
        <f t="shared" si="37"/>
        <v>0</v>
      </c>
      <c r="J426" s="58">
        <f t="shared" si="38"/>
        <v>0</v>
      </c>
      <c r="K426" s="43">
        <f>ROUND(MAX((D426-E426)*{0.03,0.1,0.2,0.25,0.3,0.35,0.45}-{0,2520,16920,31920,52920,85920,181920},0),2)</f>
        <v>0</v>
      </c>
      <c r="L426" s="43">
        <f t="shared" si="39"/>
        <v>0</v>
      </c>
      <c r="M426" s="19" t="str">
        <f t="shared" si="40"/>
        <v/>
      </c>
    </row>
    <row r="427" ht="16.5" spans="1:13">
      <c r="A427" s="41">
        <v>425</v>
      </c>
      <c r="B427" s="41"/>
      <c r="C427" s="41"/>
      <c r="D427" s="42"/>
      <c r="E427" s="42"/>
      <c r="F427" s="48">
        <f t="shared" si="36"/>
        <v>0</v>
      </c>
      <c r="G427" s="58">
        <f>IF(F427&gt;0,VLOOKUP(F427,税率表!$A$6:$D$12,3,1),0)</f>
        <v>0</v>
      </c>
      <c r="H427" s="58">
        <f>IF(F427&gt;0,VLOOKUP(F427,税率表!$A$6:$D$12,4,1),0)</f>
        <v>0</v>
      </c>
      <c r="I427" s="58">
        <f t="shared" si="37"/>
        <v>0</v>
      </c>
      <c r="J427" s="58">
        <f t="shared" si="38"/>
        <v>0</v>
      </c>
      <c r="K427" s="43">
        <f>ROUND(MAX((D427-E427)*{0.03,0.1,0.2,0.25,0.3,0.35,0.45}-{0,2520,16920,31920,52920,85920,181920},0),2)</f>
        <v>0</v>
      </c>
      <c r="L427" s="43">
        <f t="shared" si="39"/>
        <v>0</v>
      </c>
      <c r="M427" s="19" t="str">
        <f t="shared" si="40"/>
        <v/>
      </c>
    </row>
    <row r="428" ht="16.5" spans="1:13">
      <c r="A428" s="41">
        <v>426</v>
      </c>
      <c r="B428" s="41"/>
      <c r="C428" s="41"/>
      <c r="D428" s="42"/>
      <c r="E428" s="42"/>
      <c r="F428" s="48">
        <f t="shared" si="36"/>
        <v>0</v>
      </c>
      <c r="G428" s="58">
        <f>IF(F428&gt;0,VLOOKUP(F428,税率表!$A$6:$D$12,3,1),0)</f>
        <v>0</v>
      </c>
      <c r="H428" s="58">
        <f>IF(F428&gt;0,VLOOKUP(F428,税率表!$A$6:$D$12,4,1),0)</f>
        <v>0</v>
      </c>
      <c r="I428" s="58">
        <f t="shared" si="37"/>
        <v>0</v>
      </c>
      <c r="J428" s="58">
        <f t="shared" si="38"/>
        <v>0</v>
      </c>
      <c r="K428" s="43">
        <f>ROUND(MAX((D428-E428)*{0.03,0.1,0.2,0.25,0.3,0.35,0.45}-{0,2520,16920,31920,52920,85920,181920},0),2)</f>
        <v>0</v>
      </c>
      <c r="L428" s="43">
        <f t="shared" si="39"/>
        <v>0</v>
      </c>
      <c r="M428" s="19" t="str">
        <f t="shared" si="40"/>
        <v/>
      </c>
    </row>
    <row r="429" ht="16.5" spans="1:13">
      <c r="A429" s="41">
        <v>427</v>
      </c>
      <c r="B429" s="41"/>
      <c r="C429" s="41"/>
      <c r="D429" s="42"/>
      <c r="E429" s="42"/>
      <c r="F429" s="48">
        <f t="shared" si="36"/>
        <v>0</v>
      </c>
      <c r="G429" s="58">
        <f>IF(F429&gt;0,VLOOKUP(F429,税率表!$A$6:$D$12,3,1),0)</f>
        <v>0</v>
      </c>
      <c r="H429" s="58">
        <f>IF(F429&gt;0,VLOOKUP(F429,税率表!$A$6:$D$12,4,1),0)</f>
        <v>0</v>
      </c>
      <c r="I429" s="58">
        <f t="shared" si="37"/>
        <v>0</v>
      </c>
      <c r="J429" s="58">
        <f t="shared" si="38"/>
        <v>0</v>
      </c>
      <c r="K429" s="43">
        <f>ROUND(MAX((D429-E429)*{0.03,0.1,0.2,0.25,0.3,0.35,0.45}-{0,2520,16920,31920,52920,85920,181920},0),2)</f>
        <v>0</v>
      </c>
      <c r="L429" s="43">
        <f t="shared" si="39"/>
        <v>0</v>
      </c>
      <c r="M429" s="19" t="str">
        <f t="shared" si="40"/>
        <v/>
      </c>
    </row>
    <row r="430" ht="16.5" spans="1:13">
      <c r="A430" s="41">
        <v>428</v>
      </c>
      <c r="B430" s="41"/>
      <c r="C430" s="41"/>
      <c r="D430" s="42"/>
      <c r="E430" s="42"/>
      <c r="F430" s="48">
        <f t="shared" si="36"/>
        <v>0</v>
      </c>
      <c r="G430" s="58">
        <f>IF(F430&gt;0,VLOOKUP(F430,税率表!$A$6:$D$12,3,1),0)</f>
        <v>0</v>
      </c>
      <c r="H430" s="58">
        <f>IF(F430&gt;0,VLOOKUP(F430,税率表!$A$6:$D$12,4,1),0)</f>
        <v>0</v>
      </c>
      <c r="I430" s="58">
        <f t="shared" si="37"/>
        <v>0</v>
      </c>
      <c r="J430" s="58">
        <f t="shared" si="38"/>
        <v>0</v>
      </c>
      <c r="K430" s="43">
        <f>ROUND(MAX((D430-E430)*{0.03,0.1,0.2,0.25,0.3,0.35,0.45}-{0,2520,16920,31920,52920,85920,181920},0),2)</f>
        <v>0</v>
      </c>
      <c r="L430" s="43">
        <f t="shared" si="39"/>
        <v>0</v>
      </c>
      <c r="M430" s="19" t="str">
        <f t="shared" si="40"/>
        <v/>
      </c>
    </row>
    <row r="431" ht="16.5" spans="1:13">
      <c r="A431" s="41">
        <v>429</v>
      </c>
      <c r="B431" s="41"/>
      <c r="C431" s="41"/>
      <c r="D431" s="42"/>
      <c r="E431" s="42"/>
      <c r="F431" s="48">
        <f t="shared" si="36"/>
        <v>0</v>
      </c>
      <c r="G431" s="58">
        <f>IF(F431&gt;0,VLOOKUP(F431,税率表!$A$6:$D$12,3,1),0)</f>
        <v>0</v>
      </c>
      <c r="H431" s="58">
        <f>IF(F431&gt;0,VLOOKUP(F431,税率表!$A$6:$D$12,4,1),0)</f>
        <v>0</v>
      </c>
      <c r="I431" s="58">
        <f t="shared" si="37"/>
        <v>0</v>
      </c>
      <c r="J431" s="58">
        <f t="shared" si="38"/>
        <v>0</v>
      </c>
      <c r="K431" s="43">
        <f>ROUND(MAX((D431-E431)*{0.03,0.1,0.2,0.25,0.3,0.35,0.45}-{0,2520,16920,31920,52920,85920,181920},0),2)</f>
        <v>0</v>
      </c>
      <c r="L431" s="43">
        <f t="shared" si="39"/>
        <v>0</v>
      </c>
      <c r="M431" s="19" t="str">
        <f t="shared" si="40"/>
        <v/>
      </c>
    </row>
    <row r="432" ht="16.5" spans="1:13">
      <c r="A432" s="41">
        <v>430</v>
      </c>
      <c r="B432" s="41"/>
      <c r="C432" s="41"/>
      <c r="D432" s="42"/>
      <c r="E432" s="42"/>
      <c r="F432" s="48">
        <f t="shared" si="36"/>
        <v>0</v>
      </c>
      <c r="G432" s="58">
        <f>IF(F432&gt;0,VLOOKUP(F432,税率表!$A$6:$D$12,3,1),0)</f>
        <v>0</v>
      </c>
      <c r="H432" s="58">
        <f>IF(F432&gt;0,VLOOKUP(F432,税率表!$A$6:$D$12,4,1),0)</f>
        <v>0</v>
      </c>
      <c r="I432" s="58">
        <f t="shared" si="37"/>
        <v>0</v>
      </c>
      <c r="J432" s="58">
        <f t="shared" si="38"/>
        <v>0</v>
      </c>
      <c r="K432" s="43">
        <f>ROUND(MAX((D432-E432)*{0.03,0.1,0.2,0.25,0.3,0.35,0.45}-{0,2520,16920,31920,52920,85920,181920},0),2)</f>
        <v>0</v>
      </c>
      <c r="L432" s="43">
        <f t="shared" si="39"/>
        <v>0</v>
      </c>
      <c r="M432" s="19" t="str">
        <f t="shared" si="40"/>
        <v/>
      </c>
    </row>
    <row r="433" ht="16.5" spans="1:13">
      <c r="A433" s="41">
        <v>431</v>
      </c>
      <c r="B433" s="41"/>
      <c r="C433" s="41"/>
      <c r="D433" s="42"/>
      <c r="E433" s="42"/>
      <c r="F433" s="48">
        <f t="shared" si="36"/>
        <v>0</v>
      </c>
      <c r="G433" s="58">
        <f>IF(F433&gt;0,VLOOKUP(F433,税率表!$A$6:$D$12,3,1),0)</f>
        <v>0</v>
      </c>
      <c r="H433" s="58">
        <f>IF(F433&gt;0,VLOOKUP(F433,税率表!$A$6:$D$12,4,1),0)</f>
        <v>0</v>
      </c>
      <c r="I433" s="58">
        <f t="shared" si="37"/>
        <v>0</v>
      </c>
      <c r="J433" s="58">
        <f t="shared" si="38"/>
        <v>0</v>
      </c>
      <c r="K433" s="43">
        <f>ROUND(MAX((D433-E433)*{0.03,0.1,0.2,0.25,0.3,0.35,0.45}-{0,2520,16920,31920,52920,85920,181920},0),2)</f>
        <v>0</v>
      </c>
      <c r="L433" s="43">
        <f t="shared" si="39"/>
        <v>0</v>
      </c>
      <c r="M433" s="19" t="str">
        <f t="shared" si="40"/>
        <v/>
      </c>
    </row>
    <row r="434" ht="16.5" spans="1:13">
      <c r="A434" s="41">
        <v>432</v>
      </c>
      <c r="B434" s="41"/>
      <c r="C434" s="41"/>
      <c r="D434" s="42"/>
      <c r="E434" s="42"/>
      <c r="F434" s="48">
        <f t="shared" si="36"/>
        <v>0</v>
      </c>
      <c r="G434" s="58">
        <f>IF(F434&gt;0,VLOOKUP(F434,税率表!$A$6:$D$12,3,1),0)</f>
        <v>0</v>
      </c>
      <c r="H434" s="58">
        <f>IF(F434&gt;0,VLOOKUP(F434,税率表!$A$6:$D$12,4,1),0)</f>
        <v>0</v>
      </c>
      <c r="I434" s="58">
        <f t="shared" si="37"/>
        <v>0</v>
      </c>
      <c r="J434" s="58">
        <f t="shared" si="38"/>
        <v>0</v>
      </c>
      <c r="K434" s="43">
        <f>ROUND(MAX((D434-E434)*{0.03,0.1,0.2,0.25,0.3,0.35,0.45}-{0,2520,16920,31920,52920,85920,181920},0),2)</f>
        <v>0</v>
      </c>
      <c r="L434" s="43">
        <f t="shared" si="39"/>
        <v>0</v>
      </c>
      <c r="M434" s="19" t="str">
        <f t="shared" si="40"/>
        <v/>
      </c>
    </row>
    <row r="435" ht="16.5" spans="1:13">
      <c r="A435" s="41">
        <v>433</v>
      </c>
      <c r="B435" s="41"/>
      <c r="C435" s="41"/>
      <c r="D435" s="42"/>
      <c r="E435" s="42"/>
      <c r="F435" s="48">
        <f t="shared" si="36"/>
        <v>0</v>
      </c>
      <c r="G435" s="58">
        <f>IF(F435&gt;0,VLOOKUP(F435,税率表!$A$6:$D$12,3,1),0)</f>
        <v>0</v>
      </c>
      <c r="H435" s="58">
        <f>IF(F435&gt;0,VLOOKUP(F435,税率表!$A$6:$D$12,4,1),0)</f>
        <v>0</v>
      </c>
      <c r="I435" s="58">
        <f t="shared" si="37"/>
        <v>0</v>
      </c>
      <c r="J435" s="58">
        <f t="shared" si="38"/>
        <v>0</v>
      </c>
      <c r="K435" s="43">
        <f>ROUND(MAX((D435-E435)*{0.03,0.1,0.2,0.25,0.3,0.35,0.45}-{0,2520,16920,31920,52920,85920,181920},0),2)</f>
        <v>0</v>
      </c>
      <c r="L435" s="43">
        <f t="shared" si="39"/>
        <v>0</v>
      </c>
      <c r="M435" s="19" t="str">
        <f t="shared" si="40"/>
        <v/>
      </c>
    </row>
    <row r="436" ht="16.5" spans="1:13">
      <c r="A436" s="41">
        <v>434</v>
      </c>
      <c r="B436" s="41"/>
      <c r="C436" s="41"/>
      <c r="D436" s="42"/>
      <c r="E436" s="42"/>
      <c r="F436" s="48">
        <f t="shared" si="36"/>
        <v>0</v>
      </c>
      <c r="G436" s="58">
        <f>IF(F436&gt;0,VLOOKUP(F436,税率表!$A$6:$D$12,3,1),0)</f>
        <v>0</v>
      </c>
      <c r="H436" s="58">
        <f>IF(F436&gt;0,VLOOKUP(F436,税率表!$A$6:$D$12,4,1),0)</f>
        <v>0</v>
      </c>
      <c r="I436" s="58">
        <f t="shared" si="37"/>
        <v>0</v>
      </c>
      <c r="J436" s="58">
        <f t="shared" si="38"/>
        <v>0</v>
      </c>
      <c r="K436" s="43">
        <f>ROUND(MAX((D436-E436)*{0.03,0.1,0.2,0.25,0.3,0.35,0.45}-{0,2520,16920,31920,52920,85920,181920},0),2)</f>
        <v>0</v>
      </c>
      <c r="L436" s="43">
        <f t="shared" si="39"/>
        <v>0</v>
      </c>
      <c r="M436" s="19" t="str">
        <f t="shared" si="40"/>
        <v/>
      </c>
    </row>
    <row r="437" ht="16.5" spans="1:13">
      <c r="A437" s="41">
        <v>435</v>
      </c>
      <c r="B437" s="41"/>
      <c r="C437" s="41"/>
      <c r="D437" s="42"/>
      <c r="E437" s="42"/>
      <c r="F437" s="48">
        <f t="shared" si="36"/>
        <v>0</v>
      </c>
      <c r="G437" s="58">
        <f>IF(F437&gt;0,VLOOKUP(F437,税率表!$A$6:$D$12,3,1),0)</f>
        <v>0</v>
      </c>
      <c r="H437" s="58">
        <f>IF(F437&gt;0,VLOOKUP(F437,税率表!$A$6:$D$12,4,1),0)</f>
        <v>0</v>
      </c>
      <c r="I437" s="58">
        <f t="shared" si="37"/>
        <v>0</v>
      </c>
      <c r="J437" s="58">
        <f t="shared" si="38"/>
        <v>0</v>
      </c>
      <c r="K437" s="43">
        <f>ROUND(MAX((D437-E437)*{0.03,0.1,0.2,0.25,0.3,0.35,0.45}-{0,2520,16920,31920,52920,85920,181920},0),2)</f>
        <v>0</v>
      </c>
      <c r="L437" s="43">
        <f t="shared" si="39"/>
        <v>0</v>
      </c>
      <c r="M437" s="19" t="str">
        <f t="shared" si="40"/>
        <v/>
      </c>
    </row>
    <row r="438" ht="16.5" spans="1:13">
      <c r="A438" s="41">
        <v>436</v>
      </c>
      <c r="B438" s="41"/>
      <c r="C438" s="41"/>
      <c r="D438" s="42"/>
      <c r="E438" s="42"/>
      <c r="F438" s="48">
        <f t="shared" si="36"/>
        <v>0</v>
      </c>
      <c r="G438" s="58">
        <f>IF(F438&gt;0,VLOOKUP(F438,税率表!$A$6:$D$12,3,1),0)</f>
        <v>0</v>
      </c>
      <c r="H438" s="58">
        <f>IF(F438&gt;0,VLOOKUP(F438,税率表!$A$6:$D$12,4,1),0)</f>
        <v>0</v>
      </c>
      <c r="I438" s="58">
        <f t="shared" si="37"/>
        <v>0</v>
      </c>
      <c r="J438" s="58">
        <f t="shared" si="38"/>
        <v>0</v>
      </c>
      <c r="K438" s="43">
        <f>ROUND(MAX((D438-E438)*{0.03,0.1,0.2,0.25,0.3,0.35,0.45}-{0,2520,16920,31920,52920,85920,181920},0),2)</f>
        <v>0</v>
      </c>
      <c r="L438" s="43">
        <f t="shared" si="39"/>
        <v>0</v>
      </c>
      <c r="M438" s="19" t="str">
        <f t="shared" si="40"/>
        <v/>
      </c>
    </row>
    <row r="439" ht="16.5" spans="1:13">
      <c r="A439" s="41">
        <v>437</v>
      </c>
      <c r="B439" s="41"/>
      <c r="C439" s="41"/>
      <c r="D439" s="42"/>
      <c r="E439" s="42"/>
      <c r="F439" s="48">
        <f t="shared" si="36"/>
        <v>0</v>
      </c>
      <c r="G439" s="58">
        <f>IF(F439&gt;0,VLOOKUP(F439,税率表!$A$6:$D$12,3,1),0)</f>
        <v>0</v>
      </c>
      <c r="H439" s="58">
        <f>IF(F439&gt;0,VLOOKUP(F439,税率表!$A$6:$D$12,4,1),0)</f>
        <v>0</v>
      </c>
      <c r="I439" s="58">
        <f t="shared" si="37"/>
        <v>0</v>
      </c>
      <c r="J439" s="58">
        <f t="shared" si="38"/>
        <v>0</v>
      </c>
      <c r="K439" s="43">
        <f>ROUND(MAX((D439-E439)*{0.03,0.1,0.2,0.25,0.3,0.35,0.45}-{0,2520,16920,31920,52920,85920,181920},0),2)</f>
        <v>0</v>
      </c>
      <c r="L439" s="43">
        <f t="shared" si="39"/>
        <v>0</v>
      </c>
      <c r="M439" s="19" t="str">
        <f t="shared" si="40"/>
        <v/>
      </c>
    </row>
    <row r="440" ht="16.5" spans="1:13">
      <c r="A440" s="41">
        <v>438</v>
      </c>
      <c r="B440" s="41"/>
      <c r="C440" s="41"/>
      <c r="D440" s="42"/>
      <c r="E440" s="42"/>
      <c r="F440" s="48">
        <f t="shared" si="36"/>
        <v>0</v>
      </c>
      <c r="G440" s="58">
        <f>IF(F440&gt;0,VLOOKUP(F440,税率表!$A$6:$D$12,3,1),0)</f>
        <v>0</v>
      </c>
      <c r="H440" s="58">
        <f>IF(F440&gt;0,VLOOKUP(F440,税率表!$A$6:$D$12,4,1),0)</f>
        <v>0</v>
      </c>
      <c r="I440" s="58">
        <f t="shared" si="37"/>
        <v>0</v>
      </c>
      <c r="J440" s="58">
        <f t="shared" si="38"/>
        <v>0</v>
      </c>
      <c r="K440" s="43">
        <f>ROUND(MAX((D440-E440)*{0.03,0.1,0.2,0.25,0.3,0.35,0.45}-{0,2520,16920,31920,52920,85920,181920},0),2)</f>
        <v>0</v>
      </c>
      <c r="L440" s="43">
        <f t="shared" si="39"/>
        <v>0</v>
      </c>
      <c r="M440" s="19" t="str">
        <f t="shared" si="40"/>
        <v/>
      </c>
    </row>
    <row r="441" ht="16.5" spans="1:13">
      <c r="A441" s="41">
        <v>439</v>
      </c>
      <c r="B441" s="41"/>
      <c r="C441" s="41"/>
      <c r="D441" s="42"/>
      <c r="E441" s="42"/>
      <c r="F441" s="48">
        <f t="shared" si="36"/>
        <v>0</v>
      </c>
      <c r="G441" s="58">
        <f>IF(F441&gt;0,VLOOKUP(F441,税率表!$A$6:$D$12,3,1),0)</f>
        <v>0</v>
      </c>
      <c r="H441" s="58">
        <f>IF(F441&gt;0,VLOOKUP(F441,税率表!$A$6:$D$12,4,1),0)</f>
        <v>0</v>
      </c>
      <c r="I441" s="58">
        <f t="shared" si="37"/>
        <v>0</v>
      </c>
      <c r="J441" s="58">
        <f t="shared" si="38"/>
        <v>0</v>
      </c>
      <c r="K441" s="43">
        <f>ROUND(MAX((D441-E441)*{0.03,0.1,0.2,0.25,0.3,0.35,0.45}-{0,2520,16920,31920,52920,85920,181920},0),2)</f>
        <v>0</v>
      </c>
      <c r="L441" s="43">
        <f t="shared" si="39"/>
        <v>0</v>
      </c>
      <c r="M441" s="19" t="str">
        <f t="shared" si="40"/>
        <v/>
      </c>
    </row>
    <row r="442" ht="16.5" spans="1:13">
      <c r="A442" s="41">
        <v>440</v>
      </c>
      <c r="B442" s="41"/>
      <c r="C442" s="41"/>
      <c r="D442" s="42"/>
      <c r="E442" s="42"/>
      <c r="F442" s="48">
        <f t="shared" si="36"/>
        <v>0</v>
      </c>
      <c r="G442" s="58">
        <f>IF(F442&gt;0,VLOOKUP(F442,税率表!$A$6:$D$12,3,1),0)</f>
        <v>0</v>
      </c>
      <c r="H442" s="58">
        <f>IF(F442&gt;0,VLOOKUP(F442,税率表!$A$6:$D$12,4,1),0)</f>
        <v>0</v>
      </c>
      <c r="I442" s="58">
        <f t="shared" si="37"/>
        <v>0</v>
      </c>
      <c r="J442" s="58">
        <f t="shared" si="38"/>
        <v>0</v>
      </c>
      <c r="K442" s="43">
        <f>ROUND(MAX((D442-E442)*{0.03,0.1,0.2,0.25,0.3,0.35,0.45}-{0,2520,16920,31920,52920,85920,181920},0),2)</f>
        <v>0</v>
      </c>
      <c r="L442" s="43">
        <f t="shared" si="39"/>
        <v>0</v>
      </c>
      <c r="M442" s="19" t="str">
        <f t="shared" si="40"/>
        <v/>
      </c>
    </row>
    <row r="443" ht="16.5" spans="1:13">
      <c r="A443" s="41">
        <v>441</v>
      </c>
      <c r="B443" s="41"/>
      <c r="C443" s="41"/>
      <c r="D443" s="42"/>
      <c r="E443" s="42"/>
      <c r="F443" s="48">
        <f t="shared" si="36"/>
        <v>0</v>
      </c>
      <c r="G443" s="58">
        <f>IF(F443&gt;0,VLOOKUP(F443,税率表!$A$6:$D$12,3,1),0)</f>
        <v>0</v>
      </c>
      <c r="H443" s="58">
        <f>IF(F443&gt;0,VLOOKUP(F443,税率表!$A$6:$D$12,4,1),0)</f>
        <v>0</v>
      </c>
      <c r="I443" s="58">
        <f t="shared" si="37"/>
        <v>0</v>
      </c>
      <c r="J443" s="58">
        <f t="shared" si="38"/>
        <v>0</v>
      </c>
      <c r="K443" s="43">
        <f>ROUND(MAX((D443-E443)*{0.03,0.1,0.2,0.25,0.3,0.35,0.45}-{0,2520,16920,31920,52920,85920,181920},0),2)</f>
        <v>0</v>
      </c>
      <c r="L443" s="43">
        <f t="shared" si="39"/>
        <v>0</v>
      </c>
      <c r="M443" s="19" t="str">
        <f t="shared" si="40"/>
        <v/>
      </c>
    </row>
    <row r="444" ht="16.5" spans="1:13">
      <c r="A444" s="41">
        <v>442</v>
      </c>
      <c r="B444" s="41"/>
      <c r="C444" s="41"/>
      <c r="D444" s="42"/>
      <c r="E444" s="42"/>
      <c r="F444" s="48">
        <f t="shared" si="36"/>
        <v>0</v>
      </c>
      <c r="G444" s="58">
        <f>IF(F444&gt;0,VLOOKUP(F444,税率表!$A$6:$D$12,3,1),0)</f>
        <v>0</v>
      </c>
      <c r="H444" s="58">
        <f>IF(F444&gt;0,VLOOKUP(F444,税率表!$A$6:$D$12,4,1),0)</f>
        <v>0</v>
      </c>
      <c r="I444" s="58">
        <f t="shared" si="37"/>
        <v>0</v>
      </c>
      <c r="J444" s="58">
        <f t="shared" si="38"/>
        <v>0</v>
      </c>
      <c r="K444" s="43">
        <f>ROUND(MAX((D444-E444)*{0.03,0.1,0.2,0.25,0.3,0.35,0.45}-{0,2520,16920,31920,52920,85920,181920},0),2)</f>
        <v>0</v>
      </c>
      <c r="L444" s="43">
        <f t="shared" si="39"/>
        <v>0</v>
      </c>
      <c r="M444" s="19" t="str">
        <f t="shared" si="40"/>
        <v/>
      </c>
    </row>
    <row r="445" ht="16.5" spans="1:13">
      <c r="A445" s="41">
        <v>443</v>
      </c>
      <c r="B445" s="41"/>
      <c r="C445" s="41"/>
      <c r="D445" s="42"/>
      <c r="E445" s="42"/>
      <c r="F445" s="48">
        <f t="shared" si="36"/>
        <v>0</v>
      </c>
      <c r="G445" s="58">
        <f>IF(F445&gt;0,VLOOKUP(F445,税率表!$A$6:$D$12,3,1),0)</f>
        <v>0</v>
      </c>
      <c r="H445" s="58">
        <f>IF(F445&gt;0,VLOOKUP(F445,税率表!$A$6:$D$12,4,1),0)</f>
        <v>0</v>
      </c>
      <c r="I445" s="58">
        <f t="shared" si="37"/>
        <v>0</v>
      </c>
      <c r="J445" s="58">
        <f t="shared" si="38"/>
        <v>0</v>
      </c>
      <c r="K445" s="43">
        <f>ROUND(MAX((D445-E445)*{0.03,0.1,0.2,0.25,0.3,0.35,0.45}-{0,2520,16920,31920,52920,85920,181920},0),2)</f>
        <v>0</v>
      </c>
      <c r="L445" s="43">
        <f t="shared" si="39"/>
        <v>0</v>
      </c>
      <c r="M445" s="19" t="str">
        <f t="shared" si="40"/>
        <v/>
      </c>
    </row>
    <row r="446" ht="16.5" spans="1:13">
      <c r="A446" s="41">
        <v>444</v>
      </c>
      <c r="B446" s="41"/>
      <c r="C446" s="41"/>
      <c r="D446" s="42"/>
      <c r="E446" s="42"/>
      <c r="F446" s="48">
        <f t="shared" si="36"/>
        <v>0</v>
      </c>
      <c r="G446" s="58">
        <f>IF(F446&gt;0,VLOOKUP(F446,税率表!$A$6:$D$12,3,1),0)</f>
        <v>0</v>
      </c>
      <c r="H446" s="58">
        <f>IF(F446&gt;0,VLOOKUP(F446,税率表!$A$6:$D$12,4,1),0)</f>
        <v>0</v>
      </c>
      <c r="I446" s="58">
        <f t="shared" si="37"/>
        <v>0</v>
      </c>
      <c r="J446" s="58">
        <f t="shared" si="38"/>
        <v>0</v>
      </c>
      <c r="K446" s="43">
        <f>ROUND(MAX((D446-E446)*{0.03,0.1,0.2,0.25,0.3,0.35,0.45}-{0,2520,16920,31920,52920,85920,181920},0),2)</f>
        <v>0</v>
      </c>
      <c r="L446" s="43">
        <f t="shared" si="39"/>
        <v>0</v>
      </c>
      <c r="M446" s="19" t="str">
        <f t="shared" si="40"/>
        <v/>
      </c>
    </row>
    <row r="447" ht="16.5" spans="1:13">
      <c r="A447" s="41">
        <v>445</v>
      </c>
      <c r="B447" s="41"/>
      <c r="C447" s="41"/>
      <c r="D447" s="42"/>
      <c r="E447" s="42"/>
      <c r="F447" s="48">
        <f t="shared" si="36"/>
        <v>0</v>
      </c>
      <c r="G447" s="58">
        <f>IF(F447&gt;0,VLOOKUP(F447,税率表!$A$6:$D$12,3,1),0)</f>
        <v>0</v>
      </c>
      <c r="H447" s="58">
        <f>IF(F447&gt;0,VLOOKUP(F447,税率表!$A$6:$D$12,4,1),0)</f>
        <v>0</v>
      </c>
      <c r="I447" s="58">
        <f t="shared" si="37"/>
        <v>0</v>
      </c>
      <c r="J447" s="58">
        <f t="shared" si="38"/>
        <v>0</v>
      </c>
      <c r="K447" s="43">
        <f>ROUND(MAX((D447-E447)*{0.03,0.1,0.2,0.25,0.3,0.35,0.45}-{0,2520,16920,31920,52920,85920,181920},0),2)</f>
        <v>0</v>
      </c>
      <c r="L447" s="43">
        <f t="shared" si="39"/>
        <v>0</v>
      </c>
      <c r="M447" s="19" t="str">
        <f t="shared" si="40"/>
        <v/>
      </c>
    </row>
    <row r="448" ht="16.5" spans="1:13">
      <c r="A448" s="41">
        <v>446</v>
      </c>
      <c r="B448" s="41"/>
      <c r="C448" s="41"/>
      <c r="D448" s="42"/>
      <c r="E448" s="42"/>
      <c r="F448" s="48">
        <f t="shared" si="36"/>
        <v>0</v>
      </c>
      <c r="G448" s="58">
        <f>IF(F448&gt;0,VLOOKUP(F448,税率表!$A$6:$D$12,3,1),0)</f>
        <v>0</v>
      </c>
      <c r="H448" s="58">
        <f>IF(F448&gt;0,VLOOKUP(F448,税率表!$A$6:$D$12,4,1),0)</f>
        <v>0</v>
      </c>
      <c r="I448" s="58">
        <f t="shared" si="37"/>
        <v>0</v>
      </c>
      <c r="J448" s="58">
        <f t="shared" si="38"/>
        <v>0</v>
      </c>
      <c r="K448" s="43">
        <f>ROUND(MAX((D448-E448)*{0.03,0.1,0.2,0.25,0.3,0.35,0.45}-{0,2520,16920,31920,52920,85920,181920},0),2)</f>
        <v>0</v>
      </c>
      <c r="L448" s="43">
        <f t="shared" si="39"/>
        <v>0</v>
      </c>
      <c r="M448" s="19" t="str">
        <f t="shared" si="40"/>
        <v/>
      </c>
    </row>
    <row r="449" ht="16.5" spans="1:13">
      <c r="A449" s="41">
        <v>447</v>
      </c>
      <c r="B449" s="41"/>
      <c r="C449" s="41"/>
      <c r="D449" s="42"/>
      <c r="E449" s="42"/>
      <c r="F449" s="48">
        <f t="shared" si="36"/>
        <v>0</v>
      </c>
      <c r="G449" s="58">
        <f>IF(F449&gt;0,VLOOKUP(F449,税率表!$A$6:$D$12,3,1),0)</f>
        <v>0</v>
      </c>
      <c r="H449" s="58">
        <f>IF(F449&gt;0,VLOOKUP(F449,税率表!$A$6:$D$12,4,1),0)</f>
        <v>0</v>
      </c>
      <c r="I449" s="58">
        <f t="shared" si="37"/>
        <v>0</v>
      </c>
      <c r="J449" s="58">
        <f t="shared" si="38"/>
        <v>0</v>
      </c>
      <c r="K449" s="43">
        <f>ROUND(MAX((D449-E449)*{0.03,0.1,0.2,0.25,0.3,0.35,0.45}-{0,2520,16920,31920,52920,85920,181920},0),2)</f>
        <v>0</v>
      </c>
      <c r="L449" s="43">
        <f t="shared" si="39"/>
        <v>0</v>
      </c>
      <c r="M449" s="19" t="str">
        <f t="shared" si="40"/>
        <v/>
      </c>
    </row>
    <row r="450" ht="16.5" spans="1:13">
      <c r="A450" s="41">
        <v>448</v>
      </c>
      <c r="B450" s="41"/>
      <c r="C450" s="41"/>
      <c r="D450" s="42"/>
      <c r="E450" s="42"/>
      <c r="F450" s="48">
        <f t="shared" si="36"/>
        <v>0</v>
      </c>
      <c r="G450" s="58">
        <f>IF(F450&gt;0,VLOOKUP(F450,税率表!$A$6:$D$12,3,1),0)</f>
        <v>0</v>
      </c>
      <c r="H450" s="58">
        <f>IF(F450&gt;0,VLOOKUP(F450,税率表!$A$6:$D$12,4,1),0)</f>
        <v>0</v>
      </c>
      <c r="I450" s="58">
        <f t="shared" si="37"/>
        <v>0</v>
      </c>
      <c r="J450" s="58">
        <f t="shared" si="38"/>
        <v>0</v>
      </c>
      <c r="K450" s="43">
        <f>ROUND(MAX((D450-E450)*{0.03,0.1,0.2,0.25,0.3,0.35,0.45}-{0,2520,16920,31920,52920,85920,181920},0),2)</f>
        <v>0</v>
      </c>
      <c r="L450" s="43">
        <f t="shared" si="39"/>
        <v>0</v>
      </c>
      <c r="M450" s="19" t="str">
        <f t="shared" si="40"/>
        <v/>
      </c>
    </row>
    <row r="451" ht="16.5" spans="1:13">
      <c r="A451" s="41">
        <v>449</v>
      </c>
      <c r="B451" s="41"/>
      <c r="C451" s="41"/>
      <c r="D451" s="42"/>
      <c r="E451" s="42"/>
      <c r="F451" s="48">
        <f t="shared" si="36"/>
        <v>0</v>
      </c>
      <c r="G451" s="58">
        <f>IF(F451&gt;0,VLOOKUP(F451,税率表!$A$6:$D$12,3,1),0)</f>
        <v>0</v>
      </c>
      <c r="H451" s="58">
        <f>IF(F451&gt;0,VLOOKUP(F451,税率表!$A$6:$D$12,4,1),0)</f>
        <v>0</v>
      </c>
      <c r="I451" s="58">
        <f t="shared" si="37"/>
        <v>0</v>
      </c>
      <c r="J451" s="58">
        <f t="shared" si="38"/>
        <v>0</v>
      </c>
      <c r="K451" s="43">
        <f>ROUND(MAX((D451-E451)*{0.03,0.1,0.2,0.25,0.3,0.35,0.45}-{0,2520,16920,31920,52920,85920,181920},0),2)</f>
        <v>0</v>
      </c>
      <c r="L451" s="43">
        <f t="shared" si="39"/>
        <v>0</v>
      </c>
      <c r="M451" s="19" t="str">
        <f t="shared" si="40"/>
        <v/>
      </c>
    </row>
    <row r="452" ht="16.5" spans="1:13">
      <c r="A452" s="41">
        <v>450</v>
      </c>
      <c r="B452" s="41"/>
      <c r="C452" s="41"/>
      <c r="D452" s="42"/>
      <c r="E452" s="42"/>
      <c r="F452" s="48">
        <f t="shared" si="36"/>
        <v>0</v>
      </c>
      <c r="G452" s="58">
        <f>IF(F452&gt;0,VLOOKUP(F452,税率表!$A$6:$D$12,3,1),0)</f>
        <v>0</v>
      </c>
      <c r="H452" s="58">
        <f>IF(F452&gt;0,VLOOKUP(F452,税率表!$A$6:$D$12,4,1),0)</f>
        <v>0</v>
      </c>
      <c r="I452" s="58">
        <f t="shared" si="37"/>
        <v>0</v>
      </c>
      <c r="J452" s="58">
        <f t="shared" si="38"/>
        <v>0</v>
      </c>
      <c r="K452" s="43">
        <f>ROUND(MAX((D452-E452)*{0.03,0.1,0.2,0.25,0.3,0.35,0.45}-{0,2520,16920,31920,52920,85920,181920},0),2)</f>
        <v>0</v>
      </c>
      <c r="L452" s="43">
        <f t="shared" si="39"/>
        <v>0</v>
      </c>
      <c r="M452" s="19" t="str">
        <f t="shared" si="40"/>
        <v/>
      </c>
    </row>
    <row r="453" ht="16.5" spans="1:13">
      <c r="A453" s="41">
        <v>451</v>
      </c>
      <c r="B453" s="41"/>
      <c r="C453" s="41"/>
      <c r="D453" s="42"/>
      <c r="E453" s="42"/>
      <c r="F453" s="48">
        <f t="shared" si="36"/>
        <v>0</v>
      </c>
      <c r="G453" s="58">
        <f>IF(F453&gt;0,VLOOKUP(F453,税率表!$A$6:$D$12,3,1),0)</f>
        <v>0</v>
      </c>
      <c r="H453" s="58">
        <f>IF(F453&gt;0,VLOOKUP(F453,税率表!$A$6:$D$12,4,1),0)</f>
        <v>0</v>
      </c>
      <c r="I453" s="58">
        <f t="shared" si="37"/>
        <v>0</v>
      </c>
      <c r="J453" s="58">
        <f t="shared" si="38"/>
        <v>0</v>
      </c>
      <c r="K453" s="43">
        <f>ROUND(MAX((D453-E453)*{0.03,0.1,0.2,0.25,0.3,0.35,0.45}-{0,2520,16920,31920,52920,85920,181920},0),2)</f>
        <v>0</v>
      </c>
      <c r="L453" s="43">
        <f t="shared" si="39"/>
        <v>0</v>
      </c>
      <c r="M453" s="19" t="str">
        <f t="shared" si="40"/>
        <v/>
      </c>
    </row>
    <row r="454" ht="16.5" spans="1:13">
      <c r="A454" s="41">
        <v>452</v>
      </c>
      <c r="B454" s="41"/>
      <c r="C454" s="41"/>
      <c r="D454" s="42"/>
      <c r="E454" s="42"/>
      <c r="F454" s="48">
        <f t="shared" si="36"/>
        <v>0</v>
      </c>
      <c r="G454" s="58">
        <f>IF(F454&gt;0,VLOOKUP(F454,税率表!$A$6:$D$12,3,1),0)</f>
        <v>0</v>
      </c>
      <c r="H454" s="58">
        <f>IF(F454&gt;0,VLOOKUP(F454,税率表!$A$6:$D$12,4,1),0)</f>
        <v>0</v>
      </c>
      <c r="I454" s="58">
        <f t="shared" si="37"/>
        <v>0</v>
      </c>
      <c r="J454" s="58">
        <f t="shared" si="38"/>
        <v>0</v>
      </c>
      <c r="K454" s="43">
        <f>ROUND(MAX((D454-E454)*{0.03,0.1,0.2,0.25,0.3,0.35,0.45}-{0,2520,16920,31920,52920,85920,181920},0),2)</f>
        <v>0</v>
      </c>
      <c r="L454" s="43">
        <f t="shared" si="39"/>
        <v>0</v>
      </c>
      <c r="M454" s="19" t="str">
        <f t="shared" si="40"/>
        <v/>
      </c>
    </row>
    <row r="455" ht="16.5" spans="1:13">
      <c r="A455" s="41">
        <v>453</v>
      </c>
      <c r="B455" s="41"/>
      <c r="C455" s="41"/>
      <c r="D455" s="42"/>
      <c r="E455" s="42"/>
      <c r="F455" s="48">
        <f t="shared" si="36"/>
        <v>0</v>
      </c>
      <c r="G455" s="58">
        <f>IF(F455&gt;0,VLOOKUP(F455,税率表!$A$6:$D$12,3,1),0)</f>
        <v>0</v>
      </c>
      <c r="H455" s="58">
        <f>IF(F455&gt;0,VLOOKUP(F455,税率表!$A$6:$D$12,4,1),0)</f>
        <v>0</v>
      </c>
      <c r="I455" s="58">
        <f t="shared" si="37"/>
        <v>0</v>
      </c>
      <c r="J455" s="58">
        <f t="shared" si="38"/>
        <v>0</v>
      </c>
      <c r="K455" s="43">
        <f>ROUND(MAX((D455-E455)*{0.03,0.1,0.2,0.25,0.3,0.35,0.45}-{0,2520,16920,31920,52920,85920,181920},0),2)</f>
        <v>0</v>
      </c>
      <c r="L455" s="43">
        <f t="shared" si="39"/>
        <v>0</v>
      </c>
      <c r="M455" s="19" t="str">
        <f t="shared" si="40"/>
        <v/>
      </c>
    </row>
    <row r="456" ht="16.5" spans="1:13">
      <c r="A456" s="41">
        <v>454</v>
      </c>
      <c r="B456" s="41"/>
      <c r="C456" s="41"/>
      <c r="D456" s="42"/>
      <c r="E456" s="42"/>
      <c r="F456" s="48">
        <f t="shared" si="36"/>
        <v>0</v>
      </c>
      <c r="G456" s="58">
        <f>IF(F456&gt;0,VLOOKUP(F456,税率表!$A$6:$D$12,3,1),0)</f>
        <v>0</v>
      </c>
      <c r="H456" s="58">
        <f>IF(F456&gt;0,VLOOKUP(F456,税率表!$A$6:$D$12,4,1),0)</f>
        <v>0</v>
      </c>
      <c r="I456" s="58">
        <f t="shared" si="37"/>
        <v>0</v>
      </c>
      <c r="J456" s="58">
        <f t="shared" si="38"/>
        <v>0</v>
      </c>
      <c r="K456" s="43">
        <f>ROUND(MAX((D456-E456)*{0.03,0.1,0.2,0.25,0.3,0.35,0.45}-{0,2520,16920,31920,52920,85920,181920},0),2)</f>
        <v>0</v>
      </c>
      <c r="L456" s="43">
        <f t="shared" si="39"/>
        <v>0</v>
      </c>
      <c r="M456" s="19" t="str">
        <f t="shared" si="40"/>
        <v/>
      </c>
    </row>
    <row r="457" ht="16.5" spans="1:13">
      <c r="A457" s="41">
        <v>455</v>
      </c>
      <c r="B457" s="41"/>
      <c r="C457" s="41"/>
      <c r="D457" s="42"/>
      <c r="E457" s="42"/>
      <c r="F457" s="48">
        <f t="shared" si="36"/>
        <v>0</v>
      </c>
      <c r="G457" s="58">
        <f>IF(F457&gt;0,VLOOKUP(F457,税率表!$A$6:$D$12,3,1),0)</f>
        <v>0</v>
      </c>
      <c r="H457" s="58">
        <f>IF(F457&gt;0,VLOOKUP(F457,税率表!$A$6:$D$12,4,1),0)</f>
        <v>0</v>
      </c>
      <c r="I457" s="58">
        <f t="shared" si="37"/>
        <v>0</v>
      </c>
      <c r="J457" s="58">
        <f t="shared" si="38"/>
        <v>0</v>
      </c>
      <c r="K457" s="43">
        <f>ROUND(MAX((D457-E457)*{0.03,0.1,0.2,0.25,0.3,0.35,0.45}-{0,2520,16920,31920,52920,85920,181920},0),2)</f>
        <v>0</v>
      </c>
      <c r="L457" s="43">
        <f t="shared" si="39"/>
        <v>0</v>
      </c>
      <c r="M457" s="19" t="str">
        <f t="shared" si="40"/>
        <v/>
      </c>
    </row>
    <row r="458" ht="16.5" spans="1:13">
      <c r="A458" s="41">
        <v>456</v>
      </c>
      <c r="B458" s="41"/>
      <c r="C458" s="41"/>
      <c r="D458" s="42"/>
      <c r="E458" s="42"/>
      <c r="F458" s="48">
        <f t="shared" si="36"/>
        <v>0</v>
      </c>
      <c r="G458" s="58">
        <f>IF(F458&gt;0,VLOOKUP(F458,税率表!$A$6:$D$12,3,1),0)</f>
        <v>0</v>
      </c>
      <c r="H458" s="58">
        <f>IF(F458&gt;0,VLOOKUP(F458,税率表!$A$6:$D$12,4,1),0)</f>
        <v>0</v>
      </c>
      <c r="I458" s="58">
        <f t="shared" si="37"/>
        <v>0</v>
      </c>
      <c r="J458" s="58">
        <f t="shared" si="38"/>
        <v>0</v>
      </c>
      <c r="K458" s="43">
        <f>ROUND(MAX((D458-E458)*{0.03,0.1,0.2,0.25,0.3,0.35,0.45}-{0,2520,16920,31920,52920,85920,181920},0),2)</f>
        <v>0</v>
      </c>
      <c r="L458" s="43">
        <f t="shared" si="39"/>
        <v>0</v>
      </c>
      <c r="M458" s="19" t="str">
        <f t="shared" si="40"/>
        <v/>
      </c>
    </row>
    <row r="459" ht="16.5" spans="1:13">
      <c r="A459" s="41">
        <v>457</v>
      </c>
      <c r="B459" s="41"/>
      <c r="C459" s="41"/>
      <c r="D459" s="42"/>
      <c r="E459" s="42"/>
      <c r="F459" s="48">
        <f t="shared" si="36"/>
        <v>0</v>
      </c>
      <c r="G459" s="58">
        <f>IF(F459&gt;0,VLOOKUP(F459,税率表!$A$6:$D$12,3,1),0)</f>
        <v>0</v>
      </c>
      <c r="H459" s="58">
        <f>IF(F459&gt;0,VLOOKUP(F459,税率表!$A$6:$D$12,4,1),0)</f>
        <v>0</v>
      </c>
      <c r="I459" s="58">
        <f t="shared" si="37"/>
        <v>0</v>
      </c>
      <c r="J459" s="58">
        <f t="shared" si="38"/>
        <v>0</v>
      </c>
      <c r="K459" s="43">
        <f>ROUND(MAX((D459-E459)*{0.03,0.1,0.2,0.25,0.3,0.35,0.45}-{0,2520,16920,31920,52920,85920,181920},0),2)</f>
        <v>0</v>
      </c>
      <c r="L459" s="43">
        <f t="shared" si="39"/>
        <v>0</v>
      </c>
      <c r="M459" s="19" t="str">
        <f t="shared" si="40"/>
        <v/>
      </c>
    </row>
    <row r="460" ht="16.5" spans="1:13">
      <c r="A460" s="41">
        <v>458</v>
      </c>
      <c r="B460" s="41"/>
      <c r="C460" s="41"/>
      <c r="D460" s="42"/>
      <c r="E460" s="42"/>
      <c r="F460" s="48">
        <f t="shared" ref="F460:F523" si="41">ROUND(IF(D460&gt;E460,D460-E460,0),2)</f>
        <v>0</v>
      </c>
      <c r="G460" s="58">
        <f>IF(F460&gt;0,VLOOKUP(F460,税率表!$A$6:$D$12,3,1),0)</f>
        <v>0</v>
      </c>
      <c r="H460" s="58">
        <f>IF(F460&gt;0,VLOOKUP(F460,税率表!$A$6:$D$12,4,1),0)</f>
        <v>0</v>
      </c>
      <c r="I460" s="58">
        <f t="shared" ref="I460:I523" si="42">ROUND(F460*G460-H460,2)</f>
        <v>0</v>
      </c>
      <c r="J460" s="58">
        <f t="shared" ref="J460:J523" si="43">ROUND(D460-I460,2)</f>
        <v>0</v>
      </c>
      <c r="K460" s="43">
        <f>ROUND(MAX((D460-E460)*{0.03,0.1,0.2,0.25,0.3,0.35,0.45}-{0,2520,16920,31920,52920,85920,181920},0),2)</f>
        <v>0</v>
      </c>
      <c r="L460" s="43">
        <f t="shared" ref="L460:L523" si="44">ROUND(D460-K460,2)</f>
        <v>0</v>
      </c>
      <c r="M460" s="19" t="str">
        <f t="shared" ref="M460:M523" si="45">IF(I460=K460,"","税金计算有误！")</f>
        <v/>
      </c>
    </row>
    <row r="461" ht="16.5" spans="1:13">
      <c r="A461" s="41">
        <v>459</v>
      </c>
      <c r="B461" s="41"/>
      <c r="C461" s="41"/>
      <c r="D461" s="42"/>
      <c r="E461" s="42"/>
      <c r="F461" s="48">
        <f t="shared" si="41"/>
        <v>0</v>
      </c>
      <c r="G461" s="58">
        <f>IF(F461&gt;0,VLOOKUP(F461,税率表!$A$6:$D$12,3,1),0)</f>
        <v>0</v>
      </c>
      <c r="H461" s="58">
        <f>IF(F461&gt;0,VLOOKUP(F461,税率表!$A$6:$D$12,4,1),0)</f>
        <v>0</v>
      </c>
      <c r="I461" s="58">
        <f t="shared" si="42"/>
        <v>0</v>
      </c>
      <c r="J461" s="58">
        <f t="shared" si="43"/>
        <v>0</v>
      </c>
      <c r="K461" s="43">
        <f>ROUND(MAX((D461-E461)*{0.03,0.1,0.2,0.25,0.3,0.35,0.45}-{0,2520,16920,31920,52920,85920,181920},0),2)</f>
        <v>0</v>
      </c>
      <c r="L461" s="43">
        <f t="shared" si="44"/>
        <v>0</v>
      </c>
      <c r="M461" s="19" t="str">
        <f t="shared" si="45"/>
        <v/>
      </c>
    </row>
    <row r="462" ht="16.5" spans="1:13">
      <c r="A462" s="41">
        <v>460</v>
      </c>
      <c r="B462" s="41"/>
      <c r="C462" s="41"/>
      <c r="D462" s="42"/>
      <c r="E462" s="42"/>
      <c r="F462" s="48">
        <f t="shared" si="41"/>
        <v>0</v>
      </c>
      <c r="G462" s="58">
        <f>IF(F462&gt;0,VLOOKUP(F462,税率表!$A$6:$D$12,3,1),0)</f>
        <v>0</v>
      </c>
      <c r="H462" s="58">
        <f>IF(F462&gt;0,VLOOKUP(F462,税率表!$A$6:$D$12,4,1),0)</f>
        <v>0</v>
      </c>
      <c r="I462" s="58">
        <f t="shared" si="42"/>
        <v>0</v>
      </c>
      <c r="J462" s="58">
        <f t="shared" si="43"/>
        <v>0</v>
      </c>
      <c r="K462" s="43">
        <f>ROUND(MAX((D462-E462)*{0.03,0.1,0.2,0.25,0.3,0.35,0.45}-{0,2520,16920,31920,52920,85920,181920},0),2)</f>
        <v>0</v>
      </c>
      <c r="L462" s="43">
        <f t="shared" si="44"/>
        <v>0</v>
      </c>
      <c r="M462" s="19" t="str">
        <f t="shared" si="45"/>
        <v/>
      </c>
    </row>
    <row r="463" ht="16.5" spans="1:13">
      <c r="A463" s="41">
        <v>461</v>
      </c>
      <c r="B463" s="41"/>
      <c r="C463" s="41"/>
      <c r="D463" s="42"/>
      <c r="E463" s="42"/>
      <c r="F463" s="48">
        <f t="shared" si="41"/>
        <v>0</v>
      </c>
      <c r="G463" s="58">
        <f>IF(F463&gt;0,VLOOKUP(F463,税率表!$A$6:$D$12,3,1),0)</f>
        <v>0</v>
      </c>
      <c r="H463" s="58">
        <f>IF(F463&gt;0,VLOOKUP(F463,税率表!$A$6:$D$12,4,1),0)</f>
        <v>0</v>
      </c>
      <c r="I463" s="58">
        <f t="shared" si="42"/>
        <v>0</v>
      </c>
      <c r="J463" s="58">
        <f t="shared" si="43"/>
        <v>0</v>
      </c>
      <c r="K463" s="43">
        <f>ROUND(MAX((D463-E463)*{0.03,0.1,0.2,0.25,0.3,0.35,0.45}-{0,2520,16920,31920,52920,85920,181920},0),2)</f>
        <v>0</v>
      </c>
      <c r="L463" s="43">
        <f t="shared" si="44"/>
        <v>0</v>
      </c>
      <c r="M463" s="19" t="str">
        <f t="shared" si="45"/>
        <v/>
      </c>
    </row>
    <row r="464" ht="16.5" spans="1:13">
      <c r="A464" s="41">
        <v>462</v>
      </c>
      <c r="B464" s="41"/>
      <c r="C464" s="41"/>
      <c r="D464" s="42"/>
      <c r="E464" s="42"/>
      <c r="F464" s="48">
        <f t="shared" si="41"/>
        <v>0</v>
      </c>
      <c r="G464" s="58">
        <f>IF(F464&gt;0,VLOOKUP(F464,税率表!$A$6:$D$12,3,1),0)</f>
        <v>0</v>
      </c>
      <c r="H464" s="58">
        <f>IF(F464&gt;0,VLOOKUP(F464,税率表!$A$6:$D$12,4,1),0)</f>
        <v>0</v>
      </c>
      <c r="I464" s="58">
        <f t="shared" si="42"/>
        <v>0</v>
      </c>
      <c r="J464" s="58">
        <f t="shared" si="43"/>
        <v>0</v>
      </c>
      <c r="K464" s="43">
        <f>ROUND(MAX((D464-E464)*{0.03,0.1,0.2,0.25,0.3,0.35,0.45}-{0,2520,16920,31920,52920,85920,181920},0),2)</f>
        <v>0</v>
      </c>
      <c r="L464" s="43">
        <f t="shared" si="44"/>
        <v>0</v>
      </c>
      <c r="M464" s="19" t="str">
        <f t="shared" si="45"/>
        <v/>
      </c>
    </row>
    <row r="465" ht="16.5" spans="1:13">
      <c r="A465" s="41">
        <v>463</v>
      </c>
      <c r="B465" s="41"/>
      <c r="C465" s="41"/>
      <c r="D465" s="42"/>
      <c r="E465" s="42"/>
      <c r="F465" s="48">
        <f t="shared" si="41"/>
        <v>0</v>
      </c>
      <c r="G465" s="58">
        <f>IF(F465&gt;0,VLOOKUP(F465,税率表!$A$6:$D$12,3,1),0)</f>
        <v>0</v>
      </c>
      <c r="H465" s="58">
        <f>IF(F465&gt;0,VLOOKUP(F465,税率表!$A$6:$D$12,4,1),0)</f>
        <v>0</v>
      </c>
      <c r="I465" s="58">
        <f t="shared" si="42"/>
        <v>0</v>
      </c>
      <c r="J465" s="58">
        <f t="shared" si="43"/>
        <v>0</v>
      </c>
      <c r="K465" s="43">
        <f>ROUND(MAX((D465-E465)*{0.03,0.1,0.2,0.25,0.3,0.35,0.45}-{0,2520,16920,31920,52920,85920,181920},0),2)</f>
        <v>0</v>
      </c>
      <c r="L465" s="43">
        <f t="shared" si="44"/>
        <v>0</v>
      </c>
      <c r="M465" s="19" t="str">
        <f t="shared" si="45"/>
        <v/>
      </c>
    </row>
    <row r="466" ht="16.5" spans="1:13">
      <c r="A466" s="41">
        <v>464</v>
      </c>
      <c r="B466" s="41"/>
      <c r="C466" s="41"/>
      <c r="D466" s="42"/>
      <c r="E466" s="42"/>
      <c r="F466" s="48">
        <f t="shared" si="41"/>
        <v>0</v>
      </c>
      <c r="G466" s="58">
        <f>IF(F466&gt;0,VLOOKUP(F466,税率表!$A$6:$D$12,3,1),0)</f>
        <v>0</v>
      </c>
      <c r="H466" s="58">
        <f>IF(F466&gt;0,VLOOKUP(F466,税率表!$A$6:$D$12,4,1),0)</f>
        <v>0</v>
      </c>
      <c r="I466" s="58">
        <f t="shared" si="42"/>
        <v>0</v>
      </c>
      <c r="J466" s="58">
        <f t="shared" si="43"/>
        <v>0</v>
      </c>
      <c r="K466" s="43">
        <f>ROUND(MAX((D466-E466)*{0.03,0.1,0.2,0.25,0.3,0.35,0.45}-{0,2520,16920,31920,52920,85920,181920},0),2)</f>
        <v>0</v>
      </c>
      <c r="L466" s="43">
        <f t="shared" si="44"/>
        <v>0</v>
      </c>
      <c r="M466" s="19" t="str">
        <f t="shared" si="45"/>
        <v/>
      </c>
    </row>
    <row r="467" ht="16.5" spans="1:13">
      <c r="A467" s="41">
        <v>465</v>
      </c>
      <c r="B467" s="41"/>
      <c r="C467" s="41"/>
      <c r="D467" s="42"/>
      <c r="E467" s="42"/>
      <c r="F467" s="48">
        <f t="shared" si="41"/>
        <v>0</v>
      </c>
      <c r="G467" s="58">
        <f>IF(F467&gt;0,VLOOKUP(F467,税率表!$A$6:$D$12,3,1),0)</f>
        <v>0</v>
      </c>
      <c r="H467" s="58">
        <f>IF(F467&gt;0,VLOOKUP(F467,税率表!$A$6:$D$12,4,1),0)</f>
        <v>0</v>
      </c>
      <c r="I467" s="58">
        <f t="shared" si="42"/>
        <v>0</v>
      </c>
      <c r="J467" s="58">
        <f t="shared" si="43"/>
        <v>0</v>
      </c>
      <c r="K467" s="43">
        <f>ROUND(MAX((D467-E467)*{0.03,0.1,0.2,0.25,0.3,0.35,0.45}-{0,2520,16920,31920,52920,85920,181920},0),2)</f>
        <v>0</v>
      </c>
      <c r="L467" s="43">
        <f t="shared" si="44"/>
        <v>0</v>
      </c>
      <c r="M467" s="19" t="str">
        <f t="shared" si="45"/>
        <v/>
      </c>
    </row>
    <row r="468" ht="16.5" spans="1:13">
      <c r="A468" s="41">
        <v>466</v>
      </c>
      <c r="B468" s="41"/>
      <c r="C468" s="41"/>
      <c r="D468" s="42"/>
      <c r="E468" s="42"/>
      <c r="F468" s="48">
        <f t="shared" si="41"/>
        <v>0</v>
      </c>
      <c r="G468" s="58">
        <f>IF(F468&gt;0,VLOOKUP(F468,税率表!$A$6:$D$12,3,1),0)</f>
        <v>0</v>
      </c>
      <c r="H468" s="58">
        <f>IF(F468&gt;0,VLOOKUP(F468,税率表!$A$6:$D$12,4,1),0)</f>
        <v>0</v>
      </c>
      <c r="I468" s="58">
        <f t="shared" si="42"/>
        <v>0</v>
      </c>
      <c r="J468" s="58">
        <f t="shared" si="43"/>
        <v>0</v>
      </c>
      <c r="K468" s="43">
        <f>ROUND(MAX((D468-E468)*{0.03,0.1,0.2,0.25,0.3,0.35,0.45}-{0,2520,16920,31920,52920,85920,181920},0),2)</f>
        <v>0</v>
      </c>
      <c r="L468" s="43">
        <f t="shared" si="44"/>
        <v>0</v>
      </c>
      <c r="M468" s="19" t="str">
        <f t="shared" si="45"/>
        <v/>
      </c>
    </row>
    <row r="469" ht="16.5" spans="1:13">
      <c r="A469" s="41">
        <v>467</v>
      </c>
      <c r="B469" s="41"/>
      <c r="C469" s="41"/>
      <c r="D469" s="42"/>
      <c r="E469" s="42"/>
      <c r="F469" s="48">
        <f t="shared" si="41"/>
        <v>0</v>
      </c>
      <c r="G469" s="58">
        <f>IF(F469&gt;0,VLOOKUP(F469,税率表!$A$6:$D$12,3,1),0)</f>
        <v>0</v>
      </c>
      <c r="H469" s="58">
        <f>IF(F469&gt;0,VLOOKUP(F469,税率表!$A$6:$D$12,4,1),0)</f>
        <v>0</v>
      </c>
      <c r="I469" s="58">
        <f t="shared" si="42"/>
        <v>0</v>
      </c>
      <c r="J469" s="58">
        <f t="shared" si="43"/>
        <v>0</v>
      </c>
      <c r="K469" s="43">
        <f>ROUND(MAX((D469-E469)*{0.03,0.1,0.2,0.25,0.3,0.35,0.45}-{0,2520,16920,31920,52920,85920,181920},0),2)</f>
        <v>0</v>
      </c>
      <c r="L469" s="43">
        <f t="shared" si="44"/>
        <v>0</v>
      </c>
      <c r="M469" s="19" t="str">
        <f t="shared" si="45"/>
        <v/>
      </c>
    </row>
    <row r="470" ht="16.5" spans="1:13">
      <c r="A470" s="41">
        <v>468</v>
      </c>
      <c r="B470" s="41"/>
      <c r="C470" s="41"/>
      <c r="D470" s="42"/>
      <c r="E470" s="42"/>
      <c r="F470" s="48">
        <f t="shared" si="41"/>
        <v>0</v>
      </c>
      <c r="G470" s="58">
        <f>IF(F470&gt;0,VLOOKUP(F470,税率表!$A$6:$D$12,3,1),0)</f>
        <v>0</v>
      </c>
      <c r="H470" s="58">
        <f>IF(F470&gt;0,VLOOKUP(F470,税率表!$A$6:$D$12,4,1),0)</f>
        <v>0</v>
      </c>
      <c r="I470" s="58">
        <f t="shared" si="42"/>
        <v>0</v>
      </c>
      <c r="J470" s="58">
        <f t="shared" si="43"/>
        <v>0</v>
      </c>
      <c r="K470" s="43">
        <f>ROUND(MAX((D470-E470)*{0.03,0.1,0.2,0.25,0.3,0.35,0.45}-{0,2520,16920,31920,52920,85920,181920},0),2)</f>
        <v>0</v>
      </c>
      <c r="L470" s="43">
        <f t="shared" si="44"/>
        <v>0</v>
      </c>
      <c r="M470" s="19" t="str">
        <f t="shared" si="45"/>
        <v/>
      </c>
    </row>
    <row r="471" ht="16.5" spans="1:13">
      <c r="A471" s="41">
        <v>469</v>
      </c>
      <c r="B471" s="41"/>
      <c r="C471" s="41"/>
      <c r="D471" s="42"/>
      <c r="E471" s="42"/>
      <c r="F471" s="48">
        <f t="shared" si="41"/>
        <v>0</v>
      </c>
      <c r="G471" s="58">
        <f>IF(F471&gt;0,VLOOKUP(F471,税率表!$A$6:$D$12,3,1),0)</f>
        <v>0</v>
      </c>
      <c r="H471" s="58">
        <f>IF(F471&gt;0,VLOOKUP(F471,税率表!$A$6:$D$12,4,1),0)</f>
        <v>0</v>
      </c>
      <c r="I471" s="58">
        <f t="shared" si="42"/>
        <v>0</v>
      </c>
      <c r="J471" s="58">
        <f t="shared" si="43"/>
        <v>0</v>
      </c>
      <c r="K471" s="43">
        <f>ROUND(MAX((D471-E471)*{0.03,0.1,0.2,0.25,0.3,0.35,0.45}-{0,2520,16920,31920,52920,85920,181920},0),2)</f>
        <v>0</v>
      </c>
      <c r="L471" s="43">
        <f t="shared" si="44"/>
        <v>0</v>
      </c>
      <c r="M471" s="19" t="str">
        <f t="shared" si="45"/>
        <v/>
      </c>
    </row>
    <row r="472" ht="16.5" spans="1:13">
      <c r="A472" s="41">
        <v>470</v>
      </c>
      <c r="B472" s="41"/>
      <c r="C472" s="41"/>
      <c r="D472" s="42"/>
      <c r="E472" s="42"/>
      <c r="F472" s="48">
        <f t="shared" si="41"/>
        <v>0</v>
      </c>
      <c r="G472" s="58">
        <f>IF(F472&gt;0,VLOOKUP(F472,税率表!$A$6:$D$12,3,1),0)</f>
        <v>0</v>
      </c>
      <c r="H472" s="58">
        <f>IF(F472&gt;0,VLOOKUP(F472,税率表!$A$6:$D$12,4,1),0)</f>
        <v>0</v>
      </c>
      <c r="I472" s="58">
        <f t="shared" si="42"/>
        <v>0</v>
      </c>
      <c r="J472" s="58">
        <f t="shared" si="43"/>
        <v>0</v>
      </c>
      <c r="K472" s="43">
        <f>ROUND(MAX((D472-E472)*{0.03,0.1,0.2,0.25,0.3,0.35,0.45}-{0,2520,16920,31920,52920,85920,181920},0),2)</f>
        <v>0</v>
      </c>
      <c r="L472" s="43">
        <f t="shared" si="44"/>
        <v>0</v>
      </c>
      <c r="M472" s="19" t="str">
        <f t="shared" si="45"/>
        <v/>
      </c>
    </row>
    <row r="473" ht="16.5" spans="1:13">
      <c r="A473" s="41">
        <v>471</v>
      </c>
      <c r="B473" s="41"/>
      <c r="C473" s="41"/>
      <c r="D473" s="42"/>
      <c r="E473" s="42"/>
      <c r="F473" s="48">
        <f t="shared" si="41"/>
        <v>0</v>
      </c>
      <c r="G473" s="58">
        <f>IF(F473&gt;0,VLOOKUP(F473,税率表!$A$6:$D$12,3,1),0)</f>
        <v>0</v>
      </c>
      <c r="H473" s="58">
        <f>IF(F473&gt;0,VLOOKUP(F473,税率表!$A$6:$D$12,4,1),0)</f>
        <v>0</v>
      </c>
      <c r="I473" s="58">
        <f t="shared" si="42"/>
        <v>0</v>
      </c>
      <c r="J473" s="58">
        <f t="shared" si="43"/>
        <v>0</v>
      </c>
      <c r="K473" s="43">
        <f>ROUND(MAX((D473-E473)*{0.03,0.1,0.2,0.25,0.3,0.35,0.45}-{0,2520,16920,31920,52920,85920,181920},0),2)</f>
        <v>0</v>
      </c>
      <c r="L473" s="43">
        <f t="shared" si="44"/>
        <v>0</v>
      </c>
      <c r="M473" s="19" t="str">
        <f t="shared" si="45"/>
        <v/>
      </c>
    </row>
    <row r="474" ht="16.5" spans="1:13">
      <c r="A474" s="41">
        <v>472</v>
      </c>
      <c r="B474" s="41"/>
      <c r="C474" s="41"/>
      <c r="D474" s="42"/>
      <c r="E474" s="42"/>
      <c r="F474" s="48">
        <f t="shared" si="41"/>
        <v>0</v>
      </c>
      <c r="G474" s="58">
        <f>IF(F474&gt;0,VLOOKUP(F474,税率表!$A$6:$D$12,3,1),0)</f>
        <v>0</v>
      </c>
      <c r="H474" s="58">
        <f>IF(F474&gt;0,VLOOKUP(F474,税率表!$A$6:$D$12,4,1),0)</f>
        <v>0</v>
      </c>
      <c r="I474" s="58">
        <f t="shared" si="42"/>
        <v>0</v>
      </c>
      <c r="J474" s="58">
        <f t="shared" si="43"/>
        <v>0</v>
      </c>
      <c r="K474" s="43">
        <f>ROUND(MAX((D474-E474)*{0.03,0.1,0.2,0.25,0.3,0.35,0.45}-{0,2520,16920,31920,52920,85920,181920},0),2)</f>
        <v>0</v>
      </c>
      <c r="L474" s="43">
        <f t="shared" si="44"/>
        <v>0</v>
      </c>
      <c r="M474" s="19" t="str">
        <f t="shared" si="45"/>
        <v/>
      </c>
    </row>
    <row r="475" ht="16.5" spans="1:13">
      <c r="A475" s="41">
        <v>473</v>
      </c>
      <c r="B475" s="41"/>
      <c r="C475" s="41"/>
      <c r="D475" s="42"/>
      <c r="E475" s="42"/>
      <c r="F475" s="48">
        <f t="shared" si="41"/>
        <v>0</v>
      </c>
      <c r="G475" s="58">
        <f>IF(F475&gt;0,VLOOKUP(F475,税率表!$A$6:$D$12,3,1),0)</f>
        <v>0</v>
      </c>
      <c r="H475" s="58">
        <f>IF(F475&gt;0,VLOOKUP(F475,税率表!$A$6:$D$12,4,1),0)</f>
        <v>0</v>
      </c>
      <c r="I475" s="58">
        <f t="shared" si="42"/>
        <v>0</v>
      </c>
      <c r="J475" s="58">
        <f t="shared" si="43"/>
        <v>0</v>
      </c>
      <c r="K475" s="43">
        <f>ROUND(MAX((D475-E475)*{0.03,0.1,0.2,0.25,0.3,0.35,0.45}-{0,2520,16920,31920,52920,85920,181920},0),2)</f>
        <v>0</v>
      </c>
      <c r="L475" s="43">
        <f t="shared" si="44"/>
        <v>0</v>
      </c>
      <c r="M475" s="19" t="str">
        <f t="shared" si="45"/>
        <v/>
      </c>
    </row>
    <row r="476" ht="16.5" spans="1:13">
      <c r="A476" s="41">
        <v>474</v>
      </c>
      <c r="B476" s="41"/>
      <c r="C476" s="41"/>
      <c r="D476" s="42"/>
      <c r="E476" s="42"/>
      <c r="F476" s="48">
        <f t="shared" si="41"/>
        <v>0</v>
      </c>
      <c r="G476" s="58">
        <f>IF(F476&gt;0,VLOOKUP(F476,税率表!$A$6:$D$12,3,1),0)</f>
        <v>0</v>
      </c>
      <c r="H476" s="58">
        <f>IF(F476&gt;0,VLOOKUP(F476,税率表!$A$6:$D$12,4,1),0)</f>
        <v>0</v>
      </c>
      <c r="I476" s="58">
        <f t="shared" si="42"/>
        <v>0</v>
      </c>
      <c r="J476" s="58">
        <f t="shared" si="43"/>
        <v>0</v>
      </c>
      <c r="K476" s="43">
        <f>ROUND(MAX((D476-E476)*{0.03,0.1,0.2,0.25,0.3,0.35,0.45}-{0,2520,16920,31920,52920,85920,181920},0),2)</f>
        <v>0</v>
      </c>
      <c r="L476" s="43">
        <f t="shared" si="44"/>
        <v>0</v>
      </c>
      <c r="M476" s="19" t="str">
        <f t="shared" si="45"/>
        <v/>
      </c>
    </row>
    <row r="477" ht="16.5" spans="1:13">
      <c r="A477" s="41">
        <v>475</v>
      </c>
      <c r="B477" s="41"/>
      <c r="C477" s="41"/>
      <c r="D477" s="42"/>
      <c r="E477" s="42"/>
      <c r="F477" s="48">
        <f t="shared" si="41"/>
        <v>0</v>
      </c>
      <c r="G477" s="58">
        <f>IF(F477&gt;0,VLOOKUP(F477,税率表!$A$6:$D$12,3,1),0)</f>
        <v>0</v>
      </c>
      <c r="H477" s="58">
        <f>IF(F477&gt;0,VLOOKUP(F477,税率表!$A$6:$D$12,4,1),0)</f>
        <v>0</v>
      </c>
      <c r="I477" s="58">
        <f t="shared" si="42"/>
        <v>0</v>
      </c>
      <c r="J477" s="58">
        <f t="shared" si="43"/>
        <v>0</v>
      </c>
      <c r="K477" s="43">
        <f>ROUND(MAX((D477-E477)*{0.03,0.1,0.2,0.25,0.3,0.35,0.45}-{0,2520,16920,31920,52920,85920,181920},0),2)</f>
        <v>0</v>
      </c>
      <c r="L477" s="43">
        <f t="shared" si="44"/>
        <v>0</v>
      </c>
      <c r="M477" s="19" t="str">
        <f t="shared" si="45"/>
        <v/>
      </c>
    </row>
    <row r="478" ht="16.5" spans="1:13">
      <c r="A478" s="41">
        <v>476</v>
      </c>
      <c r="B478" s="41"/>
      <c r="C478" s="41"/>
      <c r="D478" s="42"/>
      <c r="E478" s="42"/>
      <c r="F478" s="48">
        <f t="shared" si="41"/>
        <v>0</v>
      </c>
      <c r="G478" s="58">
        <f>IF(F478&gt;0,VLOOKUP(F478,税率表!$A$6:$D$12,3,1),0)</f>
        <v>0</v>
      </c>
      <c r="H478" s="58">
        <f>IF(F478&gt;0,VLOOKUP(F478,税率表!$A$6:$D$12,4,1),0)</f>
        <v>0</v>
      </c>
      <c r="I478" s="58">
        <f t="shared" si="42"/>
        <v>0</v>
      </c>
      <c r="J478" s="58">
        <f t="shared" si="43"/>
        <v>0</v>
      </c>
      <c r="K478" s="43">
        <f>ROUND(MAX((D478-E478)*{0.03,0.1,0.2,0.25,0.3,0.35,0.45}-{0,2520,16920,31920,52920,85920,181920},0),2)</f>
        <v>0</v>
      </c>
      <c r="L478" s="43">
        <f t="shared" si="44"/>
        <v>0</v>
      </c>
      <c r="M478" s="19" t="str">
        <f t="shared" si="45"/>
        <v/>
      </c>
    </row>
    <row r="479" ht="16.5" spans="1:13">
      <c r="A479" s="41">
        <v>477</v>
      </c>
      <c r="B479" s="41"/>
      <c r="C479" s="41"/>
      <c r="D479" s="42"/>
      <c r="E479" s="42"/>
      <c r="F479" s="48">
        <f t="shared" si="41"/>
        <v>0</v>
      </c>
      <c r="G479" s="58">
        <f>IF(F479&gt;0,VLOOKUP(F479,税率表!$A$6:$D$12,3,1),0)</f>
        <v>0</v>
      </c>
      <c r="H479" s="58">
        <f>IF(F479&gt;0,VLOOKUP(F479,税率表!$A$6:$D$12,4,1),0)</f>
        <v>0</v>
      </c>
      <c r="I479" s="58">
        <f t="shared" si="42"/>
        <v>0</v>
      </c>
      <c r="J479" s="58">
        <f t="shared" si="43"/>
        <v>0</v>
      </c>
      <c r="K479" s="43">
        <f>ROUND(MAX((D479-E479)*{0.03,0.1,0.2,0.25,0.3,0.35,0.45}-{0,2520,16920,31920,52920,85920,181920},0),2)</f>
        <v>0</v>
      </c>
      <c r="L479" s="43">
        <f t="shared" si="44"/>
        <v>0</v>
      </c>
      <c r="M479" s="19" t="str">
        <f t="shared" si="45"/>
        <v/>
      </c>
    </row>
    <row r="480" ht="16.5" spans="1:13">
      <c r="A480" s="41">
        <v>478</v>
      </c>
      <c r="B480" s="41"/>
      <c r="C480" s="41"/>
      <c r="D480" s="42"/>
      <c r="E480" s="42"/>
      <c r="F480" s="48">
        <f t="shared" si="41"/>
        <v>0</v>
      </c>
      <c r="G480" s="58">
        <f>IF(F480&gt;0,VLOOKUP(F480,税率表!$A$6:$D$12,3,1),0)</f>
        <v>0</v>
      </c>
      <c r="H480" s="58">
        <f>IF(F480&gt;0,VLOOKUP(F480,税率表!$A$6:$D$12,4,1),0)</f>
        <v>0</v>
      </c>
      <c r="I480" s="58">
        <f t="shared" si="42"/>
        <v>0</v>
      </c>
      <c r="J480" s="58">
        <f t="shared" si="43"/>
        <v>0</v>
      </c>
      <c r="K480" s="43">
        <f>ROUND(MAX((D480-E480)*{0.03,0.1,0.2,0.25,0.3,0.35,0.45}-{0,2520,16920,31920,52920,85920,181920},0),2)</f>
        <v>0</v>
      </c>
      <c r="L480" s="43">
        <f t="shared" si="44"/>
        <v>0</v>
      </c>
      <c r="M480" s="19" t="str">
        <f t="shared" si="45"/>
        <v/>
      </c>
    </row>
    <row r="481" ht="16.5" spans="1:13">
      <c r="A481" s="41">
        <v>479</v>
      </c>
      <c r="B481" s="41"/>
      <c r="C481" s="41"/>
      <c r="D481" s="42"/>
      <c r="E481" s="42"/>
      <c r="F481" s="48">
        <f t="shared" si="41"/>
        <v>0</v>
      </c>
      <c r="G481" s="58">
        <f>IF(F481&gt;0,VLOOKUP(F481,税率表!$A$6:$D$12,3,1),0)</f>
        <v>0</v>
      </c>
      <c r="H481" s="58">
        <f>IF(F481&gt;0,VLOOKUP(F481,税率表!$A$6:$D$12,4,1),0)</f>
        <v>0</v>
      </c>
      <c r="I481" s="58">
        <f t="shared" si="42"/>
        <v>0</v>
      </c>
      <c r="J481" s="58">
        <f t="shared" si="43"/>
        <v>0</v>
      </c>
      <c r="K481" s="43">
        <f>ROUND(MAX((D481-E481)*{0.03,0.1,0.2,0.25,0.3,0.35,0.45}-{0,2520,16920,31920,52920,85920,181920},0),2)</f>
        <v>0</v>
      </c>
      <c r="L481" s="43">
        <f t="shared" si="44"/>
        <v>0</v>
      </c>
      <c r="M481" s="19" t="str">
        <f t="shared" si="45"/>
        <v/>
      </c>
    </row>
    <row r="482" ht="16.5" spans="1:13">
      <c r="A482" s="41">
        <v>480</v>
      </c>
      <c r="B482" s="41"/>
      <c r="C482" s="41"/>
      <c r="D482" s="42"/>
      <c r="E482" s="42"/>
      <c r="F482" s="48">
        <f t="shared" si="41"/>
        <v>0</v>
      </c>
      <c r="G482" s="58">
        <f>IF(F482&gt;0,VLOOKUP(F482,税率表!$A$6:$D$12,3,1),0)</f>
        <v>0</v>
      </c>
      <c r="H482" s="58">
        <f>IF(F482&gt;0,VLOOKUP(F482,税率表!$A$6:$D$12,4,1),0)</f>
        <v>0</v>
      </c>
      <c r="I482" s="58">
        <f t="shared" si="42"/>
        <v>0</v>
      </c>
      <c r="J482" s="58">
        <f t="shared" si="43"/>
        <v>0</v>
      </c>
      <c r="K482" s="43">
        <f>ROUND(MAX((D482-E482)*{0.03,0.1,0.2,0.25,0.3,0.35,0.45}-{0,2520,16920,31920,52920,85920,181920},0),2)</f>
        <v>0</v>
      </c>
      <c r="L482" s="43">
        <f t="shared" si="44"/>
        <v>0</v>
      </c>
      <c r="M482" s="19" t="str">
        <f t="shared" si="45"/>
        <v/>
      </c>
    </row>
    <row r="483" ht="16.5" spans="1:13">
      <c r="A483" s="41">
        <v>481</v>
      </c>
      <c r="B483" s="41"/>
      <c r="C483" s="41"/>
      <c r="D483" s="42"/>
      <c r="E483" s="42"/>
      <c r="F483" s="48">
        <f t="shared" si="41"/>
        <v>0</v>
      </c>
      <c r="G483" s="58">
        <f>IF(F483&gt;0,VLOOKUP(F483,税率表!$A$6:$D$12,3,1),0)</f>
        <v>0</v>
      </c>
      <c r="H483" s="58">
        <f>IF(F483&gt;0,VLOOKUP(F483,税率表!$A$6:$D$12,4,1),0)</f>
        <v>0</v>
      </c>
      <c r="I483" s="58">
        <f t="shared" si="42"/>
        <v>0</v>
      </c>
      <c r="J483" s="58">
        <f t="shared" si="43"/>
        <v>0</v>
      </c>
      <c r="K483" s="43">
        <f>ROUND(MAX((D483-E483)*{0.03,0.1,0.2,0.25,0.3,0.35,0.45}-{0,2520,16920,31920,52920,85920,181920},0),2)</f>
        <v>0</v>
      </c>
      <c r="L483" s="43">
        <f t="shared" si="44"/>
        <v>0</v>
      </c>
      <c r="M483" s="19" t="str">
        <f t="shared" si="45"/>
        <v/>
      </c>
    </row>
    <row r="484" ht="16.5" spans="1:13">
      <c r="A484" s="41">
        <v>482</v>
      </c>
      <c r="B484" s="41"/>
      <c r="C484" s="41"/>
      <c r="D484" s="42"/>
      <c r="E484" s="42"/>
      <c r="F484" s="48">
        <f t="shared" si="41"/>
        <v>0</v>
      </c>
      <c r="G484" s="58">
        <f>IF(F484&gt;0,VLOOKUP(F484,税率表!$A$6:$D$12,3,1),0)</f>
        <v>0</v>
      </c>
      <c r="H484" s="58">
        <f>IF(F484&gt;0,VLOOKUP(F484,税率表!$A$6:$D$12,4,1),0)</f>
        <v>0</v>
      </c>
      <c r="I484" s="58">
        <f t="shared" si="42"/>
        <v>0</v>
      </c>
      <c r="J484" s="58">
        <f t="shared" si="43"/>
        <v>0</v>
      </c>
      <c r="K484" s="43">
        <f>ROUND(MAX((D484-E484)*{0.03,0.1,0.2,0.25,0.3,0.35,0.45}-{0,2520,16920,31920,52920,85920,181920},0),2)</f>
        <v>0</v>
      </c>
      <c r="L484" s="43">
        <f t="shared" si="44"/>
        <v>0</v>
      </c>
      <c r="M484" s="19" t="str">
        <f t="shared" si="45"/>
        <v/>
      </c>
    </row>
    <row r="485" ht="16.5" spans="1:13">
      <c r="A485" s="41">
        <v>483</v>
      </c>
      <c r="B485" s="41"/>
      <c r="C485" s="41"/>
      <c r="D485" s="42"/>
      <c r="E485" s="42"/>
      <c r="F485" s="48">
        <f t="shared" si="41"/>
        <v>0</v>
      </c>
      <c r="G485" s="58">
        <f>IF(F485&gt;0,VLOOKUP(F485,税率表!$A$6:$D$12,3,1),0)</f>
        <v>0</v>
      </c>
      <c r="H485" s="58">
        <f>IF(F485&gt;0,VLOOKUP(F485,税率表!$A$6:$D$12,4,1),0)</f>
        <v>0</v>
      </c>
      <c r="I485" s="58">
        <f t="shared" si="42"/>
        <v>0</v>
      </c>
      <c r="J485" s="58">
        <f t="shared" si="43"/>
        <v>0</v>
      </c>
      <c r="K485" s="43">
        <f>ROUND(MAX((D485-E485)*{0.03,0.1,0.2,0.25,0.3,0.35,0.45}-{0,2520,16920,31920,52920,85920,181920},0),2)</f>
        <v>0</v>
      </c>
      <c r="L485" s="43">
        <f t="shared" si="44"/>
        <v>0</v>
      </c>
      <c r="M485" s="19" t="str">
        <f t="shared" si="45"/>
        <v/>
      </c>
    </row>
    <row r="486" ht="16.5" spans="1:13">
      <c r="A486" s="41">
        <v>484</v>
      </c>
      <c r="B486" s="41"/>
      <c r="C486" s="41"/>
      <c r="D486" s="42"/>
      <c r="E486" s="42"/>
      <c r="F486" s="48">
        <f t="shared" si="41"/>
        <v>0</v>
      </c>
      <c r="G486" s="58">
        <f>IF(F486&gt;0,VLOOKUP(F486,税率表!$A$6:$D$12,3,1),0)</f>
        <v>0</v>
      </c>
      <c r="H486" s="58">
        <f>IF(F486&gt;0,VLOOKUP(F486,税率表!$A$6:$D$12,4,1),0)</f>
        <v>0</v>
      </c>
      <c r="I486" s="58">
        <f t="shared" si="42"/>
        <v>0</v>
      </c>
      <c r="J486" s="58">
        <f t="shared" si="43"/>
        <v>0</v>
      </c>
      <c r="K486" s="43">
        <f>ROUND(MAX((D486-E486)*{0.03,0.1,0.2,0.25,0.3,0.35,0.45}-{0,2520,16920,31920,52920,85920,181920},0),2)</f>
        <v>0</v>
      </c>
      <c r="L486" s="43">
        <f t="shared" si="44"/>
        <v>0</v>
      </c>
      <c r="M486" s="19" t="str">
        <f t="shared" si="45"/>
        <v/>
      </c>
    </row>
    <row r="487" ht="16.5" spans="1:13">
      <c r="A487" s="41">
        <v>485</v>
      </c>
      <c r="B487" s="41"/>
      <c r="C487" s="41"/>
      <c r="D487" s="42"/>
      <c r="E487" s="42"/>
      <c r="F487" s="48">
        <f t="shared" si="41"/>
        <v>0</v>
      </c>
      <c r="G487" s="58">
        <f>IF(F487&gt;0,VLOOKUP(F487,税率表!$A$6:$D$12,3,1),0)</f>
        <v>0</v>
      </c>
      <c r="H487" s="58">
        <f>IF(F487&gt;0,VLOOKUP(F487,税率表!$A$6:$D$12,4,1),0)</f>
        <v>0</v>
      </c>
      <c r="I487" s="58">
        <f t="shared" si="42"/>
        <v>0</v>
      </c>
      <c r="J487" s="58">
        <f t="shared" si="43"/>
        <v>0</v>
      </c>
      <c r="K487" s="43">
        <f>ROUND(MAX((D487-E487)*{0.03,0.1,0.2,0.25,0.3,0.35,0.45}-{0,2520,16920,31920,52920,85920,181920},0),2)</f>
        <v>0</v>
      </c>
      <c r="L487" s="43">
        <f t="shared" si="44"/>
        <v>0</v>
      </c>
      <c r="M487" s="19" t="str">
        <f t="shared" si="45"/>
        <v/>
      </c>
    </row>
    <row r="488" ht="16.5" spans="1:13">
      <c r="A488" s="41">
        <v>486</v>
      </c>
      <c r="B488" s="41"/>
      <c r="C488" s="41"/>
      <c r="D488" s="42"/>
      <c r="E488" s="42"/>
      <c r="F488" s="48">
        <f t="shared" si="41"/>
        <v>0</v>
      </c>
      <c r="G488" s="58">
        <f>IF(F488&gt;0,VLOOKUP(F488,税率表!$A$6:$D$12,3,1),0)</f>
        <v>0</v>
      </c>
      <c r="H488" s="58">
        <f>IF(F488&gt;0,VLOOKUP(F488,税率表!$A$6:$D$12,4,1),0)</f>
        <v>0</v>
      </c>
      <c r="I488" s="58">
        <f t="shared" si="42"/>
        <v>0</v>
      </c>
      <c r="J488" s="58">
        <f t="shared" si="43"/>
        <v>0</v>
      </c>
      <c r="K488" s="43">
        <f>ROUND(MAX((D488-E488)*{0.03,0.1,0.2,0.25,0.3,0.35,0.45}-{0,2520,16920,31920,52920,85920,181920},0),2)</f>
        <v>0</v>
      </c>
      <c r="L488" s="43">
        <f t="shared" si="44"/>
        <v>0</v>
      </c>
      <c r="M488" s="19" t="str">
        <f t="shared" si="45"/>
        <v/>
      </c>
    </row>
    <row r="489" ht="16.5" spans="1:13">
      <c r="A489" s="41">
        <v>487</v>
      </c>
      <c r="B489" s="41"/>
      <c r="C489" s="41"/>
      <c r="D489" s="42"/>
      <c r="E489" s="42"/>
      <c r="F489" s="48">
        <f t="shared" si="41"/>
        <v>0</v>
      </c>
      <c r="G489" s="58">
        <f>IF(F489&gt;0,VLOOKUP(F489,税率表!$A$6:$D$12,3,1),0)</f>
        <v>0</v>
      </c>
      <c r="H489" s="58">
        <f>IF(F489&gt;0,VLOOKUP(F489,税率表!$A$6:$D$12,4,1),0)</f>
        <v>0</v>
      </c>
      <c r="I489" s="58">
        <f t="shared" si="42"/>
        <v>0</v>
      </c>
      <c r="J489" s="58">
        <f t="shared" si="43"/>
        <v>0</v>
      </c>
      <c r="K489" s="43">
        <f>ROUND(MAX((D489-E489)*{0.03,0.1,0.2,0.25,0.3,0.35,0.45}-{0,2520,16920,31920,52920,85920,181920},0),2)</f>
        <v>0</v>
      </c>
      <c r="L489" s="43">
        <f t="shared" si="44"/>
        <v>0</v>
      </c>
      <c r="M489" s="19" t="str">
        <f t="shared" si="45"/>
        <v/>
      </c>
    </row>
    <row r="490" ht="16.5" spans="1:13">
      <c r="A490" s="41">
        <v>488</v>
      </c>
      <c r="B490" s="41"/>
      <c r="C490" s="41"/>
      <c r="D490" s="42"/>
      <c r="E490" s="42"/>
      <c r="F490" s="48">
        <f t="shared" si="41"/>
        <v>0</v>
      </c>
      <c r="G490" s="58">
        <f>IF(F490&gt;0,VLOOKUP(F490,税率表!$A$6:$D$12,3,1),0)</f>
        <v>0</v>
      </c>
      <c r="H490" s="58">
        <f>IF(F490&gt;0,VLOOKUP(F490,税率表!$A$6:$D$12,4,1),0)</f>
        <v>0</v>
      </c>
      <c r="I490" s="58">
        <f t="shared" si="42"/>
        <v>0</v>
      </c>
      <c r="J490" s="58">
        <f t="shared" si="43"/>
        <v>0</v>
      </c>
      <c r="K490" s="43">
        <f>ROUND(MAX((D490-E490)*{0.03,0.1,0.2,0.25,0.3,0.35,0.45}-{0,2520,16920,31920,52920,85920,181920},0),2)</f>
        <v>0</v>
      </c>
      <c r="L490" s="43">
        <f t="shared" si="44"/>
        <v>0</v>
      </c>
      <c r="M490" s="19" t="str">
        <f t="shared" si="45"/>
        <v/>
      </c>
    </row>
    <row r="491" ht="16.5" spans="1:13">
      <c r="A491" s="41">
        <v>489</v>
      </c>
      <c r="B491" s="41"/>
      <c r="C491" s="41"/>
      <c r="D491" s="42"/>
      <c r="E491" s="42"/>
      <c r="F491" s="48">
        <f t="shared" si="41"/>
        <v>0</v>
      </c>
      <c r="G491" s="58">
        <f>IF(F491&gt;0,VLOOKUP(F491,税率表!$A$6:$D$12,3,1),0)</f>
        <v>0</v>
      </c>
      <c r="H491" s="58">
        <f>IF(F491&gt;0,VLOOKUP(F491,税率表!$A$6:$D$12,4,1),0)</f>
        <v>0</v>
      </c>
      <c r="I491" s="58">
        <f t="shared" si="42"/>
        <v>0</v>
      </c>
      <c r="J491" s="58">
        <f t="shared" si="43"/>
        <v>0</v>
      </c>
      <c r="K491" s="43">
        <f>ROUND(MAX((D491-E491)*{0.03,0.1,0.2,0.25,0.3,0.35,0.45}-{0,2520,16920,31920,52920,85920,181920},0),2)</f>
        <v>0</v>
      </c>
      <c r="L491" s="43">
        <f t="shared" si="44"/>
        <v>0</v>
      </c>
      <c r="M491" s="19" t="str">
        <f t="shared" si="45"/>
        <v/>
      </c>
    </row>
    <row r="492" ht="16.5" spans="1:13">
      <c r="A492" s="41">
        <v>490</v>
      </c>
      <c r="B492" s="41"/>
      <c r="C492" s="41"/>
      <c r="D492" s="42"/>
      <c r="E492" s="42"/>
      <c r="F492" s="48">
        <f t="shared" si="41"/>
        <v>0</v>
      </c>
      <c r="G492" s="58">
        <f>IF(F492&gt;0,VLOOKUP(F492,税率表!$A$6:$D$12,3,1),0)</f>
        <v>0</v>
      </c>
      <c r="H492" s="58">
        <f>IF(F492&gt;0,VLOOKUP(F492,税率表!$A$6:$D$12,4,1),0)</f>
        <v>0</v>
      </c>
      <c r="I492" s="58">
        <f t="shared" si="42"/>
        <v>0</v>
      </c>
      <c r="J492" s="58">
        <f t="shared" si="43"/>
        <v>0</v>
      </c>
      <c r="K492" s="43">
        <f>ROUND(MAX((D492-E492)*{0.03,0.1,0.2,0.25,0.3,0.35,0.45}-{0,2520,16920,31920,52920,85920,181920},0),2)</f>
        <v>0</v>
      </c>
      <c r="L492" s="43">
        <f t="shared" si="44"/>
        <v>0</v>
      </c>
      <c r="M492" s="19" t="str">
        <f t="shared" si="45"/>
        <v/>
      </c>
    </row>
    <row r="493" ht="16.5" spans="1:13">
      <c r="A493" s="41">
        <v>491</v>
      </c>
      <c r="B493" s="41"/>
      <c r="C493" s="41"/>
      <c r="D493" s="42"/>
      <c r="E493" s="42"/>
      <c r="F493" s="48">
        <f t="shared" si="41"/>
        <v>0</v>
      </c>
      <c r="G493" s="58">
        <f>IF(F493&gt;0,VLOOKUP(F493,税率表!$A$6:$D$12,3,1),0)</f>
        <v>0</v>
      </c>
      <c r="H493" s="58">
        <f>IF(F493&gt;0,VLOOKUP(F493,税率表!$A$6:$D$12,4,1),0)</f>
        <v>0</v>
      </c>
      <c r="I493" s="58">
        <f t="shared" si="42"/>
        <v>0</v>
      </c>
      <c r="J493" s="58">
        <f t="shared" si="43"/>
        <v>0</v>
      </c>
      <c r="K493" s="43">
        <f>ROUND(MAX((D493-E493)*{0.03,0.1,0.2,0.25,0.3,0.35,0.45}-{0,2520,16920,31920,52920,85920,181920},0),2)</f>
        <v>0</v>
      </c>
      <c r="L493" s="43">
        <f t="shared" si="44"/>
        <v>0</v>
      </c>
      <c r="M493" s="19" t="str">
        <f t="shared" si="45"/>
        <v/>
      </c>
    </row>
    <row r="494" ht="16.5" spans="1:13">
      <c r="A494" s="41">
        <v>492</v>
      </c>
      <c r="B494" s="41"/>
      <c r="C494" s="41"/>
      <c r="D494" s="42"/>
      <c r="E494" s="42"/>
      <c r="F494" s="48">
        <f t="shared" si="41"/>
        <v>0</v>
      </c>
      <c r="G494" s="58">
        <f>IF(F494&gt;0,VLOOKUP(F494,税率表!$A$6:$D$12,3,1),0)</f>
        <v>0</v>
      </c>
      <c r="H494" s="58">
        <f>IF(F494&gt;0,VLOOKUP(F494,税率表!$A$6:$D$12,4,1),0)</f>
        <v>0</v>
      </c>
      <c r="I494" s="58">
        <f t="shared" si="42"/>
        <v>0</v>
      </c>
      <c r="J494" s="58">
        <f t="shared" si="43"/>
        <v>0</v>
      </c>
      <c r="K494" s="43">
        <f>ROUND(MAX((D494-E494)*{0.03,0.1,0.2,0.25,0.3,0.35,0.45}-{0,2520,16920,31920,52920,85920,181920},0),2)</f>
        <v>0</v>
      </c>
      <c r="L494" s="43">
        <f t="shared" si="44"/>
        <v>0</v>
      </c>
      <c r="M494" s="19" t="str">
        <f t="shared" si="45"/>
        <v/>
      </c>
    </row>
    <row r="495" ht="16.5" spans="1:13">
      <c r="A495" s="41">
        <v>493</v>
      </c>
      <c r="B495" s="41"/>
      <c r="C495" s="41"/>
      <c r="D495" s="42"/>
      <c r="E495" s="42"/>
      <c r="F495" s="48">
        <f t="shared" si="41"/>
        <v>0</v>
      </c>
      <c r="G495" s="58">
        <f>IF(F495&gt;0,VLOOKUP(F495,税率表!$A$6:$D$12,3,1),0)</f>
        <v>0</v>
      </c>
      <c r="H495" s="58">
        <f>IF(F495&gt;0,VLOOKUP(F495,税率表!$A$6:$D$12,4,1),0)</f>
        <v>0</v>
      </c>
      <c r="I495" s="58">
        <f t="shared" si="42"/>
        <v>0</v>
      </c>
      <c r="J495" s="58">
        <f t="shared" si="43"/>
        <v>0</v>
      </c>
      <c r="K495" s="43">
        <f>ROUND(MAX((D495-E495)*{0.03,0.1,0.2,0.25,0.3,0.35,0.45}-{0,2520,16920,31920,52920,85920,181920},0),2)</f>
        <v>0</v>
      </c>
      <c r="L495" s="43">
        <f t="shared" si="44"/>
        <v>0</v>
      </c>
      <c r="M495" s="19" t="str">
        <f t="shared" si="45"/>
        <v/>
      </c>
    </row>
    <row r="496" ht="16.5" spans="1:13">
      <c r="A496" s="41">
        <v>494</v>
      </c>
      <c r="B496" s="41"/>
      <c r="C496" s="41"/>
      <c r="D496" s="42"/>
      <c r="E496" s="42"/>
      <c r="F496" s="48">
        <f t="shared" si="41"/>
        <v>0</v>
      </c>
      <c r="G496" s="58">
        <f>IF(F496&gt;0,VLOOKUP(F496,税率表!$A$6:$D$12,3,1),0)</f>
        <v>0</v>
      </c>
      <c r="H496" s="58">
        <f>IF(F496&gt;0,VLOOKUP(F496,税率表!$A$6:$D$12,4,1),0)</f>
        <v>0</v>
      </c>
      <c r="I496" s="58">
        <f t="shared" si="42"/>
        <v>0</v>
      </c>
      <c r="J496" s="58">
        <f t="shared" si="43"/>
        <v>0</v>
      </c>
      <c r="K496" s="43">
        <f>ROUND(MAX((D496-E496)*{0.03,0.1,0.2,0.25,0.3,0.35,0.45}-{0,2520,16920,31920,52920,85920,181920},0),2)</f>
        <v>0</v>
      </c>
      <c r="L496" s="43">
        <f t="shared" si="44"/>
        <v>0</v>
      </c>
      <c r="M496" s="19" t="str">
        <f t="shared" si="45"/>
        <v/>
      </c>
    </row>
    <row r="497" ht="16.5" spans="1:13">
      <c r="A497" s="41">
        <v>495</v>
      </c>
      <c r="B497" s="41"/>
      <c r="C497" s="41"/>
      <c r="D497" s="42"/>
      <c r="E497" s="42"/>
      <c r="F497" s="48">
        <f t="shared" si="41"/>
        <v>0</v>
      </c>
      <c r="G497" s="58">
        <f>IF(F497&gt;0,VLOOKUP(F497,税率表!$A$6:$D$12,3,1),0)</f>
        <v>0</v>
      </c>
      <c r="H497" s="58">
        <f>IF(F497&gt;0,VLOOKUP(F497,税率表!$A$6:$D$12,4,1),0)</f>
        <v>0</v>
      </c>
      <c r="I497" s="58">
        <f t="shared" si="42"/>
        <v>0</v>
      </c>
      <c r="J497" s="58">
        <f t="shared" si="43"/>
        <v>0</v>
      </c>
      <c r="K497" s="43">
        <f>ROUND(MAX((D497-E497)*{0.03,0.1,0.2,0.25,0.3,0.35,0.45}-{0,2520,16920,31920,52920,85920,181920},0),2)</f>
        <v>0</v>
      </c>
      <c r="L497" s="43">
        <f t="shared" si="44"/>
        <v>0</v>
      </c>
      <c r="M497" s="19" t="str">
        <f t="shared" si="45"/>
        <v/>
      </c>
    </row>
    <row r="498" ht="16.5" spans="1:13">
      <c r="A498" s="41">
        <v>496</v>
      </c>
      <c r="B498" s="41"/>
      <c r="C498" s="41"/>
      <c r="D498" s="42"/>
      <c r="E498" s="42"/>
      <c r="F498" s="48">
        <f t="shared" si="41"/>
        <v>0</v>
      </c>
      <c r="G498" s="58">
        <f>IF(F498&gt;0,VLOOKUP(F498,税率表!$A$6:$D$12,3,1),0)</f>
        <v>0</v>
      </c>
      <c r="H498" s="58">
        <f>IF(F498&gt;0,VLOOKUP(F498,税率表!$A$6:$D$12,4,1),0)</f>
        <v>0</v>
      </c>
      <c r="I498" s="58">
        <f t="shared" si="42"/>
        <v>0</v>
      </c>
      <c r="J498" s="58">
        <f t="shared" si="43"/>
        <v>0</v>
      </c>
      <c r="K498" s="43">
        <f>ROUND(MAX((D498-E498)*{0.03,0.1,0.2,0.25,0.3,0.35,0.45}-{0,2520,16920,31920,52920,85920,181920},0),2)</f>
        <v>0</v>
      </c>
      <c r="L498" s="43">
        <f t="shared" si="44"/>
        <v>0</v>
      </c>
      <c r="M498" s="19" t="str">
        <f t="shared" si="45"/>
        <v/>
      </c>
    </row>
    <row r="499" ht="16.5" spans="1:13">
      <c r="A499" s="41">
        <v>497</v>
      </c>
      <c r="B499" s="41"/>
      <c r="C499" s="41"/>
      <c r="D499" s="42"/>
      <c r="E499" s="42"/>
      <c r="F499" s="48">
        <f t="shared" si="41"/>
        <v>0</v>
      </c>
      <c r="G499" s="58">
        <f>IF(F499&gt;0,VLOOKUP(F499,税率表!$A$6:$D$12,3,1),0)</f>
        <v>0</v>
      </c>
      <c r="H499" s="58">
        <f>IF(F499&gt;0,VLOOKUP(F499,税率表!$A$6:$D$12,4,1),0)</f>
        <v>0</v>
      </c>
      <c r="I499" s="58">
        <f t="shared" si="42"/>
        <v>0</v>
      </c>
      <c r="J499" s="58">
        <f t="shared" si="43"/>
        <v>0</v>
      </c>
      <c r="K499" s="43">
        <f>ROUND(MAX((D499-E499)*{0.03,0.1,0.2,0.25,0.3,0.35,0.45}-{0,2520,16920,31920,52920,85920,181920},0),2)</f>
        <v>0</v>
      </c>
      <c r="L499" s="43">
        <f t="shared" si="44"/>
        <v>0</v>
      </c>
      <c r="M499" s="19" t="str">
        <f t="shared" si="45"/>
        <v/>
      </c>
    </row>
    <row r="500" ht="16.5" spans="1:13">
      <c r="A500" s="41">
        <v>498</v>
      </c>
      <c r="B500" s="41"/>
      <c r="C500" s="41"/>
      <c r="D500" s="42"/>
      <c r="E500" s="42"/>
      <c r="F500" s="48">
        <f t="shared" si="41"/>
        <v>0</v>
      </c>
      <c r="G500" s="58">
        <f>IF(F500&gt;0,VLOOKUP(F500,税率表!$A$6:$D$12,3,1),0)</f>
        <v>0</v>
      </c>
      <c r="H500" s="58">
        <f>IF(F500&gt;0,VLOOKUP(F500,税率表!$A$6:$D$12,4,1),0)</f>
        <v>0</v>
      </c>
      <c r="I500" s="58">
        <f t="shared" si="42"/>
        <v>0</v>
      </c>
      <c r="J500" s="58">
        <f t="shared" si="43"/>
        <v>0</v>
      </c>
      <c r="K500" s="43">
        <f>ROUND(MAX((D500-E500)*{0.03,0.1,0.2,0.25,0.3,0.35,0.45}-{0,2520,16920,31920,52920,85920,181920},0),2)</f>
        <v>0</v>
      </c>
      <c r="L500" s="43">
        <f t="shared" si="44"/>
        <v>0</v>
      </c>
      <c r="M500" s="19" t="str">
        <f t="shared" si="45"/>
        <v/>
      </c>
    </row>
    <row r="501" ht="16.5" spans="1:13">
      <c r="A501" s="41">
        <v>499</v>
      </c>
      <c r="B501" s="41"/>
      <c r="C501" s="41"/>
      <c r="D501" s="42"/>
      <c r="E501" s="42"/>
      <c r="F501" s="48">
        <f t="shared" si="41"/>
        <v>0</v>
      </c>
      <c r="G501" s="58">
        <f>IF(F501&gt;0,VLOOKUP(F501,税率表!$A$6:$D$12,3,1),0)</f>
        <v>0</v>
      </c>
      <c r="H501" s="58">
        <f>IF(F501&gt;0,VLOOKUP(F501,税率表!$A$6:$D$12,4,1),0)</f>
        <v>0</v>
      </c>
      <c r="I501" s="58">
        <f t="shared" si="42"/>
        <v>0</v>
      </c>
      <c r="J501" s="58">
        <f t="shared" si="43"/>
        <v>0</v>
      </c>
      <c r="K501" s="43">
        <f>ROUND(MAX((D501-E501)*{0.03,0.1,0.2,0.25,0.3,0.35,0.45}-{0,2520,16920,31920,52920,85920,181920},0),2)</f>
        <v>0</v>
      </c>
      <c r="L501" s="43">
        <f t="shared" si="44"/>
        <v>0</v>
      </c>
      <c r="M501" s="19" t="str">
        <f t="shared" si="45"/>
        <v/>
      </c>
    </row>
    <row r="502" ht="16.5" spans="1:13">
      <c r="A502" s="41">
        <v>500</v>
      </c>
      <c r="B502" s="41"/>
      <c r="C502" s="41"/>
      <c r="D502" s="42"/>
      <c r="E502" s="42"/>
      <c r="F502" s="48">
        <f t="shared" si="41"/>
        <v>0</v>
      </c>
      <c r="G502" s="58">
        <f>IF(F502&gt;0,VLOOKUP(F502,税率表!$A$6:$D$12,3,1),0)</f>
        <v>0</v>
      </c>
      <c r="H502" s="58">
        <f>IF(F502&gt;0,VLOOKUP(F502,税率表!$A$6:$D$12,4,1),0)</f>
        <v>0</v>
      </c>
      <c r="I502" s="58">
        <f t="shared" si="42"/>
        <v>0</v>
      </c>
      <c r="J502" s="58">
        <f t="shared" si="43"/>
        <v>0</v>
      </c>
      <c r="K502" s="43">
        <f>ROUND(MAX((D502-E502)*{0.03,0.1,0.2,0.25,0.3,0.35,0.45}-{0,2520,16920,31920,52920,85920,181920},0),2)</f>
        <v>0</v>
      </c>
      <c r="L502" s="43">
        <f t="shared" si="44"/>
        <v>0</v>
      </c>
      <c r="M502" s="19" t="str">
        <f t="shared" si="45"/>
        <v/>
      </c>
    </row>
    <row r="503" ht="16.5" spans="1:13">
      <c r="A503" s="41">
        <v>501</v>
      </c>
      <c r="B503" s="41"/>
      <c r="C503" s="41"/>
      <c r="D503" s="42"/>
      <c r="E503" s="42"/>
      <c r="F503" s="48">
        <f t="shared" si="41"/>
        <v>0</v>
      </c>
      <c r="G503" s="58">
        <f>IF(F503&gt;0,VLOOKUP(F503,税率表!$A$6:$D$12,3,1),0)</f>
        <v>0</v>
      </c>
      <c r="H503" s="58">
        <f>IF(F503&gt;0,VLOOKUP(F503,税率表!$A$6:$D$12,4,1),0)</f>
        <v>0</v>
      </c>
      <c r="I503" s="58">
        <f t="shared" si="42"/>
        <v>0</v>
      </c>
      <c r="J503" s="58">
        <f t="shared" si="43"/>
        <v>0</v>
      </c>
      <c r="K503" s="43">
        <f>ROUND(MAX((D503-E503)*{0.03,0.1,0.2,0.25,0.3,0.35,0.45}-{0,2520,16920,31920,52920,85920,181920},0),2)</f>
        <v>0</v>
      </c>
      <c r="L503" s="43">
        <f t="shared" si="44"/>
        <v>0</v>
      </c>
      <c r="M503" s="19" t="str">
        <f t="shared" si="45"/>
        <v/>
      </c>
    </row>
    <row r="504" ht="16.5" spans="1:13">
      <c r="A504" s="41">
        <v>502</v>
      </c>
      <c r="B504" s="41"/>
      <c r="C504" s="41"/>
      <c r="D504" s="42"/>
      <c r="E504" s="42"/>
      <c r="F504" s="48">
        <f t="shared" si="41"/>
        <v>0</v>
      </c>
      <c r="G504" s="58">
        <f>IF(F504&gt;0,VLOOKUP(F504,税率表!$A$6:$D$12,3,1),0)</f>
        <v>0</v>
      </c>
      <c r="H504" s="58">
        <f>IF(F504&gt;0,VLOOKUP(F504,税率表!$A$6:$D$12,4,1),0)</f>
        <v>0</v>
      </c>
      <c r="I504" s="58">
        <f t="shared" si="42"/>
        <v>0</v>
      </c>
      <c r="J504" s="58">
        <f t="shared" si="43"/>
        <v>0</v>
      </c>
      <c r="K504" s="43">
        <f>ROUND(MAX((D504-E504)*{0.03,0.1,0.2,0.25,0.3,0.35,0.45}-{0,2520,16920,31920,52920,85920,181920},0),2)</f>
        <v>0</v>
      </c>
      <c r="L504" s="43">
        <f t="shared" si="44"/>
        <v>0</v>
      </c>
      <c r="M504" s="19" t="str">
        <f t="shared" si="45"/>
        <v/>
      </c>
    </row>
    <row r="505" ht="16.5" spans="1:13">
      <c r="A505" s="41">
        <v>503</v>
      </c>
      <c r="B505" s="41"/>
      <c r="C505" s="41"/>
      <c r="D505" s="42"/>
      <c r="E505" s="42"/>
      <c r="F505" s="48">
        <f t="shared" si="41"/>
        <v>0</v>
      </c>
      <c r="G505" s="58">
        <f>IF(F505&gt;0,VLOOKUP(F505,税率表!$A$6:$D$12,3,1),0)</f>
        <v>0</v>
      </c>
      <c r="H505" s="58">
        <f>IF(F505&gt;0,VLOOKUP(F505,税率表!$A$6:$D$12,4,1),0)</f>
        <v>0</v>
      </c>
      <c r="I505" s="58">
        <f t="shared" si="42"/>
        <v>0</v>
      </c>
      <c r="J505" s="58">
        <f t="shared" si="43"/>
        <v>0</v>
      </c>
      <c r="K505" s="43">
        <f>ROUND(MAX((D505-E505)*{0.03,0.1,0.2,0.25,0.3,0.35,0.45}-{0,2520,16920,31920,52920,85920,181920},0),2)</f>
        <v>0</v>
      </c>
      <c r="L505" s="43">
        <f t="shared" si="44"/>
        <v>0</v>
      </c>
      <c r="M505" s="19" t="str">
        <f t="shared" si="45"/>
        <v/>
      </c>
    </row>
    <row r="506" ht="16.5" spans="1:13">
      <c r="A506" s="41">
        <v>504</v>
      </c>
      <c r="B506" s="41"/>
      <c r="C506" s="41"/>
      <c r="D506" s="42"/>
      <c r="E506" s="42"/>
      <c r="F506" s="48">
        <f t="shared" si="41"/>
        <v>0</v>
      </c>
      <c r="G506" s="58">
        <f>IF(F506&gt;0,VLOOKUP(F506,税率表!$A$6:$D$12,3,1),0)</f>
        <v>0</v>
      </c>
      <c r="H506" s="58">
        <f>IF(F506&gt;0,VLOOKUP(F506,税率表!$A$6:$D$12,4,1),0)</f>
        <v>0</v>
      </c>
      <c r="I506" s="58">
        <f t="shared" si="42"/>
        <v>0</v>
      </c>
      <c r="J506" s="58">
        <f t="shared" si="43"/>
        <v>0</v>
      </c>
      <c r="K506" s="43">
        <f>ROUND(MAX((D506-E506)*{0.03,0.1,0.2,0.25,0.3,0.35,0.45}-{0,2520,16920,31920,52920,85920,181920},0),2)</f>
        <v>0</v>
      </c>
      <c r="L506" s="43">
        <f t="shared" si="44"/>
        <v>0</v>
      </c>
      <c r="M506" s="19" t="str">
        <f t="shared" si="45"/>
        <v/>
      </c>
    </row>
    <row r="507" ht="16.5" spans="1:13">
      <c r="A507" s="41">
        <v>505</v>
      </c>
      <c r="B507" s="41"/>
      <c r="C507" s="41"/>
      <c r="D507" s="42"/>
      <c r="E507" s="42"/>
      <c r="F507" s="48">
        <f t="shared" si="41"/>
        <v>0</v>
      </c>
      <c r="G507" s="58">
        <f>IF(F507&gt;0,VLOOKUP(F507,税率表!$A$6:$D$12,3,1),0)</f>
        <v>0</v>
      </c>
      <c r="H507" s="58">
        <f>IF(F507&gt;0,VLOOKUP(F507,税率表!$A$6:$D$12,4,1),0)</f>
        <v>0</v>
      </c>
      <c r="I507" s="58">
        <f t="shared" si="42"/>
        <v>0</v>
      </c>
      <c r="J507" s="58">
        <f t="shared" si="43"/>
        <v>0</v>
      </c>
      <c r="K507" s="43">
        <f>ROUND(MAX((D507-E507)*{0.03,0.1,0.2,0.25,0.3,0.35,0.45}-{0,2520,16920,31920,52920,85920,181920},0),2)</f>
        <v>0</v>
      </c>
      <c r="L507" s="43">
        <f t="shared" si="44"/>
        <v>0</v>
      </c>
      <c r="M507" s="19" t="str">
        <f t="shared" si="45"/>
        <v/>
      </c>
    </row>
    <row r="508" ht="16.5" spans="1:13">
      <c r="A508" s="41">
        <v>506</v>
      </c>
      <c r="B508" s="41"/>
      <c r="C508" s="41"/>
      <c r="D508" s="42"/>
      <c r="E508" s="42"/>
      <c r="F508" s="48">
        <f t="shared" si="41"/>
        <v>0</v>
      </c>
      <c r="G508" s="58">
        <f>IF(F508&gt;0,VLOOKUP(F508,税率表!$A$6:$D$12,3,1),0)</f>
        <v>0</v>
      </c>
      <c r="H508" s="58">
        <f>IF(F508&gt;0,VLOOKUP(F508,税率表!$A$6:$D$12,4,1),0)</f>
        <v>0</v>
      </c>
      <c r="I508" s="58">
        <f t="shared" si="42"/>
        <v>0</v>
      </c>
      <c r="J508" s="58">
        <f t="shared" si="43"/>
        <v>0</v>
      </c>
      <c r="K508" s="43">
        <f>ROUND(MAX((D508-E508)*{0.03,0.1,0.2,0.25,0.3,0.35,0.45}-{0,2520,16920,31920,52920,85920,181920},0),2)</f>
        <v>0</v>
      </c>
      <c r="L508" s="43">
        <f t="shared" si="44"/>
        <v>0</v>
      </c>
      <c r="M508" s="19" t="str">
        <f t="shared" si="45"/>
        <v/>
      </c>
    </row>
    <row r="509" ht="16.5" spans="1:13">
      <c r="A509" s="41">
        <v>507</v>
      </c>
      <c r="B509" s="41"/>
      <c r="C509" s="41"/>
      <c r="D509" s="42"/>
      <c r="E509" s="42"/>
      <c r="F509" s="48">
        <f t="shared" si="41"/>
        <v>0</v>
      </c>
      <c r="G509" s="58">
        <f>IF(F509&gt;0,VLOOKUP(F509,税率表!$A$6:$D$12,3,1),0)</f>
        <v>0</v>
      </c>
      <c r="H509" s="58">
        <f>IF(F509&gt;0,VLOOKUP(F509,税率表!$A$6:$D$12,4,1),0)</f>
        <v>0</v>
      </c>
      <c r="I509" s="58">
        <f t="shared" si="42"/>
        <v>0</v>
      </c>
      <c r="J509" s="58">
        <f t="shared" si="43"/>
        <v>0</v>
      </c>
      <c r="K509" s="43">
        <f>ROUND(MAX((D509-E509)*{0.03,0.1,0.2,0.25,0.3,0.35,0.45}-{0,2520,16920,31920,52920,85920,181920},0),2)</f>
        <v>0</v>
      </c>
      <c r="L509" s="43">
        <f t="shared" si="44"/>
        <v>0</v>
      </c>
      <c r="M509" s="19" t="str">
        <f t="shared" si="45"/>
        <v/>
      </c>
    </row>
    <row r="510" ht="16.5" spans="1:13">
      <c r="A510" s="41">
        <v>508</v>
      </c>
      <c r="B510" s="41"/>
      <c r="C510" s="41"/>
      <c r="D510" s="42"/>
      <c r="E510" s="42"/>
      <c r="F510" s="48">
        <f t="shared" si="41"/>
        <v>0</v>
      </c>
      <c r="G510" s="58">
        <f>IF(F510&gt;0,VLOOKUP(F510,税率表!$A$6:$D$12,3,1),0)</f>
        <v>0</v>
      </c>
      <c r="H510" s="58">
        <f>IF(F510&gt;0,VLOOKUP(F510,税率表!$A$6:$D$12,4,1),0)</f>
        <v>0</v>
      </c>
      <c r="I510" s="58">
        <f t="shared" si="42"/>
        <v>0</v>
      </c>
      <c r="J510" s="58">
        <f t="shared" si="43"/>
        <v>0</v>
      </c>
      <c r="K510" s="43">
        <f>ROUND(MAX((D510-E510)*{0.03,0.1,0.2,0.25,0.3,0.35,0.45}-{0,2520,16920,31920,52920,85920,181920},0),2)</f>
        <v>0</v>
      </c>
      <c r="L510" s="43">
        <f t="shared" si="44"/>
        <v>0</v>
      </c>
      <c r="M510" s="19" t="str">
        <f t="shared" si="45"/>
        <v/>
      </c>
    </row>
    <row r="511" ht="16.5" spans="1:13">
      <c r="A511" s="41">
        <v>509</v>
      </c>
      <c r="B511" s="41"/>
      <c r="C511" s="41"/>
      <c r="D511" s="42"/>
      <c r="E511" s="42"/>
      <c r="F511" s="48">
        <f t="shared" si="41"/>
        <v>0</v>
      </c>
      <c r="G511" s="58">
        <f>IF(F511&gt;0,VLOOKUP(F511,税率表!$A$6:$D$12,3,1),0)</f>
        <v>0</v>
      </c>
      <c r="H511" s="58">
        <f>IF(F511&gt;0,VLOOKUP(F511,税率表!$A$6:$D$12,4,1),0)</f>
        <v>0</v>
      </c>
      <c r="I511" s="58">
        <f t="shared" si="42"/>
        <v>0</v>
      </c>
      <c r="J511" s="58">
        <f t="shared" si="43"/>
        <v>0</v>
      </c>
      <c r="K511" s="43">
        <f>ROUND(MAX((D511-E511)*{0.03,0.1,0.2,0.25,0.3,0.35,0.45}-{0,2520,16920,31920,52920,85920,181920},0),2)</f>
        <v>0</v>
      </c>
      <c r="L511" s="43">
        <f t="shared" si="44"/>
        <v>0</v>
      </c>
      <c r="M511" s="19" t="str">
        <f t="shared" si="45"/>
        <v/>
      </c>
    </row>
    <row r="512" ht="16.5" spans="1:13">
      <c r="A512" s="41">
        <v>510</v>
      </c>
      <c r="B512" s="41"/>
      <c r="C512" s="41"/>
      <c r="D512" s="42"/>
      <c r="E512" s="42"/>
      <c r="F512" s="48">
        <f t="shared" si="41"/>
        <v>0</v>
      </c>
      <c r="G512" s="58">
        <f>IF(F512&gt;0,VLOOKUP(F512,税率表!$A$6:$D$12,3,1),0)</f>
        <v>0</v>
      </c>
      <c r="H512" s="58">
        <f>IF(F512&gt;0,VLOOKUP(F512,税率表!$A$6:$D$12,4,1),0)</f>
        <v>0</v>
      </c>
      <c r="I512" s="58">
        <f t="shared" si="42"/>
        <v>0</v>
      </c>
      <c r="J512" s="58">
        <f t="shared" si="43"/>
        <v>0</v>
      </c>
      <c r="K512" s="43">
        <f>ROUND(MAX((D512-E512)*{0.03,0.1,0.2,0.25,0.3,0.35,0.45}-{0,2520,16920,31920,52920,85920,181920},0),2)</f>
        <v>0</v>
      </c>
      <c r="L512" s="43">
        <f t="shared" si="44"/>
        <v>0</v>
      </c>
      <c r="M512" s="19" t="str">
        <f t="shared" si="45"/>
        <v/>
      </c>
    </row>
    <row r="513" ht="16.5" spans="1:13">
      <c r="A513" s="41">
        <v>511</v>
      </c>
      <c r="B513" s="41"/>
      <c r="C513" s="41"/>
      <c r="D513" s="42"/>
      <c r="E513" s="42"/>
      <c r="F513" s="48">
        <f t="shared" si="41"/>
        <v>0</v>
      </c>
      <c r="G513" s="58">
        <f>IF(F513&gt;0,VLOOKUP(F513,税率表!$A$6:$D$12,3,1),0)</f>
        <v>0</v>
      </c>
      <c r="H513" s="58">
        <f>IF(F513&gt;0,VLOOKUP(F513,税率表!$A$6:$D$12,4,1),0)</f>
        <v>0</v>
      </c>
      <c r="I513" s="58">
        <f t="shared" si="42"/>
        <v>0</v>
      </c>
      <c r="J513" s="58">
        <f t="shared" si="43"/>
        <v>0</v>
      </c>
      <c r="K513" s="43">
        <f>ROUND(MAX((D513-E513)*{0.03,0.1,0.2,0.25,0.3,0.35,0.45}-{0,2520,16920,31920,52920,85920,181920},0),2)</f>
        <v>0</v>
      </c>
      <c r="L513" s="43">
        <f t="shared" si="44"/>
        <v>0</v>
      </c>
      <c r="M513" s="19" t="str">
        <f t="shared" si="45"/>
        <v/>
      </c>
    </row>
    <row r="514" ht="16.5" spans="1:13">
      <c r="A514" s="41">
        <v>512</v>
      </c>
      <c r="B514" s="41"/>
      <c r="C514" s="41"/>
      <c r="D514" s="42"/>
      <c r="E514" s="42"/>
      <c r="F514" s="48">
        <f t="shared" si="41"/>
        <v>0</v>
      </c>
      <c r="G514" s="58">
        <f>IF(F514&gt;0,VLOOKUP(F514,税率表!$A$6:$D$12,3,1),0)</f>
        <v>0</v>
      </c>
      <c r="H514" s="58">
        <f>IF(F514&gt;0,VLOOKUP(F514,税率表!$A$6:$D$12,4,1),0)</f>
        <v>0</v>
      </c>
      <c r="I514" s="58">
        <f t="shared" si="42"/>
        <v>0</v>
      </c>
      <c r="J514" s="58">
        <f t="shared" si="43"/>
        <v>0</v>
      </c>
      <c r="K514" s="43">
        <f>ROUND(MAX((D514-E514)*{0.03,0.1,0.2,0.25,0.3,0.35,0.45}-{0,2520,16920,31920,52920,85920,181920},0),2)</f>
        <v>0</v>
      </c>
      <c r="L514" s="43">
        <f t="shared" si="44"/>
        <v>0</v>
      </c>
      <c r="M514" s="19" t="str">
        <f t="shared" si="45"/>
        <v/>
      </c>
    </row>
    <row r="515" ht="16.5" spans="1:13">
      <c r="A515" s="41">
        <v>513</v>
      </c>
      <c r="B515" s="41"/>
      <c r="C515" s="41"/>
      <c r="D515" s="42"/>
      <c r="E515" s="42"/>
      <c r="F515" s="48">
        <f t="shared" si="41"/>
        <v>0</v>
      </c>
      <c r="G515" s="58">
        <f>IF(F515&gt;0,VLOOKUP(F515,税率表!$A$6:$D$12,3,1),0)</f>
        <v>0</v>
      </c>
      <c r="H515" s="58">
        <f>IF(F515&gt;0,VLOOKUP(F515,税率表!$A$6:$D$12,4,1),0)</f>
        <v>0</v>
      </c>
      <c r="I515" s="58">
        <f t="shared" si="42"/>
        <v>0</v>
      </c>
      <c r="J515" s="58">
        <f t="shared" si="43"/>
        <v>0</v>
      </c>
      <c r="K515" s="43">
        <f>ROUND(MAX((D515-E515)*{0.03,0.1,0.2,0.25,0.3,0.35,0.45}-{0,2520,16920,31920,52920,85920,181920},0),2)</f>
        <v>0</v>
      </c>
      <c r="L515" s="43">
        <f t="shared" si="44"/>
        <v>0</v>
      </c>
      <c r="M515" s="19" t="str">
        <f t="shared" si="45"/>
        <v/>
      </c>
    </row>
    <row r="516" ht="16.5" spans="1:13">
      <c r="A516" s="41">
        <v>514</v>
      </c>
      <c r="B516" s="41"/>
      <c r="C516" s="41"/>
      <c r="D516" s="42"/>
      <c r="E516" s="42"/>
      <c r="F516" s="48">
        <f t="shared" si="41"/>
        <v>0</v>
      </c>
      <c r="G516" s="58">
        <f>IF(F516&gt;0,VLOOKUP(F516,税率表!$A$6:$D$12,3,1),0)</f>
        <v>0</v>
      </c>
      <c r="H516" s="58">
        <f>IF(F516&gt;0,VLOOKUP(F516,税率表!$A$6:$D$12,4,1),0)</f>
        <v>0</v>
      </c>
      <c r="I516" s="58">
        <f t="shared" si="42"/>
        <v>0</v>
      </c>
      <c r="J516" s="58">
        <f t="shared" si="43"/>
        <v>0</v>
      </c>
      <c r="K516" s="43">
        <f>ROUND(MAX((D516-E516)*{0.03,0.1,0.2,0.25,0.3,0.35,0.45}-{0,2520,16920,31920,52920,85920,181920},0),2)</f>
        <v>0</v>
      </c>
      <c r="L516" s="43">
        <f t="shared" si="44"/>
        <v>0</v>
      </c>
      <c r="M516" s="19" t="str">
        <f t="shared" si="45"/>
        <v/>
      </c>
    </row>
    <row r="517" ht="16.5" spans="1:13">
      <c r="A517" s="41">
        <v>515</v>
      </c>
      <c r="B517" s="41"/>
      <c r="C517" s="41"/>
      <c r="D517" s="42"/>
      <c r="E517" s="42"/>
      <c r="F517" s="48">
        <f t="shared" si="41"/>
        <v>0</v>
      </c>
      <c r="G517" s="58">
        <f>IF(F517&gt;0,VLOOKUP(F517,税率表!$A$6:$D$12,3,1),0)</f>
        <v>0</v>
      </c>
      <c r="H517" s="58">
        <f>IF(F517&gt;0,VLOOKUP(F517,税率表!$A$6:$D$12,4,1),0)</f>
        <v>0</v>
      </c>
      <c r="I517" s="58">
        <f t="shared" si="42"/>
        <v>0</v>
      </c>
      <c r="J517" s="58">
        <f t="shared" si="43"/>
        <v>0</v>
      </c>
      <c r="K517" s="43">
        <f>ROUND(MAX((D517-E517)*{0.03,0.1,0.2,0.25,0.3,0.35,0.45}-{0,2520,16920,31920,52920,85920,181920},0),2)</f>
        <v>0</v>
      </c>
      <c r="L517" s="43">
        <f t="shared" si="44"/>
        <v>0</v>
      </c>
      <c r="M517" s="19" t="str">
        <f t="shared" si="45"/>
        <v/>
      </c>
    </row>
    <row r="518" ht="16.5" spans="1:13">
      <c r="A518" s="41">
        <v>516</v>
      </c>
      <c r="B518" s="41"/>
      <c r="C518" s="41"/>
      <c r="D518" s="42"/>
      <c r="E518" s="42"/>
      <c r="F518" s="48">
        <f t="shared" si="41"/>
        <v>0</v>
      </c>
      <c r="G518" s="58">
        <f>IF(F518&gt;0,VLOOKUP(F518,税率表!$A$6:$D$12,3,1),0)</f>
        <v>0</v>
      </c>
      <c r="H518" s="58">
        <f>IF(F518&gt;0,VLOOKUP(F518,税率表!$A$6:$D$12,4,1),0)</f>
        <v>0</v>
      </c>
      <c r="I518" s="58">
        <f t="shared" si="42"/>
        <v>0</v>
      </c>
      <c r="J518" s="58">
        <f t="shared" si="43"/>
        <v>0</v>
      </c>
      <c r="K518" s="43">
        <f>ROUND(MAX((D518-E518)*{0.03,0.1,0.2,0.25,0.3,0.35,0.45}-{0,2520,16920,31920,52920,85920,181920},0),2)</f>
        <v>0</v>
      </c>
      <c r="L518" s="43">
        <f t="shared" si="44"/>
        <v>0</v>
      </c>
      <c r="M518" s="19" t="str">
        <f t="shared" si="45"/>
        <v/>
      </c>
    </row>
    <row r="519" ht="16.5" spans="1:13">
      <c r="A519" s="41">
        <v>517</v>
      </c>
      <c r="B519" s="41"/>
      <c r="C519" s="41"/>
      <c r="D519" s="42"/>
      <c r="E519" s="42"/>
      <c r="F519" s="48">
        <f t="shared" si="41"/>
        <v>0</v>
      </c>
      <c r="G519" s="58">
        <f>IF(F519&gt;0,VLOOKUP(F519,税率表!$A$6:$D$12,3,1),0)</f>
        <v>0</v>
      </c>
      <c r="H519" s="58">
        <f>IF(F519&gt;0,VLOOKUP(F519,税率表!$A$6:$D$12,4,1),0)</f>
        <v>0</v>
      </c>
      <c r="I519" s="58">
        <f t="shared" si="42"/>
        <v>0</v>
      </c>
      <c r="J519" s="58">
        <f t="shared" si="43"/>
        <v>0</v>
      </c>
      <c r="K519" s="43">
        <f>ROUND(MAX((D519-E519)*{0.03,0.1,0.2,0.25,0.3,0.35,0.45}-{0,2520,16920,31920,52920,85920,181920},0),2)</f>
        <v>0</v>
      </c>
      <c r="L519" s="43">
        <f t="shared" si="44"/>
        <v>0</v>
      </c>
      <c r="M519" s="19" t="str">
        <f t="shared" si="45"/>
        <v/>
      </c>
    </row>
    <row r="520" ht="16.5" spans="1:13">
      <c r="A520" s="41">
        <v>518</v>
      </c>
      <c r="B520" s="41"/>
      <c r="C520" s="41"/>
      <c r="D520" s="42"/>
      <c r="E520" s="42"/>
      <c r="F520" s="48">
        <f t="shared" si="41"/>
        <v>0</v>
      </c>
      <c r="G520" s="58">
        <f>IF(F520&gt;0,VLOOKUP(F520,税率表!$A$6:$D$12,3,1),0)</f>
        <v>0</v>
      </c>
      <c r="H520" s="58">
        <f>IF(F520&gt;0,VLOOKUP(F520,税率表!$A$6:$D$12,4,1),0)</f>
        <v>0</v>
      </c>
      <c r="I520" s="58">
        <f t="shared" si="42"/>
        <v>0</v>
      </c>
      <c r="J520" s="58">
        <f t="shared" si="43"/>
        <v>0</v>
      </c>
      <c r="K520" s="43">
        <f>ROUND(MAX((D520-E520)*{0.03,0.1,0.2,0.25,0.3,0.35,0.45}-{0,2520,16920,31920,52920,85920,181920},0),2)</f>
        <v>0</v>
      </c>
      <c r="L520" s="43">
        <f t="shared" si="44"/>
        <v>0</v>
      </c>
      <c r="M520" s="19" t="str">
        <f t="shared" si="45"/>
        <v/>
      </c>
    </row>
    <row r="521" ht="16.5" spans="1:13">
      <c r="A521" s="41">
        <v>519</v>
      </c>
      <c r="B521" s="41"/>
      <c r="C521" s="41"/>
      <c r="D521" s="42"/>
      <c r="E521" s="42"/>
      <c r="F521" s="48">
        <f t="shared" si="41"/>
        <v>0</v>
      </c>
      <c r="G521" s="58">
        <f>IF(F521&gt;0,VLOOKUP(F521,税率表!$A$6:$D$12,3,1),0)</f>
        <v>0</v>
      </c>
      <c r="H521" s="58">
        <f>IF(F521&gt;0,VLOOKUP(F521,税率表!$A$6:$D$12,4,1),0)</f>
        <v>0</v>
      </c>
      <c r="I521" s="58">
        <f t="shared" si="42"/>
        <v>0</v>
      </c>
      <c r="J521" s="58">
        <f t="shared" si="43"/>
        <v>0</v>
      </c>
      <c r="K521" s="43">
        <f>ROUND(MAX((D521-E521)*{0.03,0.1,0.2,0.25,0.3,0.35,0.45}-{0,2520,16920,31920,52920,85920,181920},0),2)</f>
        <v>0</v>
      </c>
      <c r="L521" s="43">
        <f t="shared" si="44"/>
        <v>0</v>
      </c>
      <c r="M521" s="19" t="str">
        <f t="shared" si="45"/>
        <v/>
      </c>
    </row>
    <row r="522" ht="16.5" spans="1:13">
      <c r="A522" s="41">
        <v>520</v>
      </c>
      <c r="B522" s="41"/>
      <c r="C522" s="41"/>
      <c r="D522" s="42"/>
      <c r="E522" s="42"/>
      <c r="F522" s="48">
        <f t="shared" si="41"/>
        <v>0</v>
      </c>
      <c r="G522" s="58">
        <f>IF(F522&gt;0,VLOOKUP(F522,税率表!$A$6:$D$12,3,1),0)</f>
        <v>0</v>
      </c>
      <c r="H522" s="58">
        <f>IF(F522&gt;0,VLOOKUP(F522,税率表!$A$6:$D$12,4,1),0)</f>
        <v>0</v>
      </c>
      <c r="I522" s="58">
        <f t="shared" si="42"/>
        <v>0</v>
      </c>
      <c r="J522" s="58">
        <f t="shared" si="43"/>
        <v>0</v>
      </c>
      <c r="K522" s="43">
        <f>ROUND(MAX((D522-E522)*{0.03,0.1,0.2,0.25,0.3,0.35,0.45}-{0,2520,16920,31920,52920,85920,181920},0),2)</f>
        <v>0</v>
      </c>
      <c r="L522" s="43">
        <f t="shared" si="44"/>
        <v>0</v>
      </c>
      <c r="M522" s="19" t="str">
        <f t="shared" si="45"/>
        <v/>
      </c>
    </row>
    <row r="523" ht="16.5" spans="1:13">
      <c r="A523" s="41">
        <v>521</v>
      </c>
      <c r="B523" s="41"/>
      <c r="C523" s="41"/>
      <c r="D523" s="42"/>
      <c r="E523" s="42"/>
      <c r="F523" s="48">
        <f t="shared" si="41"/>
        <v>0</v>
      </c>
      <c r="G523" s="58">
        <f>IF(F523&gt;0,VLOOKUP(F523,税率表!$A$6:$D$12,3,1),0)</f>
        <v>0</v>
      </c>
      <c r="H523" s="58">
        <f>IF(F523&gt;0,VLOOKUP(F523,税率表!$A$6:$D$12,4,1),0)</f>
        <v>0</v>
      </c>
      <c r="I523" s="58">
        <f t="shared" si="42"/>
        <v>0</v>
      </c>
      <c r="J523" s="58">
        <f t="shared" si="43"/>
        <v>0</v>
      </c>
      <c r="K523" s="43">
        <f>ROUND(MAX((D523-E523)*{0.03,0.1,0.2,0.25,0.3,0.35,0.45}-{0,2520,16920,31920,52920,85920,181920},0),2)</f>
        <v>0</v>
      </c>
      <c r="L523" s="43">
        <f t="shared" si="44"/>
        <v>0</v>
      </c>
      <c r="M523" s="19" t="str">
        <f t="shared" si="45"/>
        <v/>
      </c>
    </row>
    <row r="524" ht="16.5" spans="1:13">
      <c r="A524" s="41">
        <v>522</v>
      </c>
      <c r="B524" s="41"/>
      <c r="C524" s="41"/>
      <c r="D524" s="42"/>
      <c r="E524" s="42"/>
      <c r="F524" s="48">
        <f t="shared" ref="F524:F587" si="46">ROUND(IF(D524&gt;E524,D524-E524,0),2)</f>
        <v>0</v>
      </c>
      <c r="G524" s="58">
        <f>IF(F524&gt;0,VLOOKUP(F524,税率表!$A$6:$D$12,3,1),0)</f>
        <v>0</v>
      </c>
      <c r="H524" s="58">
        <f>IF(F524&gt;0,VLOOKUP(F524,税率表!$A$6:$D$12,4,1),0)</f>
        <v>0</v>
      </c>
      <c r="I524" s="58">
        <f t="shared" ref="I524:I587" si="47">ROUND(F524*G524-H524,2)</f>
        <v>0</v>
      </c>
      <c r="J524" s="58">
        <f t="shared" ref="J524:J587" si="48">ROUND(D524-I524,2)</f>
        <v>0</v>
      </c>
      <c r="K524" s="43">
        <f>ROUND(MAX((D524-E524)*{0.03,0.1,0.2,0.25,0.3,0.35,0.45}-{0,2520,16920,31920,52920,85920,181920},0),2)</f>
        <v>0</v>
      </c>
      <c r="L524" s="43">
        <f t="shared" ref="L524:L587" si="49">ROUND(D524-K524,2)</f>
        <v>0</v>
      </c>
      <c r="M524" s="19" t="str">
        <f t="shared" ref="M524:M587" si="50">IF(I524=K524,"","税金计算有误！")</f>
        <v/>
      </c>
    </row>
    <row r="525" ht="16.5" spans="1:13">
      <c r="A525" s="41">
        <v>523</v>
      </c>
      <c r="B525" s="41"/>
      <c r="C525" s="41"/>
      <c r="D525" s="42"/>
      <c r="E525" s="42"/>
      <c r="F525" s="48">
        <f t="shared" si="46"/>
        <v>0</v>
      </c>
      <c r="G525" s="58">
        <f>IF(F525&gt;0,VLOOKUP(F525,税率表!$A$6:$D$12,3,1),0)</f>
        <v>0</v>
      </c>
      <c r="H525" s="58">
        <f>IF(F525&gt;0,VLOOKUP(F525,税率表!$A$6:$D$12,4,1),0)</f>
        <v>0</v>
      </c>
      <c r="I525" s="58">
        <f t="shared" si="47"/>
        <v>0</v>
      </c>
      <c r="J525" s="58">
        <f t="shared" si="48"/>
        <v>0</v>
      </c>
      <c r="K525" s="43">
        <f>ROUND(MAX((D525-E525)*{0.03,0.1,0.2,0.25,0.3,0.35,0.45}-{0,2520,16920,31920,52920,85920,181920},0),2)</f>
        <v>0</v>
      </c>
      <c r="L525" s="43">
        <f t="shared" si="49"/>
        <v>0</v>
      </c>
      <c r="M525" s="19" t="str">
        <f t="shared" si="50"/>
        <v/>
      </c>
    </row>
    <row r="526" ht="16.5" spans="1:13">
      <c r="A526" s="41">
        <v>524</v>
      </c>
      <c r="B526" s="41"/>
      <c r="C526" s="41"/>
      <c r="D526" s="42"/>
      <c r="E526" s="42"/>
      <c r="F526" s="48">
        <f t="shared" si="46"/>
        <v>0</v>
      </c>
      <c r="G526" s="58">
        <f>IF(F526&gt;0,VLOOKUP(F526,税率表!$A$6:$D$12,3,1),0)</f>
        <v>0</v>
      </c>
      <c r="H526" s="58">
        <f>IF(F526&gt;0,VLOOKUP(F526,税率表!$A$6:$D$12,4,1),0)</f>
        <v>0</v>
      </c>
      <c r="I526" s="58">
        <f t="shared" si="47"/>
        <v>0</v>
      </c>
      <c r="J526" s="58">
        <f t="shared" si="48"/>
        <v>0</v>
      </c>
      <c r="K526" s="43">
        <f>ROUND(MAX((D526-E526)*{0.03,0.1,0.2,0.25,0.3,0.35,0.45}-{0,2520,16920,31920,52920,85920,181920},0),2)</f>
        <v>0</v>
      </c>
      <c r="L526" s="43">
        <f t="shared" si="49"/>
        <v>0</v>
      </c>
      <c r="M526" s="19" t="str">
        <f t="shared" si="50"/>
        <v/>
      </c>
    </row>
    <row r="527" ht="16.5" spans="1:13">
      <c r="A527" s="41">
        <v>525</v>
      </c>
      <c r="B527" s="41"/>
      <c r="C527" s="41"/>
      <c r="D527" s="42"/>
      <c r="E527" s="42"/>
      <c r="F527" s="48">
        <f t="shared" si="46"/>
        <v>0</v>
      </c>
      <c r="G527" s="58">
        <f>IF(F527&gt;0,VLOOKUP(F527,税率表!$A$6:$D$12,3,1),0)</f>
        <v>0</v>
      </c>
      <c r="H527" s="58">
        <f>IF(F527&gt;0,VLOOKUP(F527,税率表!$A$6:$D$12,4,1),0)</f>
        <v>0</v>
      </c>
      <c r="I527" s="58">
        <f t="shared" si="47"/>
        <v>0</v>
      </c>
      <c r="J527" s="58">
        <f t="shared" si="48"/>
        <v>0</v>
      </c>
      <c r="K527" s="43">
        <f>ROUND(MAX((D527-E527)*{0.03,0.1,0.2,0.25,0.3,0.35,0.45}-{0,2520,16920,31920,52920,85920,181920},0),2)</f>
        <v>0</v>
      </c>
      <c r="L527" s="43">
        <f t="shared" si="49"/>
        <v>0</v>
      </c>
      <c r="M527" s="19" t="str">
        <f t="shared" si="50"/>
        <v/>
      </c>
    </row>
    <row r="528" ht="16.5" spans="1:13">
      <c r="A528" s="41">
        <v>526</v>
      </c>
      <c r="B528" s="41"/>
      <c r="C528" s="41"/>
      <c r="D528" s="42"/>
      <c r="E528" s="42"/>
      <c r="F528" s="48">
        <f t="shared" si="46"/>
        <v>0</v>
      </c>
      <c r="G528" s="58">
        <f>IF(F528&gt;0,VLOOKUP(F528,税率表!$A$6:$D$12,3,1),0)</f>
        <v>0</v>
      </c>
      <c r="H528" s="58">
        <f>IF(F528&gt;0,VLOOKUP(F528,税率表!$A$6:$D$12,4,1),0)</f>
        <v>0</v>
      </c>
      <c r="I528" s="58">
        <f t="shared" si="47"/>
        <v>0</v>
      </c>
      <c r="J528" s="58">
        <f t="shared" si="48"/>
        <v>0</v>
      </c>
      <c r="K528" s="43">
        <f>ROUND(MAX((D528-E528)*{0.03,0.1,0.2,0.25,0.3,0.35,0.45}-{0,2520,16920,31920,52920,85920,181920},0),2)</f>
        <v>0</v>
      </c>
      <c r="L528" s="43">
        <f t="shared" si="49"/>
        <v>0</v>
      </c>
      <c r="M528" s="19" t="str">
        <f t="shared" si="50"/>
        <v/>
      </c>
    </row>
    <row r="529" ht="16.5" spans="1:13">
      <c r="A529" s="41">
        <v>527</v>
      </c>
      <c r="B529" s="41"/>
      <c r="C529" s="41"/>
      <c r="D529" s="42"/>
      <c r="E529" s="42"/>
      <c r="F529" s="48">
        <f t="shared" si="46"/>
        <v>0</v>
      </c>
      <c r="G529" s="58">
        <f>IF(F529&gt;0,VLOOKUP(F529,税率表!$A$6:$D$12,3,1),0)</f>
        <v>0</v>
      </c>
      <c r="H529" s="58">
        <f>IF(F529&gt;0,VLOOKUP(F529,税率表!$A$6:$D$12,4,1),0)</f>
        <v>0</v>
      </c>
      <c r="I529" s="58">
        <f t="shared" si="47"/>
        <v>0</v>
      </c>
      <c r="J529" s="58">
        <f t="shared" si="48"/>
        <v>0</v>
      </c>
      <c r="K529" s="43">
        <f>ROUND(MAX((D529-E529)*{0.03,0.1,0.2,0.25,0.3,0.35,0.45}-{0,2520,16920,31920,52920,85920,181920},0),2)</f>
        <v>0</v>
      </c>
      <c r="L529" s="43">
        <f t="shared" si="49"/>
        <v>0</v>
      </c>
      <c r="M529" s="19" t="str">
        <f t="shared" si="50"/>
        <v/>
      </c>
    </row>
    <row r="530" ht="16.5" spans="1:13">
      <c r="A530" s="41">
        <v>528</v>
      </c>
      <c r="B530" s="41"/>
      <c r="C530" s="41"/>
      <c r="D530" s="42"/>
      <c r="E530" s="42"/>
      <c r="F530" s="48">
        <f t="shared" si="46"/>
        <v>0</v>
      </c>
      <c r="G530" s="58">
        <f>IF(F530&gt;0,VLOOKUP(F530,税率表!$A$6:$D$12,3,1),0)</f>
        <v>0</v>
      </c>
      <c r="H530" s="58">
        <f>IF(F530&gt;0,VLOOKUP(F530,税率表!$A$6:$D$12,4,1),0)</f>
        <v>0</v>
      </c>
      <c r="I530" s="58">
        <f t="shared" si="47"/>
        <v>0</v>
      </c>
      <c r="J530" s="58">
        <f t="shared" si="48"/>
        <v>0</v>
      </c>
      <c r="K530" s="43">
        <f>ROUND(MAX((D530-E530)*{0.03,0.1,0.2,0.25,0.3,0.35,0.45}-{0,2520,16920,31920,52920,85920,181920},0),2)</f>
        <v>0</v>
      </c>
      <c r="L530" s="43">
        <f t="shared" si="49"/>
        <v>0</v>
      </c>
      <c r="M530" s="19" t="str">
        <f t="shared" si="50"/>
        <v/>
      </c>
    </row>
    <row r="531" ht="16.5" spans="1:13">
      <c r="A531" s="41">
        <v>529</v>
      </c>
      <c r="B531" s="41"/>
      <c r="C531" s="41"/>
      <c r="D531" s="42"/>
      <c r="E531" s="42"/>
      <c r="F531" s="48">
        <f t="shared" si="46"/>
        <v>0</v>
      </c>
      <c r="G531" s="58">
        <f>IF(F531&gt;0,VLOOKUP(F531,税率表!$A$6:$D$12,3,1),0)</f>
        <v>0</v>
      </c>
      <c r="H531" s="58">
        <f>IF(F531&gt;0,VLOOKUP(F531,税率表!$A$6:$D$12,4,1),0)</f>
        <v>0</v>
      </c>
      <c r="I531" s="58">
        <f t="shared" si="47"/>
        <v>0</v>
      </c>
      <c r="J531" s="58">
        <f t="shared" si="48"/>
        <v>0</v>
      </c>
      <c r="K531" s="43">
        <f>ROUND(MAX((D531-E531)*{0.03,0.1,0.2,0.25,0.3,0.35,0.45}-{0,2520,16920,31920,52920,85920,181920},0),2)</f>
        <v>0</v>
      </c>
      <c r="L531" s="43">
        <f t="shared" si="49"/>
        <v>0</v>
      </c>
      <c r="M531" s="19" t="str">
        <f t="shared" si="50"/>
        <v/>
      </c>
    </row>
    <row r="532" ht="16.5" spans="1:13">
      <c r="A532" s="41">
        <v>530</v>
      </c>
      <c r="B532" s="41"/>
      <c r="C532" s="41"/>
      <c r="D532" s="42"/>
      <c r="E532" s="42"/>
      <c r="F532" s="48">
        <f t="shared" si="46"/>
        <v>0</v>
      </c>
      <c r="G532" s="58">
        <f>IF(F532&gt;0,VLOOKUP(F532,税率表!$A$6:$D$12,3,1),0)</f>
        <v>0</v>
      </c>
      <c r="H532" s="58">
        <f>IF(F532&gt;0,VLOOKUP(F532,税率表!$A$6:$D$12,4,1),0)</f>
        <v>0</v>
      </c>
      <c r="I532" s="58">
        <f t="shared" si="47"/>
        <v>0</v>
      </c>
      <c r="J532" s="58">
        <f t="shared" si="48"/>
        <v>0</v>
      </c>
      <c r="K532" s="43">
        <f>ROUND(MAX((D532-E532)*{0.03,0.1,0.2,0.25,0.3,0.35,0.45}-{0,2520,16920,31920,52920,85920,181920},0),2)</f>
        <v>0</v>
      </c>
      <c r="L532" s="43">
        <f t="shared" si="49"/>
        <v>0</v>
      </c>
      <c r="M532" s="19" t="str">
        <f t="shared" si="50"/>
        <v/>
      </c>
    </row>
    <row r="533" ht="16.5" spans="1:13">
      <c r="A533" s="41">
        <v>531</v>
      </c>
      <c r="B533" s="41"/>
      <c r="C533" s="41"/>
      <c r="D533" s="42"/>
      <c r="E533" s="42"/>
      <c r="F533" s="48">
        <f t="shared" si="46"/>
        <v>0</v>
      </c>
      <c r="G533" s="58">
        <f>IF(F533&gt;0,VLOOKUP(F533,税率表!$A$6:$D$12,3,1),0)</f>
        <v>0</v>
      </c>
      <c r="H533" s="58">
        <f>IF(F533&gt;0,VLOOKUP(F533,税率表!$A$6:$D$12,4,1),0)</f>
        <v>0</v>
      </c>
      <c r="I533" s="58">
        <f t="shared" si="47"/>
        <v>0</v>
      </c>
      <c r="J533" s="58">
        <f t="shared" si="48"/>
        <v>0</v>
      </c>
      <c r="K533" s="43">
        <f>ROUND(MAX((D533-E533)*{0.03,0.1,0.2,0.25,0.3,0.35,0.45}-{0,2520,16920,31920,52920,85920,181920},0),2)</f>
        <v>0</v>
      </c>
      <c r="L533" s="43">
        <f t="shared" si="49"/>
        <v>0</v>
      </c>
      <c r="M533" s="19" t="str">
        <f t="shared" si="50"/>
        <v/>
      </c>
    </row>
    <row r="534" ht="16.5" spans="1:13">
      <c r="A534" s="41">
        <v>532</v>
      </c>
      <c r="B534" s="41"/>
      <c r="C534" s="41"/>
      <c r="D534" s="42"/>
      <c r="E534" s="42"/>
      <c r="F534" s="48">
        <f t="shared" si="46"/>
        <v>0</v>
      </c>
      <c r="G534" s="58">
        <f>IF(F534&gt;0,VLOOKUP(F534,税率表!$A$6:$D$12,3,1),0)</f>
        <v>0</v>
      </c>
      <c r="H534" s="58">
        <f>IF(F534&gt;0,VLOOKUP(F534,税率表!$A$6:$D$12,4,1),0)</f>
        <v>0</v>
      </c>
      <c r="I534" s="58">
        <f t="shared" si="47"/>
        <v>0</v>
      </c>
      <c r="J534" s="58">
        <f t="shared" si="48"/>
        <v>0</v>
      </c>
      <c r="K534" s="43">
        <f>ROUND(MAX((D534-E534)*{0.03,0.1,0.2,0.25,0.3,0.35,0.45}-{0,2520,16920,31920,52920,85920,181920},0),2)</f>
        <v>0</v>
      </c>
      <c r="L534" s="43">
        <f t="shared" si="49"/>
        <v>0</v>
      </c>
      <c r="M534" s="19" t="str">
        <f t="shared" si="50"/>
        <v/>
      </c>
    </row>
    <row r="535" ht="16.5" spans="1:13">
      <c r="A535" s="41">
        <v>533</v>
      </c>
      <c r="B535" s="41"/>
      <c r="C535" s="41"/>
      <c r="D535" s="42"/>
      <c r="E535" s="42"/>
      <c r="F535" s="48">
        <f t="shared" si="46"/>
        <v>0</v>
      </c>
      <c r="G535" s="58">
        <f>IF(F535&gt;0,VLOOKUP(F535,税率表!$A$6:$D$12,3,1),0)</f>
        <v>0</v>
      </c>
      <c r="H535" s="58">
        <f>IF(F535&gt;0,VLOOKUP(F535,税率表!$A$6:$D$12,4,1),0)</f>
        <v>0</v>
      </c>
      <c r="I535" s="58">
        <f t="shared" si="47"/>
        <v>0</v>
      </c>
      <c r="J535" s="58">
        <f t="shared" si="48"/>
        <v>0</v>
      </c>
      <c r="K535" s="43">
        <f>ROUND(MAX((D535-E535)*{0.03,0.1,0.2,0.25,0.3,0.35,0.45}-{0,2520,16920,31920,52920,85920,181920},0),2)</f>
        <v>0</v>
      </c>
      <c r="L535" s="43">
        <f t="shared" si="49"/>
        <v>0</v>
      </c>
      <c r="M535" s="19" t="str">
        <f t="shared" si="50"/>
        <v/>
      </c>
    </row>
    <row r="536" ht="16.5" spans="1:13">
      <c r="A536" s="41">
        <v>534</v>
      </c>
      <c r="B536" s="41"/>
      <c r="C536" s="41"/>
      <c r="D536" s="42"/>
      <c r="E536" s="42"/>
      <c r="F536" s="48">
        <f t="shared" si="46"/>
        <v>0</v>
      </c>
      <c r="G536" s="58">
        <f>IF(F536&gt;0,VLOOKUP(F536,税率表!$A$6:$D$12,3,1),0)</f>
        <v>0</v>
      </c>
      <c r="H536" s="58">
        <f>IF(F536&gt;0,VLOOKUP(F536,税率表!$A$6:$D$12,4,1),0)</f>
        <v>0</v>
      </c>
      <c r="I536" s="58">
        <f t="shared" si="47"/>
        <v>0</v>
      </c>
      <c r="J536" s="58">
        <f t="shared" si="48"/>
        <v>0</v>
      </c>
      <c r="K536" s="43">
        <f>ROUND(MAX((D536-E536)*{0.03,0.1,0.2,0.25,0.3,0.35,0.45}-{0,2520,16920,31920,52920,85920,181920},0),2)</f>
        <v>0</v>
      </c>
      <c r="L536" s="43">
        <f t="shared" si="49"/>
        <v>0</v>
      </c>
      <c r="M536" s="19" t="str">
        <f t="shared" si="50"/>
        <v/>
      </c>
    </row>
    <row r="537" ht="16.5" spans="1:13">
      <c r="A537" s="41">
        <v>535</v>
      </c>
      <c r="B537" s="41"/>
      <c r="C537" s="41"/>
      <c r="D537" s="42"/>
      <c r="E537" s="42"/>
      <c r="F537" s="48">
        <f t="shared" si="46"/>
        <v>0</v>
      </c>
      <c r="G537" s="58">
        <f>IF(F537&gt;0,VLOOKUP(F537,税率表!$A$6:$D$12,3,1),0)</f>
        <v>0</v>
      </c>
      <c r="H537" s="58">
        <f>IF(F537&gt;0,VLOOKUP(F537,税率表!$A$6:$D$12,4,1),0)</f>
        <v>0</v>
      </c>
      <c r="I537" s="58">
        <f t="shared" si="47"/>
        <v>0</v>
      </c>
      <c r="J537" s="58">
        <f t="shared" si="48"/>
        <v>0</v>
      </c>
      <c r="K537" s="43">
        <f>ROUND(MAX((D537-E537)*{0.03,0.1,0.2,0.25,0.3,0.35,0.45}-{0,2520,16920,31920,52920,85920,181920},0),2)</f>
        <v>0</v>
      </c>
      <c r="L537" s="43">
        <f t="shared" si="49"/>
        <v>0</v>
      </c>
      <c r="M537" s="19" t="str">
        <f t="shared" si="50"/>
        <v/>
      </c>
    </row>
    <row r="538" ht="16.5" spans="1:13">
      <c r="A538" s="41">
        <v>536</v>
      </c>
      <c r="B538" s="41"/>
      <c r="C538" s="41"/>
      <c r="D538" s="42"/>
      <c r="E538" s="42"/>
      <c r="F538" s="48">
        <f t="shared" si="46"/>
        <v>0</v>
      </c>
      <c r="G538" s="58">
        <f>IF(F538&gt;0,VLOOKUP(F538,税率表!$A$6:$D$12,3,1),0)</f>
        <v>0</v>
      </c>
      <c r="H538" s="58">
        <f>IF(F538&gt;0,VLOOKUP(F538,税率表!$A$6:$D$12,4,1),0)</f>
        <v>0</v>
      </c>
      <c r="I538" s="58">
        <f t="shared" si="47"/>
        <v>0</v>
      </c>
      <c r="J538" s="58">
        <f t="shared" si="48"/>
        <v>0</v>
      </c>
      <c r="K538" s="43">
        <f>ROUND(MAX((D538-E538)*{0.03,0.1,0.2,0.25,0.3,0.35,0.45}-{0,2520,16920,31920,52920,85920,181920},0),2)</f>
        <v>0</v>
      </c>
      <c r="L538" s="43">
        <f t="shared" si="49"/>
        <v>0</v>
      </c>
      <c r="M538" s="19" t="str">
        <f t="shared" si="50"/>
        <v/>
      </c>
    </row>
    <row r="539" ht="16.5" spans="1:13">
      <c r="A539" s="41">
        <v>537</v>
      </c>
      <c r="B539" s="41"/>
      <c r="C539" s="41"/>
      <c r="D539" s="42"/>
      <c r="E539" s="42"/>
      <c r="F539" s="48">
        <f t="shared" si="46"/>
        <v>0</v>
      </c>
      <c r="G539" s="58">
        <f>IF(F539&gt;0,VLOOKUP(F539,税率表!$A$6:$D$12,3,1),0)</f>
        <v>0</v>
      </c>
      <c r="H539" s="58">
        <f>IF(F539&gt;0,VLOOKUP(F539,税率表!$A$6:$D$12,4,1),0)</f>
        <v>0</v>
      </c>
      <c r="I539" s="58">
        <f t="shared" si="47"/>
        <v>0</v>
      </c>
      <c r="J539" s="58">
        <f t="shared" si="48"/>
        <v>0</v>
      </c>
      <c r="K539" s="43">
        <f>ROUND(MAX((D539-E539)*{0.03,0.1,0.2,0.25,0.3,0.35,0.45}-{0,2520,16920,31920,52920,85920,181920},0),2)</f>
        <v>0</v>
      </c>
      <c r="L539" s="43">
        <f t="shared" si="49"/>
        <v>0</v>
      </c>
      <c r="M539" s="19" t="str">
        <f t="shared" si="50"/>
        <v/>
      </c>
    </row>
    <row r="540" ht="16.5" spans="1:13">
      <c r="A540" s="41">
        <v>538</v>
      </c>
      <c r="B540" s="41"/>
      <c r="C540" s="41"/>
      <c r="D540" s="42"/>
      <c r="E540" s="42"/>
      <c r="F540" s="48">
        <f t="shared" si="46"/>
        <v>0</v>
      </c>
      <c r="G540" s="58">
        <f>IF(F540&gt;0,VLOOKUP(F540,税率表!$A$6:$D$12,3,1),0)</f>
        <v>0</v>
      </c>
      <c r="H540" s="58">
        <f>IF(F540&gt;0,VLOOKUP(F540,税率表!$A$6:$D$12,4,1),0)</f>
        <v>0</v>
      </c>
      <c r="I540" s="58">
        <f t="shared" si="47"/>
        <v>0</v>
      </c>
      <c r="J540" s="58">
        <f t="shared" si="48"/>
        <v>0</v>
      </c>
      <c r="K540" s="43">
        <f>ROUND(MAX((D540-E540)*{0.03,0.1,0.2,0.25,0.3,0.35,0.45}-{0,2520,16920,31920,52920,85920,181920},0),2)</f>
        <v>0</v>
      </c>
      <c r="L540" s="43">
        <f t="shared" si="49"/>
        <v>0</v>
      </c>
      <c r="M540" s="19" t="str">
        <f t="shared" si="50"/>
        <v/>
      </c>
    </row>
    <row r="541" ht="16.5" spans="1:13">
      <c r="A541" s="41">
        <v>539</v>
      </c>
      <c r="B541" s="41"/>
      <c r="C541" s="41"/>
      <c r="D541" s="42"/>
      <c r="E541" s="42"/>
      <c r="F541" s="48">
        <f t="shared" si="46"/>
        <v>0</v>
      </c>
      <c r="G541" s="58">
        <f>IF(F541&gt;0,VLOOKUP(F541,税率表!$A$6:$D$12,3,1),0)</f>
        <v>0</v>
      </c>
      <c r="H541" s="58">
        <f>IF(F541&gt;0,VLOOKUP(F541,税率表!$A$6:$D$12,4,1),0)</f>
        <v>0</v>
      </c>
      <c r="I541" s="58">
        <f t="shared" si="47"/>
        <v>0</v>
      </c>
      <c r="J541" s="58">
        <f t="shared" si="48"/>
        <v>0</v>
      </c>
      <c r="K541" s="43">
        <f>ROUND(MAX((D541-E541)*{0.03,0.1,0.2,0.25,0.3,0.35,0.45}-{0,2520,16920,31920,52920,85920,181920},0),2)</f>
        <v>0</v>
      </c>
      <c r="L541" s="43">
        <f t="shared" si="49"/>
        <v>0</v>
      </c>
      <c r="M541" s="19" t="str">
        <f t="shared" si="50"/>
        <v/>
      </c>
    </row>
    <row r="542" ht="16.5" spans="1:13">
      <c r="A542" s="41">
        <v>540</v>
      </c>
      <c r="B542" s="41"/>
      <c r="C542" s="41"/>
      <c r="D542" s="42"/>
      <c r="E542" s="42"/>
      <c r="F542" s="48">
        <f t="shared" si="46"/>
        <v>0</v>
      </c>
      <c r="G542" s="58">
        <f>IF(F542&gt;0,VLOOKUP(F542,税率表!$A$6:$D$12,3,1),0)</f>
        <v>0</v>
      </c>
      <c r="H542" s="58">
        <f>IF(F542&gt;0,VLOOKUP(F542,税率表!$A$6:$D$12,4,1),0)</f>
        <v>0</v>
      </c>
      <c r="I542" s="58">
        <f t="shared" si="47"/>
        <v>0</v>
      </c>
      <c r="J542" s="58">
        <f t="shared" si="48"/>
        <v>0</v>
      </c>
      <c r="K542" s="43">
        <f>ROUND(MAX((D542-E542)*{0.03,0.1,0.2,0.25,0.3,0.35,0.45}-{0,2520,16920,31920,52920,85920,181920},0),2)</f>
        <v>0</v>
      </c>
      <c r="L542" s="43">
        <f t="shared" si="49"/>
        <v>0</v>
      </c>
      <c r="M542" s="19" t="str">
        <f t="shared" si="50"/>
        <v/>
      </c>
    </row>
    <row r="543" ht="16.5" spans="1:13">
      <c r="A543" s="41">
        <v>541</v>
      </c>
      <c r="B543" s="41"/>
      <c r="C543" s="41"/>
      <c r="D543" s="42"/>
      <c r="E543" s="42"/>
      <c r="F543" s="48">
        <f t="shared" si="46"/>
        <v>0</v>
      </c>
      <c r="G543" s="58">
        <f>IF(F543&gt;0,VLOOKUP(F543,税率表!$A$6:$D$12,3,1),0)</f>
        <v>0</v>
      </c>
      <c r="H543" s="58">
        <f>IF(F543&gt;0,VLOOKUP(F543,税率表!$A$6:$D$12,4,1),0)</f>
        <v>0</v>
      </c>
      <c r="I543" s="58">
        <f t="shared" si="47"/>
        <v>0</v>
      </c>
      <c r="J543" s="58">
        <f t="shared" si="48"/>
        <v>0</v>
      </c>
      <c r="K543" s="43">
        <f>ROUND(MAX((D543-E543)*{0.03,0.1,0.2,0.25,0.3,0.35,0.45}-{0,2520,16920,31920,52920,85920,181920},0),2)</f>
        <v>0</v>
      </c>
      <c r="L543" s="43">
        <f t="shared" si="49"/>
        <v>0</v>
      </c>
      <c r="M543" s="19" t="str">
        <f t="shared" si="50"/>
        <v/>
      </c>
    </row>
    <row r="544" ht="16.5" spans="1:13">
      <c r="A544" s="41">
        <v>542</v>
      </c>
      <c r="B544" s="41"/>
      <c r="C544" s="41"/>
      <c r="D544" s="42"/>
      <c r="E544" s="42"/>
      <c r="F544" s="48">
        <f t="shared" si="46"/>
        <v>0</v>
      </c>
      <c r="G544" s="58">
        <f>IF(F544&gt;0,VLOOKUP(F544,税率表!$A$6:$D$12,3,1),0)</f>
        <v>0</v>
      </c>
      <c r="H544" s="58">
        <f>IF(F544&gt;0,VLOOKUP(F544,税率表!$A$6:$D$12,4,1),0)</f>
        <v>0</v>
      </c>
      <c r="I544" s="58">
        <f t="shared" si="47"/>
        <v>0</v>
      </c>
      <c r="J544" s="58">
        <f t="shared" si="48"/>
        <v>0</v>
      </c>
      <c r="K544" s="43">
        <f>ROUND(MAX((D544-E544)*{0.03,0.1,0.2,0.25,0.3,0.35,0.45}-{0,2520,16920,31920,52920,85920,181920},0),2)</f>
        <v>0</v>
      </c>
      <c r="L544" s="43">
        <f t="shared" si="49"/>
        <v>0</v>
      </c>
      <c r="M544" s="19" t="str">
        <f t="shared" si="50"/>
        <v/>
      </c>
    </row>
    <row r="545" ht="16.5" spans="1:13">
      <c r="A545" s="41">
        <v>543</v>
      </c>
      <c r="B545" s="41"/>
      <c r="C545" s="41"/>
      <c r="D545" s="42"/>
      <c r="E545" s="42"/>
      <c r="F545" s="48">
        <f t="shared" si="46"/>
        <v>0</v>
      </c>
      <c r="G545" s="58">
        <f>IF(F545&gt;0,VLOOKUP(F545,税率表!$A$6:$D$12,3,1),0)</f>
        <v>0</v>
      </c>
      <c r="H545" s="58">
        <f>IF(F545&gt;0,VLOOKUP(F545,税率表!$A$6:$D$12,4,1),0)</f>
        <v>0</v>
      </c>
      <c r="I545" s="58">
        <f t="shared" si="47"/>
        <v>0</v>
      </c>
      <c r="J545" s="58">
        <f t="shared" si="48"/>
        <v>0</v>
      </c>
      <c r="K545" s="43">
        <f>ROUND(MAX((D545-E545)*{0.03,0.1,0.2,0.25,0.3,0.35,0.45}-{0,2520,16920,31920,52920,85920,181920},0),2)</f>
        <v>0</v>
      </c>
      <c r="L545" s="43">
        <f t="shared" si="49"/>
        <v>0</v>
      </c>
      <c r="M545" s="19" t="str">
        <f t="shared" si="50"/>
        <v/>
      </c>
    </row>
    <row r="546" ht="16.5" spans="1:13">
      <c r="A546" s="41">
        <v>544</v>
      </c>
      <c r="B546" s="41"/>
      <c r="C546" s="41"/>
      <c r="D546" s="42"/>
      <c r="E546" s="42"/>
      <c r="F546" s="48">
        <f t="shared" si="46"/>
        <v>0</v>
      </c>
      <c r="G546" s="58">
        <f>IF(F546&gt;0,VLOOKUP(F546,税率表!$A$6:$D$12,3,1),0)</f>
        <v>0</v>
      </c>
      <c r="H546" s="58">
        <f>IF(F546&gt;0,VLOOKUP(F546,税率表!$A$6:$D$12,4,1),0)</f>
        <v>0</v>
      </c>
      <c r="I546" s="58">
        <f t="shared" si="47"/>
        <v>0</v>
      </c>
      <c r="J546" s="58">
        <f t="shared" si="48"/>
        <v>0</v>
      </c>
      <c r="K546" s="43">
        <f>ROUND(MAX((D546-E546)*{0.03,0.1,0.2,0.25,0.3,0.35,0.45}-{0,2520,16920,31920,52920,85920,181920},0),2)</f>
        <v>0</v>
      </c>
      <c r="L546" s="43">
        <f t="shared" si="49"/>
        <v>0</v>
      </c>
      <c r="M546" s="19" t="str">
        <f t="shared" si="50"/>
        <v/>
      </c>
    </row>
    <row r="547" ht="16.5" spans="1:13">
      <c r="A547" s="41">
        <v>545</v>
      </c>
      <c r="B547" s="41"/>
      <c r="C547" s="41"/>
      <c r="D547" s="42"/>
      <c r="E547" s="42"/>
      <c r="F547" s="48">
        <f t="shared" si="46"/>
        <v>0</v>
      </c>
      <c r="G547" s="58">
        <f>IF(F547&gt;0,VLOOKUP(F547,税率表!$A$6:$D$12,3,1),0)</f>
        <v>0</v>
      </c>
      <c r="H547" s="58">
        <f>IF(F547&gt;0,VLOOKUP(F547,税率表!$A$6:$D$12,4,1),0)</f>
        <v>0</v>
      </c>
      <c r="I547" s="58">
        <f t="shared" si="47"/>
        <v>0</v>
      </c>
      <c r="J547" s="58">
        <f t="shared" si="48"/>
        <v>0</v>
      </c>
      <c r="K547" s="43">
        <f>ROUND(MAX((D547-E547)*{0.03,0.1,0.2,0.25,0.3,0.35,0.45}-{0,2520,16920,31920,52920,85920,181920},0),2)</f>
        <v>0</v>
      </c>
      <c r="L547" s="43">
        <f t="shared" si="49"/>
        <v>0</v>
      </c>
      <c r="M547" s="19" t="str">
        <f t="shared" si="50"/>
        <v/>
      </c>
    </row>
    <row r="548" ht="16.5" spans="1:13">
      <c r="A548" s="41">
        <v>546</v>
      </c>
      <c r="B548" s="41"/>
      <c r="C548" s="41"/>
      <c r="D548" s="42"/>
      <c r="E548" s="42"/>
      <c r="F548" s="48">
        <f t="shared" si="46"/>
        <v>0</v>
      </c>
      <c r="G548" s="58">
        <f>IF(F548&gt;0,VLOOKUP(F548,税率表!$A$6:$D$12,3,1),0)</f>
        <v>0</v>
      </c>
      <c r="H548" s="58">
        <f>IF(F548&gt;0,VLOOKUP(F548,税率表!$A$6:$D$12,4,1),0)</f>
        <v>0</v>
      </c>
      <c r="I548" s="58">
        <f t="shared" si="47"/>
        <v>0</v>
      </c>
      <c r="J548" s="58">
        <f t="shared" si="48"/>
        <v>0</v>
      </c>
      <c r="K548" s="43">
        <f>ROUND(MAX((D548-E548)*{0.03,0.1,0.2,0.25,0.3,0.35,0.45}-{0,2520,16920,31920,52920,85920,181920},0),2)</f>
        <v>0</v>
      </c>
      <c r="L548" s="43">
        <f t="shared" si="49"/>
        <v>0</v>
      </c>
      <c r="M548" s="19" t="str">
        <f t="shared" si="50"/>
        <v/>
      </c>
    </row>
    <row r="549" ht="16.5" spans="1:13">
      <c r="A549" s="41">
        <v>547</v>
      </c>
      <c r="B549" s="41"/>
      <c r="C549" s="41"/>
      <c r="D549" s="42"/>
      <c r="E549" s="42"/>
      <c r="F549" s="48">
        <f t="shared" si="46"/>
        <v>0</v>
      </c>
      <c r="G549" s="58">
        <f>IF(F549&gt;0,VLOOKUP(F549,税率表!$A$6:$D$12,3,1),0)</f>
        <v>0</v>
      </c>
      <c r="H549" s="58">
        <f>IF(F549&gt;0,VLOOKUP(F549,税率表!$A$6:$D$12,4,1),0)</f>
        <v>0</v>
      </c>
      <c r="I549" s="58">
        <f t="shared" si="47"/>
        <v>0</v>
      </c>
      <c r="J549" s="58">
        <f t="shared" si="48"/>
        <v>0</v>
      </c>
      <c r="K549" s="43">
        <f>ROUND(MAX((D549-E549)*{0.03,0.1,0.2,0.25,0.3,0.35,0.45}-{0,2520,16920,31920,52920,85920,181920},0),2)</f>
        <v>0</v>
      </c>
      <c r="L549" s="43">
        <f t="shared" si="49"/>
        <v>0</v>
      </c>
      <c r="M549" s="19" t="str">
        <f t="shared" si="50"/>
        <v/>
      </c>
    </row>
    <row r="550" ht="16.5" spans="1:13">
      <c r="A550" s="41">
        <v>548</v>
      </c>
      <c r="B550" s="41"/>
      <c r="C550" s="41"/>
      <c r="D550" s="42"/>
      <c r="E550" s="42"/>
      <c r="F550" s="48">
        <f t="shared" si="46"/>
        <v>0</v>
      </c>
      <c r="G550" s="58">
        <f>IF(F550&gt;0,VLOOKUP(F550,税率表!$A$6:$D$12,3,1),0)</f>
        <v>0</v>
      </c>
      <c r="H550" s="58">
        <f>IF(F550&gt;0,VLOOKUP(F550,税率表!$A$6:$D$12,4,1),0)</f>
        <v>0</v>
      </c>
      <c r="I550" s="58">
        <f t="shared" si="47"/>
        <v>0</v>
      </c>
      <c r="J550" s="58">
        <f t="shared" si="48"/>
        <v>0</v>
      </c>
      <c r="K550" s="43">
        <f>ROUND(MAX((D550-E550)*{0.03,0.1,0.2,0.25,0.3,0.35,0.45}-{0,2520,16920,31920,52920,85920,181920},0),2)</f>
        <v>0</v>
      </c>
      <c r="L550" s="43">
        <f t="shared" si="49"/>
        <v>0</v>
      </c>
      <c r="M550" s="19" t="str">
        <f t="shared" si="50"/>
        <v/>
      </c>
    </row>
    <row r="551" ht="16.5" spans="1:13">
      <c r="A551" s="41">
        <v>549</v>
      </c>
      <c r="B551" s="41"/>
      <c r="C551" s="41"/>
      <c r="D551" s="42"/>
      <c r="E551" s="42"/>
      <c r="F551" s="48">
        <f t="shared" si="46"/>
        <v>0</v>
      </c>
      <c r="G551" s="58">
        <f>IF(F551&gt;0,VLOOKUP(F551,税率表!$A$6:$D$12,3,1),0)</f>
        <v>0</v>
      </c>
      <c r="H551" s="58">
        <f>IF(F551&gt;0,VLOOKUP(F551,税率表!$A$6:$D$12,4,1),0)</f>
        <v>0</v>
      </c>
      <c r="I551" s="58">
        <f t="shared" si="47"/>
        <v>0</v>
      </c>
      <c r="J551" s="58">
        <f t="shared" si="48"/>
        <v>0</v>
      </c>
      <c r="K551" s="43">
        <f>ROUND(MAX((D551-E551)*{0.03,0.1,0.2,0.25,0.3,0.35,0.45}-{0,2520,16920,31920,52920,85920,181920},0),2)</f>
        <v>0</v>
      </c>
      <c r="L551" s="43">
        <f t="shared" si="49"/>
        <v>0</v>
      </c>
      <c r="M551" s="19" t="str">
        <f t="shared" si="50"/>
        <v/>
      </c>
    </row>
    <row r="552" ht="16.5" spans="1:13">
      <c r="A552" s="41">
        <v>550</v>
      </c>
      <c r="B552" s="41"/>
      <c r="C552" s="41"/>
      <c r="D552" s="42"/>
      <c r="E552" s="42"/>
      <c r="F552" s="48">
        <f t="shared" si="46"/>
        <v>0</v>
      </c>
      <c r="G552" s="58">
        <f>IF(F552&gt;0,VLOOKUP(F552,税率表!$A$6:$D$12,3,1),0)</f>
        <v>0</v>
      </c>
      <c r="H552" s="58">
        <f>IF(F552&gt;0,VLOOKUP(F552,税率表!$A$6:$D$12,4,1),0)</f>
        <v>0</v>
      </c>
      <c r="I552" s="58">
        <f t="shared" si="47"/>
        <v>0</v>
      </c>
      <c r="J552" s="58">
        <f t="shared" si="48"/>
        <v>0</v>
      </c>
      <c r="K552" s="43">
        <f>ROUND(MAX((D552-E552)*{0.03,0.1,0.2,0.25,0.3,0.35,0.45}-{0,2520,16920,31920,52920,85920,181920},0),2)</f>
        <v>0</v>
      </c>
      <c r="L552" s="43">
        <f t="shared" si="49"/>
        <v>0</v>
      </c>
      <c r="M552" s="19" t="str">
        <f t="shared" si="50"/>
        <v/>
      </c>
    </row>
    <row r="553" ht="16.5" spans="1:13">
      <c r="A553" s="41">
        <v>551</v>
      </c>
      <c r="B553" s="41"/>
      <c r="C553" s="41"/>
      <c r="D553" s="42"/>
      <c r="E553" s="42"/>
      <c r="F553" s="48">
        <f t="shared" si="46"/>
        <v>0</v>
      </c>
      <c r="G553" s="58">
        <f>IF(F553&gt;0,VLOOKUP(F553,税率表!$A$6:$D$12,3,1),0)</f>
        <v>0</v>
      </c>
      <c r="H553" s="58">
        <f>IF(F553&gt;0,VLOOKUP(F553,税率表!$A$6:$D$12,4,1),0)</f>
        <v>0</v>
      </c>
      <c r="I553" s="58">
        <f t="shared" si="47"/>
        <v>0</v>
      </c>
      <c r="J553" s="58">
        <f t="shared" si="48"/>
        <v>0</v>
      </c>
      <c r="K553" s="43">
        <f>ROUND(MAX((D553-E553)*{0.03,0.1,0.2,0.25,0.3,0.35,0.45}-{0,2520,16920,31920,52920,85920,181920},0),2)</f>
        <v>0</v>
      </c>
      <c r="L553" s="43">
        <f t="shared" si="49"/>
        <v>0</v>
      </c>
      <c r="M553" s="19" t="str">
        <f t="shared" si="50"/>
        <v/>
      </c>
    </row>
    <row r="554" ht="16.5" spans="1:13">
      <c r="A554" s="41">
        <v>552</v>
      </c>
      <c r="B554" s="41"/>
      <c r="C554" s="41"/>
      <c r="D554" s="42"/>
      <c r="E554" s="42"/>
      <c r="F554" s="48">
        <f t="shared" si="46"/>
        <v>0</v>
      </c>
      <c r="G554" s="58">
        <f>IF(F554&gt;0,VLOOKUP(F554,税率表!$A$6:$D$12,3,1),0)</f>
        <v>0</v>
      </c>
      <c r="H554" s="58">
        <f>IF(F554&gt;0,VLOOKUP(F554,税率表!$A$6:$D$12,4,1),0)</f>
        <v>0</v>
      </c>
      <c r="I554" s="58">
        <f t="shared" si="47"/>
        <v>0</v>
      </c>
      <c r="J554" s="58">
        <f t="shared" si="48"/>
        <v>0</v>
      </c>
      <c r="K554" s="43">
        <f>ROUND(MAX((D554-E554)*{0.03,0.1,0.2,0.25,0.3,0.35,0.45}-{0,2520,16920,31920,52920,85920,181920},0),2)</f>
        <v>0</v>
      </c>
      <c r="L554" s="43">
        <f t="shared" si="49"/>
        <v>0</v>
      </c>
      <c r="M554" s="19" t="str">
        <f t="shared" si="50"/>
        <v/>
      </c>
    </row>
    <row r="555" ht="16.5" spans="1:13">
      <c r="A555" s="41">
        <v>553</v>
      </c>
      <c r="B555" s="41"/>
      <c r="C555" s="41"/>
      <c r="D555" s="42"/>
      <c r="E555" s="42"/>
      <c r="F555" s="48">
        <f t="shared" si="46"/>
        <v>0</v>
      </c>
      <c r="G555" s="58">
        <f>IF(F555&gt;0,VLOOKUP(F555,税率表!$A$6:$D$12,3,1),0)</f>
        <v>0</v>
      </c>
      <c r="H555" s="58">
        <f>IF(F555&gt;0,VLOOKUP(F555,税率表!$A$6:$D$12,4,1),0)</f>
        <v>0</v>
      </c>
      <c r="I555" s="58">
        <f t="shared" si="47"/>
        <v>0</v>
      </c>
      <c r="J555" s="58">
        <f t="shared" si="48"/>
        <v>0</v>
      </c>
      <c r="K555" s="43">
        <f>ROUND(MAX((D555-E555)*{0.03,0.1,0.2,0.25,0.3,0.35,0.45}-{0,2520,16920,31920,52920,85920,181920},0),2)</f>
        <v>0</v>
      </c>
      <c r="L555" s="43">
        <f t="shared" si="49"/>
        <v>0</v>
      </c>
      <c r="M555" s="19" t="str">
        <f t="shared" si="50"/>
        <v/>
      </c>
    </row>
    <row r="556" ht="16.5" spans="1:13">
      <c r="A556" s="41">
        <v>554</v>
      </c>
      <c r="B556" s="41"/>
      <c r="C556" s="41"/>
      <c r="D556" s="42"/>
      <c r="E556" s="42"/>
      <c r="F556" s="48">
        <f t="shared" si="46"/>
        <v>0</v>
      </c>
      <c r="G556" s="58">
        <f>IF(F556&gt;0,VLOOKUP(F556,税率表!$A$6:$D$12,3,1),0)</f>
        <v>0</v>
      </c>
      <c r="H556" s="58">
        <f>IF(F556&gt;0,VLOOKUP(F556,税率表!$A$6:$D$12,4,1),0)</f>
        <v>0</v>
      </c>
      <c r="I556" s="58">
        <f t="shared" si="47"/>
        <v>0</v>
      </c>
      <c r="J556" s="58">
        <f t="shared" si="48"/>
        <v>0</v>
      </c>
      <c r="K556" s="43">
        <f>ROUND(MAX((D556-E556)*{0.03,0.1,0.2,0.25,0.3,0.35,0.45}-{0,2520,16920,31920,52920,85920,181920},0),2)</f>
        <v>0</v>
      </c>
      <c r="L556" s="43">
        <f t="shared" si="49"/>
        <v>0</v>
      </c>
      <c r="M556" s="19" t="str">
        <f t="shared" si="50"/>
        <v/>
      </c>
    </row>
    <row r="557" ht="16.5" spans="1:13">
      <c r="A557" s="41">
        <v>555</v>
      </c>
      <c r="B557" s="41"/>
      <c r="C557" s="41"/>
      <c r="D557" s="42"/>
      <c r="E557" s="42"/>
      <c r="F557" s="48">
        <f t="shared" si="46"/>
        <v>0</v>
      </c>
      <c r="G557" s="58">
        <f>IF(F557&gt;0,VLOOKUP(F557,税率表!$A$6:$D$12,3,1),0)</f>
        <v>0</v>
      </c>
      <c r="H557" s="58">
        <f>IF(F557&gt;0,VLOOKUP(F557,税率表!$A$6:$D$12,4,1),0)</f>
        <v>0</v>
      </c>
      <c r="I557" s="58">
        <f t="shared" si="47"/>
        <v>0</v>
      </c>
      <c r="J557" s="58">
        <f t="shared" si="48"/>
        <v>0</v>
      </c>
      <c r="K557" s="43">
        <f>ROUND(MAX((D557-E557)*{0.03,0.1,0.2,0.25,0.3,0.35,0.45}-{0,2520,16920,31920,52920,85920,181920},0),2)</f>
        <v>0</v>
      </c>
      <c r="L557" s="43">
        <f t="shared" si="49"/>
        <v>0</v>
      </c>
      <c r="M557" s="19" t="str">
        <f t="shared" si="50"/>
        <v/>
      </c>
    </row>
    <row r="558" ht="16.5" spans="1:13">
      <c r="A558" s="41">
        <v>556</v>
      </c>
      <c r="B558" s="41"/>
      <c r="C558" s="41"/>
      <c r="D558" s="42"/>
      <c r="E558" s="42"/>
      <c r="F558" s="48">
        <f t="shared" si="46"/>
        <v>0</v>
      </c>
      <c r="G558" s="58">
        <f>IF(F558&gt;0,VLOOKUP(F558,税率表!$A$6:$D$12,3,1),0)</f>
        <v>0</v>
      </c>
      <c r="H558" s="58">
        <f>IF(F558&gt;0,VLOOKUP(F558,税率表!$A$6:$D$12,4,1),0)</f>
        <v>0</v>
      </c>
      <c r="I558" s="58">
        <f t="shared" si="47"/>
        <v>0</v>
      </c>
      <c r="J558" s="58">
        <f t="shared" si="48"/>
        <v>0</v>
      </c>
      <c r="K558" s="43">
        <f>ROUND(MAX((D558-E558)*{0.03,0.1,0.2,0.25,0.3,0.35,0.45}-{0,2520,16920,31920,52920,85920,181920},0),2)</f>
        <v>0</v>
      </c>
      <c r="L558" s="43">
        <f t="shared" si="49"/>
        <v>0</v>
      </c>
      <c r="M558" s="19" t="str">
        <f t="shared" si="50"/>
        <v/>
      </c>
    </row>
    <row r="559" ht="16.5" spans="1:13">
      <c r="A559" s="41">
        <v>557</v>
      </c>
      <c r="B559" s="41"/>
      <c r="C559" s="41"/>
      <c r="D559" s="42"/>
      <c r="E559" s="42"/>
      <c r="F559" s="48">
        <f t="shared" si="46"/>
        <v>0</v>
      </c>
      <c r="G559" s="58">
        <f>IF(F559&gt;0,VLOOKUP(F559,税率表!$A$6:$D$12,3,1),0)</f>
        <v>0</v>
      </c>
      <c r="H559" s="58">
        <f>IF(F559&gt;0,VLOOKUP(F559,税率表!$A$6:$D$12,4,1),0)</f>
        <v>0</v>
      </c>
      <c r="I559" s="58">
        <f t="shared" si="47"/>
        <v>0</v>
      </c>
      <c r="J559" s="58">
        <f t="shared" si="48"/>
        <v>0</v>
      </c>
      <c r="K559" s="43">
        <f>ROUND(MAX((D559-E559)*{0.03,0.1,0.2,0.25,0.3,0.35,0.45}-{0,2520,16920,31920,52920,85920,181920},0),2)</f>
        <v>0</v>
      </c>
      <c r="L559" s="43">
        <f t="shared" si="49"/>
        <v>0</v>
      </c>
      <c r="M559" s="19" t="str">
        <f t="shared" si="50"/>
        <v/>
      </c>
    </row>
    <row r="560" ht="16.5" spans="1:13">
      <c r="A560" s="41">
        <v>558</v>
      </c>
      <c r="B560" s="41"/>
      <c r="C560" s="41"/>
      <c r="D560" s="42"/>
      <c r="E560" s="42"/>
      <c r="F560" s="48">
        <f t="shared" si="46"/>
        <v>0</v>
      </c>
      <c r="G560" s="58">
        <f>IF(F560&gt;0,VLOOKUP(F560,税率表!$A$6:$D$12,3,1),0)</f>
        <v>0</v>
      </c>
      <c r="H560" s="58">
        <f>IF(F560&gt;0,VLOOKUP(F560,税率表!$A$6:$D$12,4,1),0)</f>
        <v>0</v>
      </c>
      <c r="I560" s="58">
        <f t="shared" si="47"/>
        <v>0</v>
      </c>
      <c r="J560" s="58">
        <f t="shared" si="48"/>
        <v>0</v>
      </c>
      <c r="K560" s="43">
        <f>ROUND(MAX((D560-E560)*{0.03,0.1,0.2,0.25,0.3,0.35,0.45}-{0,2520,16920,31920,52920,85920,181920},0),2)</f>
        <v>0</v>
      </c>
      <c r="L560" s="43">
        <f t="shared" si="49"/>
        <v>0</v>
      </c>
      <c r="M560" s="19" t="str">
        <f t="shared" si="50"/>
        <v/>
      </c>
    </row>
    <row r="561" ht="16.5" spans="1:13">
      <c r="A561" s="41">
        <v>559</v>
      </c>
      <c r="B561" s="41"/>
      <c r="C561" s="41"/>
      <c r="D561" s="42"/>
      <c r="E561" s="42"/>
      <c r="F561" s="48">
        <f t="shared" si="46"/>
        <v>0</v>
      </c>
      <c r="G561" s="58">
        <f>IF(F561&gt;0,VLOOKUP(F561,税率表!$A$6:$D$12,3,1),0)</f>
        <v>0</v>
      </c>
      <c r="H561" s="58">
        <f>IF(F561&gt;0,VLOOKUP(F561,税率表!$A$6:$D$12,4,1),0)</f>
        <v>0</v>
      </c>
      <c r="I561" s="58">
        <f t="shared" si="47"/>
        <v>0</v>
      </c>
      <c r="J561" s="58">
        <f t="shared" si="48"/>
        <v>0</v>
      </c>
      <c r="K561" s="43">
        <f>ROUND(MAX((D561-E561)*{0.03,0.1,0.2,0.25,0.3,0.35,0.45}-{0,2520,16920,31920,52920,85920,181920},0),2)</f>
        <v>0</v>
      </c>
      <c r="L561" s="43">
        <f t="shared" si="49"/>
        <v>0</v>
      </c>
      <c r="M561" s="19" t="str">
        <f t="shared" si="50"/>
        <v/>
      </c>
    </row>
    <row r="562" ht="16.5" spans="1:13">
      <c r="A562" s="41">
        <v>560</v>
      </c>
      <c r="B562" s="41"/>
      <c r="C562" s="41"/>
      <c r="D562" s="42"/>
      <c r="E562" s="42"/>
      <c r="F562" s="48">
        <f t="shared" si="46"/>
        <v>0</v>
      </c>
      <c r="G562" s="58">
        <f>IF(F562&gt;0,VLOOKUP(F562,税率表!$A$6:$D$12,3,1),0)</f>
        <v>0</v>
      </c>
      <c r="H562" s="58">
        <f>IF(F562&gt;0,VLOOKUP(F562,税率表!$A$6:$D$12,4,1),0)</f>
        <v>0</v>
      </c>
      <c r="I562" s="58">
        <f t="shared" si="47"/>
        <v>0</v>
      </c>
      <c r="J562" s="58">
        <f t="shared" si="48"/>
        <v>0</v>
      </c>
      <c r="K562" s="43">
        <f>ROUND(MAX((D562-E562)*{0.03,0.1,0.2,0.25,0.3,0.35,0.45}-{0,2520,16920,31920,52920,85920,181920},0),2)</f>
        <v>0</v>
      </c>
      <c r="L562" s="43">
        <f t="shared" si="49"/>
        <v>0</v>
      </c>
      <c r="M562" s="19" t="str">
        <f t="shared" si="50"/>
        <v/>
      </c>
    </row>
    <row r="563" ht="16.5" spans="1:13">
      <c r="A563" s="41">
        <v>561</v>
      </c>
      <c r="B563" s="41"/>
      <c r="C563" s="41"/>
      <c r="D563" s="42"/>
      <c r="E563" s="42"/>
      <c r="F563" s="48">
        <f t="shared" si="46"/>
        <v>0</v>
      </c>
      <c r="G563" s="58">
        <f>IF(F563&gt;0,VLOOKUP(F563,税率表!$A$6:$D$12,3,1),0)</f>
        <v>0</v>
      </c>
      <c r="H563" s="58">
        <f>IF(F563&gt;0,VLOOKUP(F563,税率表!$A$6:$D$12,4,1),0)</f>
        <v>0</v>
      </c>
      <c r="I563" s="58">
        <f t="shared" si="47"/>
        <v>0</v>
      </c>
      <c r="J563" s="58">
        <f t="shared" si="48"/>
        <v>0</v>
      </c>
      <c r="K563" s="43">
        <f>ROUND(MAX((D563-E563)*{0.03,0.1,0.2,0.25,0.3,0.35,0.45}-{0,2520,16920,31920,52920,85920,181920},0),2)</f>
        <v>0</v>
      </c>
      <c r="L563" s="43">
        <f t="shared" si="49"/>
        <v>0</v>
      </c>
      <c r="M563" s="19" t="str">
        <f t="shared" si="50"/>
        <v/>
      </c>
    </row>
    <row r="564" ht="16.5" spans="1:13">
      <c r="A564" s="41">
        <v>562</v>
      </c>
      <c r="B564" s="41"/>
      <c r="C564" s="41"/>
      <c r="D564" s="42"/>
      <c r="E564" s="42"/>
      <c r="F564" s="48">
        <f t="shared" si="46"/>
        <v>0</v>
      </c>
      <c r="G564" s="58">
        <f>IF(F564&gt;0,VLOOKUP(F564,税率表!$A$6:$D$12,3,1),0)</f>
        <v>0</v>
      </c>
      <c r="H564" s="58">
        <f>IF(F564&gt;0,VLOOKUP(F564,税率表!$A$6:$D$12,4,1),0)</f>
        <v>0</v>
      </c>
      <c r="I564" s="58">
        <f t="shared" si="47"/>
        <v>0</v>
      </c>
      <c r="J564" s="58">
        <f t="shared" si="48"/>
        <v>0</v>
      </c>
      <c r="K564" s="43">
        <f>ROUND(MAX((D564-E564)*{0.03,0.1,0.2,0.25,0.3,0.35,0.45}-{0,2520,16920,31920,52920,85920,181920},0),2)</f>
        <v>0</v>
      </c>
      <c r="L564" s="43">
        <f t="shared" si="49"/>
        <v>0</v>
      </c>
      <c r="M564" s="19" t="str">
        <f t="shared" si="50"/>
        <v/>
      </c>
    </row>
    <row r="565" ht="16.5" spans="1:13">
      <c r="A565" s="41">
        <v>563</v>
      </c>
      <c r="B565" s="41"/>
      <c r="C565" s="41"/>
      <c r="D565" s="42"/>
      <c r="E565" s="42"/>
      <c r="F565" s="48">
        <f t="shared" si="46"/>
        <v>0</v>
      </c>
      <c r="G565" s="58">
        <f>IF(F565&gt;0,VLOOKUP(F565,税率表!$A$6:$D$12,3,1),0)</f>
        <v>0</v>
      </c>
      <c r="H565" s="58">
        <f>IF(F565&gt;0,VLOOKUP(F565,税率表!$A$6:$D$12,4,1),0)</f>
        <v>0</v>
      </c>
      <c r="I565" s="58">
        <f t="shared" si="47"/>
        <v>0</v>
      </c>
      <c r="J565" s="58">
        <f t="shared" si="48"/>
        <v>0</v>
      </c>
      <c r="K565" s="43">
        <f>ROUND(MAX((D565-E565)*{0.03,0.1,0.2,0.25,0.3,0.35,0.45}-{0,2520,16920,31920,52920,85920,181920},0),2)</f>
        <v>0</v>
      </c>
      <c r="L565" s="43">
        <f t="shared" si="49"/>
        <v>0</v>
      </c>
      <c r="M565" s="19" t="str">
        <f t="shared" si="50"/>
        <v/>
      </c>
    </row>
    <row r="566" ht="16.5" spans="1:13">
      <c r="A566" s="41">
        <v>564</v>
      </c>
      <c r="B566" s="41"/>
      <c r="C566" s="41"/>
      <c r="D566" s="42"/>
      <c r="E566" s="42"/>
      <c r="F566" s="48">
        <f t="shared" si="46"/>
        <v>0</v>
      </c>
      <c r="G566" s="58">
        <f>IF(F566&gt;0,VLOOKUP(F566,税率表!$A$6:$D$12,3,1),0)</f>
        <v>0</v>
      </c>
      <c r="H566" s="58">
        <f>IF(F566&gt;0,VLOOKUP(F566,税率表!$A$6:$D$12,4,1),0)</f>
        <v>0</v>
      </c>
      <c r="I566" s="58">
        <f t="shared" si="47"/>
        <v>0</v>
      </c>
      <c r="J566" s="58">
        <f t="shared" si="48"/>
        <v>0</v>
      </c>
      <c r="K566" s="43">
        <f>ROUND(MAX((D566-E566)*{0.03,0.1,0.2,0.25,0.3,0.35,0.45}-{0,2520,16920,31920,52920,85920,181920},0),2)</f>
        <v>0</v>
      </c>
      <c r="L566" s="43">
        <f t="shared" si="49"/>
        <v>0</v>
      </c>
      <c r="M566" s="19" t="str">
        <f t="shared" si="50"/>
        <v/>
      </c>
    </row>
    <row r="567" ht="16.5" spans="1:13">
      <c r="A567" s="41">
        <v>565</v>
      </c>
      <c r="B567" s="41"/>
      <c r="C567" s="41"/>
      <c r="D567" s="42"/>
      <c r="E567" s="42"/>
      <c r="F567" s="48">
        <f t="shared" si="46"/>
        <v>0</v>
      </c>
      <c r="G567" s="58">
        <f>IF(F567&gt;0,VLOOKUP(F567,税率表!$A$6:$D$12,3,1),0)</f>
        <v>0</v>
      </c>
      <c r="H567" s="58">
        <f>IF(F567&gt;0,VLOOKUP(F567,税率表!$A$6:$D$12,4,1),0)</f>
        <v>0</v>
      </c>
      <c r="I567" s="58">
        <f t="shared" si="47"/>
        <v>0</v>
      </c>
      <c r="J567" s="58">
        <f t="shared" si="48"/>
        <v>0</v>
      </c>
      <c r="K567" s="43">
        <f>ROUND(MAX((D567-E567)*{0.03,0.1,0.2,0.25,0.3,0.35,0.45}-{0,2520,16920,31920,52920,85920,181920},0),2)</f>
        <v>0</v>
      </c>
      <c r="L567" s="43">
        <f t="shared" si="49"/>
        <v>0</v>
      </c>
      <c r="M567" s="19" t="str">
        <f t="shared" si="50"/>
        <v/>
      </c>
    </row>
    <row r="568" ht="16.5" spans="1:13">
      <c r="A568" s="41">
        <v>566</v>
      </c>
      <c r="B568" s="41"/>
      <c r="C568" s="41"/>
      <c r="D568" s="42"/>
      <c r="E568" s="42"/>
      <c r="F568" s="48">
        <f t="shared" si="46"/>
        <v>0</v>
      </c>
      <c r="G568" s="58">
        <f>IF(F568&gt;0,VLOOKUP(F568,税率表!$A$6:$D$12,3,1),0)</f>
        <v>0</v>
      </c>
      <c r="H568" s="58">
        <f>IF(F568&gt;0,VLOOKUP(F568,税率表!$A$6:$D$12,4,1),0)</f>
        <v>0</v>
      </c>
      <c r="I568" s="58">
        <f t="shared" si="47"/>
        <v>0</v>
      </c>
      <c r="J568" s="58">
        <f t="shared" si="48"/>
        <v>0</v>
      </c>
      <c r="K568" s="43">
        <f>ROUND(MAX((D568-E568)*{0.03,0.1,0.2,0.25,0.3,0.35,0.45}-{0,2520,16920,31920,52920,85920,181920},0),2)</f>
        <v>0</v>
      </c>
      <c r="L568" s="43">
        <f t="shared" si="49"/>
        <v>0</v>
      </c>
      <c r="M568" s="19" t="str">
        <f t="shared" si="50"/>
        <v/>
      </c>
    </row>
    <row r="569" ht="16.5" spans="1:13">
      <c r="A569" s="41">
        <v>567</v>
      </c>
      <c r="B569" s="41"/>
      <c r="C569" s="41"/>
      <c r="D569" s="42"/>
      <c r="E569" s="42"/>
      <c r="F569" s="48">
        <f t="shared" si="46"/>
        <v>0</v>
      </c>
      <c r="G569" s="58">
        <f>IF(F569&gt;0,VLOOKUP(F569,税率表!$A$6:$D$12,3,1),0)</f>
        <v>0</v>
      </c>
      <c r="H569" s="58">
        <f>IF(F569&gt;0,VLOOKUP(F569,税率表!$A$6:$D$12,4,1),0)</f>
        <v>0</v>
      </c>
      <c r="I569" s="58">
        <f t="shared" si="47"/>
        <v>0</v>
      </c>
      <c r="J569" s="58">
        <f t="shared" si="48"/>
        <v>0</v>
      </c>
      <c r="K569" s="43">
        <f>ROUND(MAX((D569-E569)*{0.03,0.1,0.2,0.25,0.3,0.35,0.45}-{0,2520,16920,31920,52920,85920,181920},0),2)</f>
        <v>0</v>
      </c>
      <c r="L569" s="43">
        <f t="shared" si="49"/>
        <v>0</v>
      </c>
      <c r="M569" s="19" t="str">
        <f t="shared" si="50"/>
        <v/>
      </c>
    </row>
    <row r="570" ht="16.5" spans="1:13">
      <c r="A570" s="41">
        <v>568</v>
      </c>
      <c r="B570" s="41"/>
      <c r="C570" s="41"/>
      <c r="D570" s="42"/>
      <c r="E570" s="42"/>
      <c r="F570" s="48">
        <f t="shared" si="46"/>
        <v>0</v>
      </c>
      <c r="G570" s="58">
        <f>IF(F570&gt;0,VLOOKUP(F570,税率表!$A$6:$D$12,3,1),0)</f>
        <v>0</v>
      </c>
      <c r="H570" s="58">
        <f>IF(F570&gt;0,VLOOKUP(F570,税率表!$A$6:$D$12,4,1),0)</f>
        <v>0</v>
      </c>
      <c r="I570" s="58">
        <f t="shared" si="47"/>
        <v>0</v>
      </c>
      <c r="J570" s="58">
        <f t="shared" si="48"/>
        <v>0</v>
      </c>
      <c r="K570" s="43">
        <f>ROUND(MAX((D570-E570)*{0.03,0.1,0.2,0.25,0.3,0.35,0.45}-{0,2520,16920,31920,52920,85920,181920},0),2)</f>
        <v>0</v>
      </c>
      <c r="L570" s="43">
        <f t="shared" si="49"/>
        <v>0</v>
      </c>
      <c r="M570" s="19" t="str">
        <f t="shared" si="50"/>
        <v/>
      </c>
    </row>
    <row r="571" ht="16.5" spans="1:13">
      <c r="A571" s="41">
        <v>569</v>
      </c>
      <c r="B571" s="41"/>
      <c r="C571" s="41"/>
      <c r="D571" s="42"/>
      <c r="E571" s="42"/>
      <c r="F571" s="48">
        <f t="shared" si="46"/>
        <v>0</v>
      </c>
      <c r="G571" s="58">
        <f>IF(F571&gt;0,VLOOKUP(F571,税率表!$A$6:$D$12,3,1),0)</f>
        <v>0</v>
      </c>
      <c r="H571" s="58">
        <f>IF(F571&gt;0,VLOOKUP(F571,税率表!$A$6:$D$12,4,1),0)</f>
        <v>0</v>
      </c>
      <c r="I571" s="58">
        <f t="shared" si="47"/>
        <v>0</v>
      </c>
      <c r="J571" s="58">
        <f t="shared" si="48"/>
        <v>0</v>
      </c>
      <c r="K571" s="43">
        <f>ROUND(MAX((D571-E571)*{0.03,0.1,0.2,0.25,0.3,0.35,0.45}-{0,2520,16920,31920,52920,85920,181920},0),2)</f>
        <v>0</v>
      </c>
      <c r="L571" s="43">
        <f t="shared" si="49"/>
        <v>0</v>
      </c>
      <c r="M571" s="19" t="str">
        <f t="shared" si="50"/>
        <v/>
      </c>
    </row>
    <row r="572" ht="16.5" spans="1:13">
      <c r="A572" s="41">
        <v>570</v>
      </c>
      <c r="B572" s="41"/>
      <c r="C572" s="41"/>
      <c r="D572" s="42"/>
      <c r="E572" s="42"/>
      <c r="F572" s="48">
        <f t="shared" si="46"/>
        <v>0</v>
      </c>
      <c r="G572" s="58">
        <f>IF(F572&gt;0,VLOOKUP(F572,税率表!$A$6:$D$12,3,1),0)</f>
        <v>0</v>
      </c>
      <c r="H572" s="58">
        <f>IF(F572&gt;0,VLOOKUP(F572,税率表!$A$6:$D$12,4,1),0)</f>
        <v>0</v>
      </c>
      <c r="I572" s="58">
        <f t="shared" si="47"/>
        <v>0</v>
      </c>
      <c r="J572" s="58">
        <f t="shared" si="48"/>
        <v>0</v>
      </c>
      <c r="K572" s="43">
        <f>ROUND(MAX((D572-E572)*{0.03,0.1,0.2,0.25,0.3,0.35,0.45}-{0,2520,16920,31920,52920,85920,181920},0),2)</f>
        <v>0</v>
      </c>
      <c r="L572" s="43">
        <f t="shared" si="49"/>
        <v>0</v>
      </c>
      <c r="M572" s="19" t="str">
        <f t="shared" si="50"/>
        <v/>
      </c>
    </row>
    <row r="573" ht="16.5" spans="1:13">
      <c r="A573" s="41">
        <v>571</v>
      </c>
      <c r="B573" s="41"/>
      <c r="C573" s="41"/>
      <c r="D573" s="42"/>
      <c r="E573" s="42"/>
      <c r="F573" s="48">
        <f t="shared" si="46"/>
        <v>0</v>
      </c>
      <c r="G573" s="58">
        <f>IF(F573&gt;0,VLOOKUP(F573,税率表!$A$6:$D$12,3,1),0)</f>
        <v>0</v>
      </c>
      <c r="H573" s="58">
        <f>IF(F573&gt;0,VLOOKUP(F573,税率表!$A$6:$D$12,4,1),0)</f>
        <v>0</v>
      </c>
      <c r="I573" s="58">
        <f t="shared" si="47"/>
        <v>0</v>
      </c>
      <c r="J573" s="58">
        <f t="shared" si="48"/>
        <v>0</v>
      </c>
      <c r="K573" s="43">
        <f>ROUND(MAX((D573-E573)*{0.03,0.1,0.2,0.25,0.3,0.35,0.45}-{0,2520,16920,31920,52920,85920,181920},0),2)</f>
        <v>0</v>
      </c>
      <c r="L573" s="43">
        <f t="shared" si="49"/>
        <v>0</v>
      </c>
      <c r="M573" s="19" t="str">
        <f t="shared" si="50"/>
        <v/>
      </c>
    </row>
    <row r="574" ht="16.5" spans="1:13">
      <c r="A574" s="41">
        <v>572</v>
      </c>
      <c r="B574" s="41"/>
      <c r="C574" s="41"/>
      <c r="D574" s="42"/>
      <c r="E574" s="42"/>
      <c r="F574" s="48">
        <f t="shared" si="46"/>
        <v>0</v>
      </c>
      <c r="G574" s="58">
        <f>IF(F574&gt;0,VLOOKUP(F574,税率表!$A$6:$D$12,3,1),0)</f>
        <v>0</v>
      </c>
      <c r="H574" s="58">
        <f>IF(F574&gt;0,VLOOKUP(F574,税率表!$A$6:$D$12,4,1),0)</f>
        <v>0</v>
      </c>
      <c r="I574" s="58">
        <f t="shared" si="47"/>
        <v>0</v>
      </c>
      <c r="J574" s="58">
        <f t="shared" si="48"/>
        <v>0</v>
      </c>
      <c r="K574" s="43">
        <f>ROUND(MAX((D574-E574)*{0.03,0.1,0.2,0.25,0.3,0.35,0.45}-{0,2520,16920,31920,52920,85920,181920},0),2)</f>
        <v>0</v>
      </c>
      <c r="L574" s="43">
        <f t="shared" si="49"/>
        <v>0</v>
      </c>
      <c r="M574" s="19" t="str">
        <f t="shared" si="50"/>
        <v/>
      </c>
    </row>
    <row r="575" ht="16.5" spans="1:13">
      <c r="A575" s="41">
        <v>573</v>
      </c>
      <c r="B575" s="41"/>
      <c r="C575" s="41"/>
      <c r="D575" s="42"/>
      <c r="E575" s="42"/>
      <c r="F575" s="48">
        <f t="shared" si="46"/>
        <v>0</v>
      </c>
      <c r="G575" s="58">
        <f>IF(F575&gt;0,VLOOKUP(F575,税率表!$A$6:$D$12,3,1),0)</f>
        <v>0</v>
      </c>
      <c r="H575" s="58">
        <f>IF(F575&gt;0,VLOOKUP(F575,税率表!$A$6:$D$12,4,1),0)</f>
        <v>0</v>
      </c>
      <c r="I575" s="58">
        <f t="shared" si="47"/>
        <v>0</v>
      </c>
      <c r="J575" s="58">
        <f t="shared" si="48"/>
        <v>0</v>
      </c>
      <c r="K575" s="43">
        <f>ROUND(MAX((D575-E575)*{0.03,0.1,0.2,0.25,0.3,0.35,0.45}-{0,2520,16920,31920,52920,85920,181920},0),2)</f>
        <v>0</v>
      </c>
      <c r="L575" s="43">
        <f t="shared" si="49"/>
        <v>0</v>
      </c>
      <c r="M575" s="19" t="str">
        <f t="shared" si="50"/>
        <v/>
      </c>
    </row>
    <row r="576" ht="16.5" spans="1:13">
      <c r="A576" s="41">
        <v>574</v>
      </c>
      <c r="B576" s="41"/>
      <c r="C576" s="41"/>
      <c r="D576" s="42"/>
      <c r="E576" s="42"/>
      <c r="F576" s="48">
        <f t="shared" si="46"/>
        <v>0</v>
      </c>
      <c r="G576" s="58">
        <f>IF(F576&gt;0,VLOOKUP(F576,税率表!$A$6:$D$12,3,1),0)</f>
        <v>0</v>
      </c>
      <c r="H576" s="58">
        <f>IF(F576&gt;0,VLOOKUP(F576,税率表!$A$6:$D$12,4,1),0)</f>
        <v>0</v>
      </c>
      <c r="I576" s="58">
        <f t="shared" si="47"/>
        <v>0</v>
      </c>
      <c r="J576" s="58">
        <f t="shared" si="48"/>
        <v>0</v>
      </c>
      <c r="K576" s="43">
        <f>ROUND(MAX((D576-E576)*{0.03,0.1,0.2,0.25,0.3,0.35,0.45}-{0,2520,16920,31920,52920,85920,181920},0),2)</f>
        <v>0</v>
      </c>
      <c r="L576" s="43">
        <f t="shared" si="49"/>
        <v>0</v>
      </c>
      <c r="M576" s="19" t="str">
        <f t="shared" si="50"/>
        <v/>
      </c>
    </row>
    <row r="577" ht="16.5" spans="1:13">
      <c r="A577" s="41">
        <v>575</v>
      </c>
      <c r="B577" s="41"/>
      <c r="C577" s="41"/>
      <c r="D577" s="42"/>
      <c r="E577" s="42"/>
      <c r="F577" s="48">
        <f t="shared" si="46"/>
        <v>0</v>
      </c>
      <c r="G577" s="58">
        <f>IF(F577&gt;0,VLOOKUP(F577,税率表!$A$6:$D$12,3,1),0)</f>
        <v>0</v>
      </c>
      <c r="H577" s="58">
        <f>IF(F577&gt;0,VLOOKUP(F577,税率表!$A$6:$D$12,4,1),0)</f>
        <v>0</v>
      </c>
      <c r="I577" s="58">
        <f t="shared" si="47"/>
        <v>0</v>
      </c>
      <c r="J577" s="58">
        <f t="shared" si="48"/>
        <v>0</v>
      </c>
      <c r="K577" s="43">
        <f>ROUND(MAX((D577-E577)*{0.03,0.1,0.2,0.25,0.3,0.35,0.45}-{0,2520,16920,31920,52920,85920,181920},0),2)</f>
        <v>0</v>
      </c>
      <c r="L577" s="43">
        <f t="shared" si="49"/>
        <v>0</v>
      </c>
      <c r="M577" s="19" t="str">
        <f t="shared" si="50"/>
        <v/>
      </c>
    </row>
    <row r="578" ht="16.5" spans="1:13">
      <c r="A578" s="41">
        <v>576</v>
      </c>
      <c r="B578" s="41"/>
      <c r="C578" s="41"/>
      <c r="D578" s="42"/>
      <c r="E578" s="42"/>
      <c r="F578" s="48">
        <f t="shared" si="46"/>
        <v>0</v>
      </c>
      <c r="G578" s="58">
        <f>IF(F578&gt;0,VLOOKUP(F578,税率表!$A$6:$D$12,3,1),0)</f>
        <v>0</v>
      </c>
      <c r="H578" s="58">
        <f>IF(F578&gt;0,VLOOKUP(F578,税率表!$A$6:$D$12,4,1),0)</f>
        <v>0</v>
      </c>
      <c r="I578" s="58">
        <f t="shared" si="47"/>
        <v>0</v>
      </c>
      <c r="J578" s="58">
        <f t="shared" si="48"/>
        <v>0</v>
      </c>
      <c r="K578" s="43">
        <f>ROUND(MAX((D578-E578)*{0.03,0.1,0.2,0.25,0.3,0.35,0.45}-{0,2520,16920,31920,52920,85920,181920},0),2)</f>
        <v>0</v>
      </c>
      <c r="L578" s="43">
        <f t="shared" si="49"/>
        <v>0</v>
      </c>
      <c r="M578" s="19" t="str">
        <f t="shared" si="50"/>
        <v/>
      </c>
    </row>
    <row r="579" ht="16.5" spans="1:13">
      <c r="A579" s="41">
        <v>577</v>
      </c>
      <c r="B579" s="41"/>
      <c r="C579" s="41"/>
      <c r="D579" s="42"/>
      <c r="E579" s="42"/>
      <c r="F579" s="48">
        <f t="shared" si="46"/>
        <v>0</v>
      </c>
      <c r="G579" s="58">
        <f>IF(F579&gt;0,VLOOKUP(F579,税率表!$A$6:$D$12,3,1),0)</f>
        <v>0</v>
      </c>
      <c r="H579" s="58">
        <f>IF(F579&gt;0,VLOOKUP(F579,税率表!$A$6:$D$12,4,1),0)</f>
        <v>0</v>
      </c>
      <c r="I579" s="58">
        <f t="shared" si="47"/>
        <v>0</v>
      </c>
      <c r="J579" s="58">
        <f t="shared" si="48"/>
        <v>0</v>
      </c>
      <c r="K579" s="43">
        <f>ROUND(MAX((D579-E579)*{0.03,0.1,0.2,0.25,0.3,0.35,0.45}-{0,2520,16920,31920,52920,85920,181920},0),2)</f>
        <v>0</v>
      </c>
      <c r="L579" s="43">
        <f t="shared" si="49"/>
        <v>0</v>
      </c>
      <c r="M579" s="19" t="str">
        <f t="shared" si="50"/>
        <v/>
      </c>
    </row>
    <row r="580" ht="16.5" spans="1:13">
      <c r="A580" s="41">
        <v>578</v>
      </c>
      <c r="B580" s="41"/>
      <c r="C580" s="41"/>
      <c r="D580" s="42"/>
      <c r="E580" s="42"/>
      <c r="F580" s="48">
        <f t="shared" si="46"/>
        <v>0</v>
      </c>
      <c r="G580" s="58">
        <f>IF(F580&gt;0,VLOOKUP(F580,税率表!$A$6:$D$12,3,1),0)</f>
        <v>0</v>
      </c>
      <c r="H580" s="58">
        <f>IF(F580&gt;0,VLOOKUP(F580,税率表!$A$6:$D$12,4,1),0)</f>
        <v>0</v>
      </c>
      <c r="I580" s="58">
        <f t="shared" si="47"/>
        <v>0</v>
      </c>
      <c r="J580" s="58">
        <f t="shared" si="48"/>
        <v>0</v>
      </c>
      <c r="K580" s="43">
        <f>ROUND(MAX((D580-E580)*{0.03,0.1,0.2,0.25,0.3,0.35,0.45}-{0,2520,16920,31920,52920,85920,181920},0),2)</f>
        <v>0</v>
      </c>
      <c r="L580" s="43">
        <f t="shared" si="49"/>
        <v>0</v>
      </c>
      <c r="M580" s="19" t="str">
        <f t="shared" si="50"/>
        <v/>
      </c>
    </row>
    <row r="581" ht="16.5" spans="1:13">
      <c r="A581" s="41">
        <v>579</v>
      </c>
      <c r="B581" s="41"/>
      <c r="C581" s="41"/>
      <c r="D581" s="42"/>
      <c r="E581" s="42"/>
      <c r="F581" s="48">
        <f t="shared" si="46"/>
        <v>0</v>
      </c>
      <c r="G581" s="58">
        <f>IF(F581&gt;0,VLOOKUP(F581,税率表!$A$6:$D$12,3,1),0)</f>
        <v>0</v>
      </c>
      <c r="H581" s="58">
        <f>IF(F581&gt;0,VLOOKUP(F581,税率表!$A$6:$D$12,4,1),0)</f>
        <v>0</v>
      </c>
      <c r="I581" s="58">
        <f t="shared" si="47"/>
        <v>0</v>
      </c>
      <c r="J581" s="58">
        <f t="shared" si="48"/>
        <v>0</v>
      </c>
      <c r="K581" s="43">
        <f>ROUND(MAX((D581-E581)*{0.03,0.1,0.2,0.25,0.3,0.35,0.45}-{0,2520,16920,31920,52920,85920,181920},0),2)</f>
        <v>0</v>
      </c>
      <c r="L581" s="43">
        <f t="shared" si="49"/>
        <v>0</v>
      </c>
      <c r="M581" s="19" t="str">
        <f t="shared" si="50"/>
        <v/>
      </c>
    </row>
    <row r="582" ht="16.5" spans="1:13">
      <c r="A582" s="41">
        <v>580</v>
      </c>
      <c r="B582" s="41"/>
      <c r="C582" s="41"/>
      <c r="D582" s="42"/>
      <c r="E582" s="42"/>
      <c r="F582" s="48">
        <f t="shared" si="46"/>
        <v>0</v>
      </c>
      <c r="G582" s="58">
        <f>IF(F582&gt;0,VLOOKUP(F582,税率表!$A$6:$D$12,3,1),0)</f>
        <v>0</v>
      </c>
      <c r="H582" s="58">
        <f>IF(F582&gt;0,VLOOKUP(F582,税率表!$A$6:$D$12,4,1),0)</f>
        <v>0</v>
      </c>
      <c r="I582" s="58">
        <f t="shared" si="47"/>
        <v>0</v>
      </c>
      <c r="J582" s="58">
        <f t="shared" si="48"/>
        <v>0</v>
      </c>
      <c r="K582" s="43">
        <f>ROUND(MAX((D582-E582)*{0.03,0.1,0.2,0.25,0.3,0.35,0.45}-{0,2520,16920,31920,52920,85920,181920},0),2)</f>
        <v>0</v>
      </c>
      <c r="L582" s="43">
        <f t="shared" si="49"/>
        <v>0</v>
      </c>
      <c r="M582" s="19" t="str">
        <f t="shared" si="50"/>
        <v/>
      </c>
    </row>
    <row r="583" ht="16.5" spans="1:13">
      <c r="A583" s="41">
        <v>581</v>
      </c>
      <c r="B583" s="41"/>
      <c r="C583" s="41"/>
      <c r="D583" s="42"/>
      <c r="E583" s="42"/>
      <c r="F583" s="48">
        <f t="shared" si="46"/>
        <v>0</v>
      </c>
      <c r="G583" s="58">
        <f>IF(F583&gt;0,VLOOKUP(F583,税率表!$A$6:$D$12,3,1),0)</f>
        <v>0</v>
      </c>
      <c r="H583" s="58">
        <f>IF(F583&gt;0,VLOOKUP(F583,税率表!$A$6:$D$12,4,1),0)</f>
        <v>0</v>
      </c>
      <c r="I583" s="58">
        <f t="shared" si="47"/>
        <v>0</v>
      </c>
      <c r="J583" s="58">
        <f t="shared" si="48"/>
        <v>0</v>
      </c>
      <c r="K583" s="43">
        <f>ROUND(MAX((D583-E583)*{0.03,0.1,0.2,0.25,0.3,0.35,0.45}-{0,2520,16920,31920,52920,85920,181920},0),2)</f>
        <v>0</v>
      </c>
      <c r="L583" s="43">
        <f t="shared" si="49"/>
        <v>0</v>
      </c>
      <c r="M583" s="19" t="str">
        <f t="shared" si="50"/>
        <v/>
      </c>
    </row>
    <row r="584" ht="16.5" spans="1:13">
      <c r="A584" s="41">
        <v>582</v>
      </c>
      <c r="B584" s="41"/>
      <c r="C584" s="41"/>
      <c r="D584" s="42"/>
      <c r="E584" s="42"/>
      <c r="F584" s="48">
        <f t="shared" si="46"/>
        <v>0</v>
      </c>
      <c r="G584" s="58">
        <f>IF(F584&gt;0,VLOOKUP(F584,税率表!$A$6:$D$12,3,1),0)</f>
        <v>0</v>
      </c>
      <c r="H584" s="58">
        <f>IF(F584&gt;0,VLOOKUP(F584,税率表!$A$6:$D$12,4,1),0)</f>
        <v>0</v>
      </c>
      <c r="I584" s="58">
        <f t="shared" si="47"/>
        <v>0</v>
      </c>
      <c r="J584" s="58">
        <f t="shared" si="48"/>
        <v>0</v>
      </c>
      <c r="K584" s="43">
        <f>ROUND(MAX((D584-E584)*{0.03,0.1,0.2,0.25,0.3,0.35,0.45}-{0,2520,16920,31920,52920,85920,181920},0),2)</f>
        <v>0</v>
      </c>
      <c r="L584" s="43">
        <f t="shared" si="49"/>
        <v>0</v>
      </c>
      <c r="M584" s="19" t="str">
        <f t="shared" si="50"/>
        <v/>
      </c>
    </row>
    <row r="585" ht="16.5" spans="1:13">
      <c r="A585" s="41">
        <v>583</v>
      </c>
      <c r="B585" s="41"/>
      <c r="C585" s="41"/>
      <c r="D585" s="42"/>
      <c r="E585" s="42"/>
      <c r="F585" s="48">
        <f t="shared" si="46"/>
        <v>0</v>
      </c>
      <c r="G585" s="58">
        <f>IF(F585&gt;0,VLOOKUP(F585,税率表!$A$6:$D$12,3,1),0)</f>
        <v>0</v>
      </c>
      <c r="H585" s="58">
        <f>IF(F585&gt;0,VLOOKUP(F585,税率表!$A$6:$D$12,4,1),0)</f>
        <v>0</v>
      </c>
      <c r="I585" s="58">
        <f t="shared" si="47"/>
        <v>0</v>
      </c>
      <c r="J585" s="58">
        <f t="shared" si="48"/>
        <v>0</v>
      </c>
      <c r="K585" s="43">
        <f>ROUND(MAX((D585-E585)*{0.03,0.1,0.2,0.25,0.3,0.35,0.45}-{0,2520,16920,31920,52920,85920,181920},0),2)</f>
        <v>0</v>
      </c>
      <c r="L585" s="43">
        <f t="shared" si="49"/>
        <v>0</v>
      </c>
      <c r="M585" s="19" t="str">
        <f t="shared" si="50"/>
        <v/>
      </c>
    </row>
    <row r="586" ht="16.5" spans="1:13">
      <c r="A586" s="41">
        <v>584</v>
      </c>
      <c r="B586" s="41"/>
      <c r="C586" s="41"/>
      <c r="D586" s="42"/>
      <c r="E586" s="42"/>
      <c r="F586" s="48">
        <f t="shared" si="46"/>
        <v>0</v>
      </c>
      <c r="G586" s="58">
        <f>IF(F586&gt;0,VLOOKUP(F586,税率表!$A$6:$D$12,3,1),0)</f>
        <v>0</v>
      </c>
      <c r="H586" s="58">
        <f>IF(F586&gt;0,VLOOKUP(F586,税率表!$A$6:$D$12,4,1),0)</f>
        <v>0</v>
      </c>
      <c r="I586" s="58">
        <f t="shared" si="47"/>
        <v>0</v>
      </c>
      <c r="J586" s="58">
        <f t="shared" si="48"/>
        <v>0</v>
      </c>
      <c r="K586" s="43">
        <f>ROUND(MAX((D586-E586)*{0.03,0.1,0.2,0.25,0.3,0.35,0.45}-{0,2520,16920,31920,52920,85920,181920},0),2)</f>
        <v>0</v>
      </c>
      <c r="L586" s="43">
        <f t="shared" si="49"/>
        <v>0</v>
      </c>
      <c r="M586" s="19" t="str">
        <f t="shared" si="50"/>
        <v/>
      </c>
    </row>
    <row r="587" ht="16.5" spans="1:13">
      <c r="A587" s="41">
        <v>585</v>
      </c>
      <c r="B587" s="41"/>
      <c r="C587" s="41"/>
      <c r="D587" s="42"/>
      <c r="E587" s="42"/>
      <c r="F587" s="48">
        <f t="shared" si="46"/>
        <v>0</v>
      </c>
      <c r="G587" s="58">
        <f>IF(F587&gt;0,VLOOKUP(F587,税率表!$A$6:$D$12,3,1),0)</f>
        <v>0</v>
      </c>
      <c r="H587" s="58">
        <f>IF(F587&gt;0,VLOOKUP(F587,税率表!$A$6:$D$12,4,1),0)</f>
        <v>0</v>
      </c>
      <c r="I587" s="58">
        <f t="shared" si="47"/>
        <v>0</v>
      </c>
      <c r="J587" s="58">
        <f t="shared" si="48"/>
        <v>0</v>
      </c>
      <c r="K587" s="43">
        <f>ROUND(MAX((D587-E587)*{0.03,0.1,0.2,0.25,0.3,0.35,0.45}-{0,2520,16920,31920,52920,85920,181920},0),2)</f>
        <v>0</v>
      </c>
      <c r="L587" s="43">
        <f t="shared" si="49"/>
        <v>0</v>
      </c>
      <c r="M587" s="19" t="str">
        <f t="shared" si="50"/>
        <v/>
      </c>
    </row>
    <row r="588" ht="16.5" spans="1:13">
      <c r="A588" s="41">
        <v>586</v>
      </c>
      <c r="B588" s="41"/>
      <c r="C588" s="41"/>
      <c r="D588" s="42"/>
      <c r="E588" s="42"/>
      <c r="F588" s="48">
        <f t="shared" ref="F588:F651" si="51">ROUND(IF(D588&gt;E588,D588-E588,0),2)</f>
        <v>0</v>
      </c>
      <c r="G588" s="58">
        <f>IF(F588&gt;0,VLOOKUP(F588,税率表!$A$6:$D$12,3,1),0)</f>
        <v>0</v>
      </c>
      <c r="H588" s="58">
        <f>IF(F588&gt;0,VLOOKUP(F588,税率表!$A$6:$D$12,4,1),0)</f>
        <v>0</v>
      </c>
      <c r="I588" s="58">
        <f t="shared" ref="I588:I651" si="52">ROUND(F588*G588-H588,2)</f>
        <v>0</v>
      </c>
      <c r="J588" s="58">
        <f t="shared" ref="J588:J651" si="53">ROUND(D588-I588,2)</f>
        <v>0</v>
      </c>
      <c r="K588" s="43">
        <f>ROUND(MAX((D588-E588)*{0.03,0.1,0.2,0.25,0.3,0.35,0.45}-{0,2520,16920,31920,52920,85920,181920},0),2)</f>
        <v>0</v>
      </c>
      <c r="L588" s="43">
        <f t="shared" ref="L588:L651" si="54">ROUND(D588-K588,2)</f>
        <v>0</v>
      </c>
      <c r="M588" s="19" t="str">
        <f t="shared" ref="M588:M651" si="55">IF(I588=K588,"","税金计算有误！")</f>
        <v/>
      </c>
    </row>
    <row r="589" ht="16.5" spans="1:13">
      <c r="A589" s="41">
        <v>587</v>
      </c>
      <c r="B589" s="41"/>
      <c r="C589" s="41"/>
      <c r="D589" s="42"/>
      <c r="E589" s="42"/>
      <c r="F589" s="48">
        <f t="shared" si="51"/>
        <v>0</v>
      </c>
      <c r="G589" s="58">
        <f>IF(F589&gt;0,VLOOKUP(F589,税率表!$A$6:$D$12,3,1),0)</f>
        <v>0</v>
      </c>
      <c r="H589" s="58">
        <f>IF(F589&gt;0,VLOOKUP(F589,税率表!$A$6:$D$12,4,1),0)</f>
        <v>0</v>
      </c>
      <c r="I589" s="58">
        <f t="shared" si="52"/>
        <v>0</v>
      </c>
      <c r="J589" s="58">
        <f t="shared" si="53"/>
        <v>0</v>
      </c>
      <c r="K589" s="43">
        <f>ROUND(MAX((D589-E589)*{0.03,0.1,0.2,0.25,0.3,0.35,0.45}-{0,2520,16920,31920,52920,85920,181920},0),2)</f>
        <v>0</v>
      </c>
      <c r="L589" s="43">
        <f t="shared" si="54"/>
        <v>0</v>
      </c>
      <c r="M589" s="19" t="str">
        <f t="shared" si="55"/>
        <v/>
      </c>
    </row>
    <row r="590" ht="16.5" spans="1:13">
      <c r="A590" s="41">
        <v>588</v>
      </c>
      <c r="B590" s="41"/>
      <c r="C590" s="41"/>
      <c r="D590" s="42"/>
      <c r="E590" s="42"/>
      <c r="F590" s="48">
        <f t="shared" si="51"/>
        <v>0</v>
      </c>
      <c r="G590" s="58">
        <f>IF(F590&gt;0,VLOOKUP(F590,税率表!$A$6:$D$12,3,1),0)</f>
        <v>0</v>
      </c>
      <c r="H590" s="58">
        <f>IF(F590&gt;0,VLOOKUP(F590,税率表!$A$6:$D$12,4,1),0)</f>
        <v>0</v>
      </c>
      <c r="I590" s="58">
        <f t="shared" si="52"/>
        <v>0</v>
      </c>
      <c r="J590" s="58">
        <f t="shared" si="53"/>
        <v>0</v>
      </c>
      <c r="K590" s="43">
        <f>ROUND(MAX((D590-E590)*{0.03,0.1,0.2,0.25,0.3,0.35,0.45}-{0,2520,16920,31920,52920,85920,181920},0),2)</f>
        <v>0</v>
      </c>
      <c r="L590" s="43">
        <f t="shared" si="54"/>
        <v>0</v>
      </c>
      <c r="M590" s="19" t="str">
        <f t="shared" si="55"/>
        <v/>
      </c>
    </row>
    <row r="591" ht="16.5" spans="1:13">
      <c r="A591" s="41">
        <v>589</v>
      </c>
      <c r="B591" s="41"/>
      <c r="C591" s="41"/>
      <c r="D591" s="42"/>
      <c r="E591" s="42"/>
      <c r="F591" s="48">
        <f t="shared" si="51"/>
        <v>0</v>
      </c>
      <c r="G591" s="58">
        <f>IF(F591&gt;0,VLOOKUP(F591,税率表!$A$6:$D$12,3,1),0)</f>
        <v>0</v>
      </c>
      <c r="H591" s="58">
        <f>IF(F591&gt;0,VLOOKUP(F591,税率表!$A$6:$D$12,4,1),0)</f>
        <v>0</v>
      </c>
      <c r="I591" s="58">
        <f t="shared" si="52"/>
        <v>0</v>
      </c>
      <c r="J591" s="58">
        <f t="shared" si="53"/>
        <v>0</v>
      </c>
      <c r="K591" s="43">
        <f>ROUND(MAX((D591-E591)*{0.03,0.1,0.2,0.25,0.3,0.35,0.45}-{0,2520,16920,31920,52920,85920,181920},0),2)</f>
        <v>0</v>
      </c>
      <c r="L591" s="43">
        <f t="shared" si="54"/>
        <v>0</v>
      </c>
      <c r="M591" s="19" t="str">
        <f t="shared" si="55"/>
        <v/>
      </c>
    </row>
    <row r="592" ht="16.5" spans="1:13">
      <c r="A592" s="41">
        <v>590</v>
      </c>
      <c r="B592" s="41"/>
      <c r="C592" s="41"/>
      <c r="D592" s="42"/>
      <c r="E592" s="42"/>
      <c r="F592" s="48">
        <f t="shared" si="51"/>
        <v>0</v>
      </c>
      <c r="G592" s="58">
        <f>IF(F592&gt;0,VLOOKUP(F592,税率表!$A$6:$D$12,3,1),0)</f>
        <v>0</v>
      </c>
      <c r="H592" s="58">
        <f>IF(F592&gt;0,VLOOKUP(F592,税率表!$A$6:$D$12,4,1),0)</f>
        <v>0</v>
      </c>
      <c r="I592" s="58">
        <f t="shared" si="52"/>
        <v>0</v>
      </c>
      <c r="J592" s="58">
        <f t="shared" si="53"/>
        <v>0</v>
      </c>
      <c r="K592" s="43">
        <f>ROUND(MAX((D592-E592)*{0.03,0.1,0.2,0.25,0.3,0.35,0.45}-{0,2520,16920,31920,52920,85920,181920},0),2)</f>
        <v>0</v>
      </c>
      <c r="L592" s="43">
        <f t="shared" si="54"/>
        <v>0</v>
      </c>
      <c r="M592" s="19" t="str">
        <f t="shared" si="55"/>
        <v/>
      </c>
    </row>
    <row r="593" ht="16.5" spans="1:13">
      <c r="A593" s="41">
        <v>591</v>
      </c>
      <c r="B593" s="41"/>
      <c r="C593" s="41"/>
      <c r="D593" s="42"/>
      <c r="E593" s="42"/>
      <c r="F593" s="48">
        <f t="shared" si="51"/>
        <v>0</v>
      </c>
      <c r="G593" s="58">
        <f>IF(F593&gt;0,VLOOKUP(F593,税率表!$A$6:$D$12,3,1),0)</f>
        <v>0</v>
      </c>
      <c r="H593" s="58">
        <f>IF(F593&gt;0,VLOOKUP(F593,税率表!$A$6:$D$12,4,1),0)</f>
        <v>0</v>
      </c>
      <c r="I593" s="58">
        <f t="shared" si="52"/>
        <v>0</v>
      </c>
      <c r="J593" s="58">
        <f t="shared" si="53"/>
        <v>0</v>
      </c>
      <c r="K593" s="43">
        <f>ROUND(MAX((D593-E593)*{0.03,0.1,0.2,0.25,0.3,0.35,0.45}-{0,2520,16920,31920,52920,85920,181920},0),2)</f>
        <v>0</v>
      </c>
      <c r="L593" s="43">
        <f t="shared" si="54"/>
        <v>0</v>
      </c>
      <c r="M593" s="19" t="str">
        <f t="shared" si="55"/>
        <v/>
      </c>
    </row>
    <row r="594" ht="16.5" spans="1:13">
      <c r="A594" s="41">
        <v>592</v>
      </c>
      <c r="B594" s="41"/>
      <c r="C594" s="41"/>
      <c r="D594" s="42"/>
      <c r="E594" s="42"/>
      <c r="F594" s="48">
        <f t="shared" si="51"/>
        <v>0</v>
      </c>
      <c r="G594" s="58">
        <f>IF(F594&gt;0,VLOOKUP(F594,税率表!$A$6:$D$12,3,1),0)</f>
        <v>0</v>
      </c>
      <c r="H594" s="58">
        <f>IF(F594&gt;0,VLOOKUP(F594,税率表!$A$6:$D$12,4,1),0)</f>
        <v>0</v>
      </c>
      <c r="I594" s="58">
        <f t="shared" si="52"/>
        <v>0</v>
      </c>
      <c r="J594" s="58">
        <f t="shared" si="53"/>
        <v>0</v>
      </c>
      <c r="K594" s="43">
        <f>ROUND(MAX((D594-E594)*{0.03,0.1,0.2,0.25,0.3,0.35,0.45}-{0,2520,16920,31920,52920,85920,181920},0),2)</f>
        <v>0</v>
      </c>
      <c r="L594" s="43">
        <f t="shared" si="54"/>
        <v>0</v>
      </c>
      <c r="M594" s="19" t="str">
        <f t="shared" si="55"/>
        <v/>
      </c>
    </row>
    <row r="595" ht="16.5" spans="1:13">
      <c r="A595" s="41">
        <v>593</v>
      </c>
      <c r="B595" s="41"/>
      <c r="C595" s="41"/>
      <c r="D595" s="42"/>
      <c r="E595" s="42"/>
      <c r="F595" s="48">
        <f t="shared" si="51"/>
        <v>0</v>
      </c>
      <c r="G595" s="58">
        <f>IF(F595&gt;0,VLOOKUP(F595,税率表!$A$6:$D$12,3,1),0)</f>
        <v>0</v>
      </c>
      <c r="H595" s="58">
        <f>IF(F595&gt;0,VLOOKUP(F595,税率表!$A$6:$D$12,4,1),0)</f>
        <v>0</v>
      </c>
      <c r="I595" s="58">
        <f t="shared" si="52"/>
        <v>0</v>
      </c>
      <c r="J595" s="58">
        <f t="shared" si="53"/>
        <v>0</v>
      </c>
      <c r="K595" s="43">
        <f>ROUND(MAX((D595-E595)*{0.03,0.1,0.2,0.25,0.3,0.35,0.45}-{0,2520,16920,31920,52920,85920,181920},0),2)</f>
        <v>0</v>
      </c>
      <c r="L595" s="43">
        <f t="shared" si="54"/>
        <v>0</v>
      </c>
      <c r="M595" s="19" t="str">
        <f t="shared" si="55"/>
        <v/>
      </c>
    </row>
    <row r="596" ht="16.5" spans="1:13">
      <c r="A596" s="41">
        <v>594</v>
      </c>
      <c r="B596" s="41"/>
      <c r="C596" s="41"/>
      <c r="D596" s="42"/>
      <c r="E596" s="42"/>
      <c r="F596" s="48">
        <f t="shared" si="51"/>
        <v>0</v>
      </c>
      <c r="G596" s="58">
        <f>IF(F596&gt;0,VLOOKUP(F596,税率表!$A$6:$D$12,3,1),0)</f>
        <v>0</v>
      </c>
      <c r="H596" s="58">
        <f>IF(F596&gt;0,VLOOKUP(F596,税率表!$A$6:$D$12,4,1),0)</f>
        <v>0</v>
      </c>
      <c r="I596" s="58">
        <f t="shared" si="52"/>
        <v>0</v>
      </c>
      <c r="J596" s="58">
        <f t="shared" si="53"/>
        <v>0</v>
      </c>
      <c r="K596" s="43">
        <f>ROUND(MAX((D596-E596)*{0.03,0.1,0.2,0.25,0.3,0.35,0.45}-{0,2520,16920,31920,52920,85920,181920},0),2)</f>
        <v>0</v>
      </c>
      <c r="L596" s="43">
        <f t="shared" si="54"/>
        <v>0</v>
      </c>
      <c r="M596" s="19" t="str">
        <f t="shared" si="55"/>
        <v/>
      </c>
    </row>
    <row r="597" ht="16.5" spans="1:13">
      <c r="A597" s="41">
        <v>595</v>
      </c>
      <c r="B597" s="41"/>
      <c r="C597" s="41"/>
      <c r="D597" s="42"/>
      <c r="E597" s="42"/>
      <c r="F597" s="48">
        <f t="shared" si="51"/>
        <v>0</v>
      </c>
      <c r="G597" s="58">
        <f>IF(F597&gt;0,VLOOKUP(F597,税率表!$A$6:$D$12,3,1),0)</f>
        <v>0</v>
      </c>
      <c r="H597" s="58">
        <f>IF(F597&gt;0,VLOOKUP(F597,税率表!$A$6:$D$12,4,1),0)</f>
        <v>0</v>
      </c>
      <c r="I597" s="58">
        <f t="shared" si="52"/>
        <v>0</v>
      </c>
      <c r="J597" s="58">
        <f t="shared" si="53"/>
        <v>0</v>
      </c>
      <c r="K597" s="43">
        <f>ROUND(MAX((D597-E597)*{0.03,0.1,0.2,0.25,0.3,0.35,0.45}-{0,2520,16920,31920,52920,85920,181920},0),2)</f>
        <v>0</v>
      </c>
      <c r="L597" s="43">
        <f t="shared" si="54"/>
        <v>0</v>
      </c>
      <c r="M597" s="19" t="str">
        <f t="shared" si="55"/>
        <v/>
      </c>
    </row>
    <row r="598" ht="16.5" spans="1:13">
      <c r="A598" s="41">
        <v>596</v>
      </c>
      <c r="B598" s="41"/>
      <c r="C598" s="41"/>
      <c r="D598" s="42"/>
      <c r="E598" s="42"/>
      <c r="F598" s="48">
        <f t="shared" si="51"/>
        <v>0</v>
      </c>
      <c r="G598" s="58">
        <f>IF(F598&gt;0,VLOOKUP(F598,税率表!$A$6:$D$12,3,1),0)</f>
        <v>0</v>
      </c>
      <c r="H598" s="58">
        <f>IF(F598&gt;0,VLOOKUP(F598,税率表!$A$6:$D$12,4,1),0)</f>
        <v>0</v>
      </c>
      <c r="I598" s="58">
        <f t="shared" si="52"/>
        <v>0</v>
      </c>
      <c r="J598" s="58">
        <f t="shared" si="53"/>
        <v>0</v>
      </c>
      <c r="K598" s="43">
        <f>ROUND(MAX((D598-E598)*{0.03,0.1,0.2,0.25,0.3,0.35,0.45}-{0,2520,16920,31920,52920,85920,181920},0),2)</f>
        <v>0</v>
      </c>
      <c r="L598" s="43">
        <f t="shared" si="54"/>
        <v>0</v>
      </c>
      <c r="M598" s="19" t="str">
        <f t="shared" si="55"/>
        <v/>
      </c>
    </row>
    <row r="599" ht="16.5" spans="1:13">
      <c r="A599" s="41">
        <v>597</v>
      </c>
      <c r="B599" s="41"/>
      <c r="C599" s="41"/>
      <c r="D599" s="42"/>
      <c r="E599" s="42"/>
      <c r="F599" s="48">
        <f t="shared" si="51"/>
        <v>0</v>
      </c>
      <c r="G599" s="58">
        <f>IF(F599&gt;0,VLOOKUP(F599,税率表!$A$6:$D$12,3,1),0)</f>
        <v>0</v>
      </c>
      <c r="H599" s="58">
        <f>IF(F599&gt;0,VLOOKUP(F599,税率表!$A$6:$D$12,4,1),0)</f>
        <v>0</v>
      </c>
      <c r="I599" s="58">
        <f t="shared" si="52"/>
        <v>0</v>
      </c>
      <c r="J599" s="58">
        <f t="shared" si="53"/>
        <v>0</v>
      </c>
      <c r="K599" s="43">
        <f>ROUND(MAX((D599-E599)*{0.03,0.1,0.2,0.25,0.3,0.35,0.45}-{0,2520,16920,31920,52920,85920,181920},0),2)</f>
        <v>0</v>
      </c>
      <c r="L599" s="43">
        <f t="shared" si="54"/>
        <v>0</v>
      </c>
      <c r="M599" s="19" t="str">
        <f t="shared" si="55"/>
        <v/>
      </c>
    </row>
    <row r="600" ht="16.5" spans="1:13">
      <c r="A600" s="41">
        <v>598</v>
      </c>
      <c r="B600" s="41"/>
      <c r="C600" s="41"/>
      <c r="D600" s="42"/>
      <c r="E600" s="42"/>
      <c r="F600" s="48">
        <f t="shared" si="51"/>
        <v>0</v>
      </c>
      <c r="G600" s="58">
        <f>IF(F600&gt;0,VLOOKUP(F600,税率表!$A$6:$D$12,3,1),0)</f>
        <v>0</v>
      </c>
      <c r="H600" s="58">
        <f>IF(F600&gt;0,VLOOKUP(F600,税率表!$A$6:$D$12,4,1),0)</f>
        <v>0</v>
      </c>
      <c r="I600" s="58">
        <f t="shared" si="52"/>
        <v>0</v>
      </c>
      <c r="J600" s="58">
        <f t="shared" si="53"/>
        <v>0</v>
      </c>
      <c r="K600" s="43">
        <f>ROUND(MAX((D600-E600)*{0.03,0.1,0.2,0.25,0.3,0.35,0.45}-{0,2520,16920,31920,52920,85920,181920},0),2)</f>
        <v>0</v>
      </c>
      <c r="L600" s="43">
        <f t="shared" si="54"/>
        <v>0</v>
      </c>
      <c r="M600" s="19" t="str">
        <f t="shared" si="55"/>
        <v/>
      </c>
    </row>
    <row r="601" ht="16.5" spans="1:13">
      <c r="A601" s="41">
        <v>599</v>
      </c>
      <c r="B601" s="41"/>
      <c r="C601" s="41"/>
      <c r="D601" s="42"/>
      <c r="E601" s="42"/>
      <c r="F601" s="48">
        <f t="shared" si="51"/>
        <v>0</v>
      </c>
      <c r="G601" s="58">
        <f>IF(F601&gt;0,VLOOKUP(F601,税率表!$A$6:$D$12,3,1),0)</f>
        <v>0</v>
      </c>
      <c r="H601" s="58">
        <f>IF(F601&gt;0,VLOOKUP(F601,税率表!$A$6:$D$12,4,1),0)</f>
        <v>0</v>
      </c>
      <c r="I601" s="58">
        <f t="shared" si="52"/>
        <v>0</v>
      </c>
      <c r="J601" s="58">
        <f t="shared" si="53"/>
        <v>0</v>
      </c>
      <c r="K601" s="43">
        <f>ROUND(MAX((D601-E601)*{0.03,0.1,0.2,0.25,0.3,0.35,0.45}-{0,2520,16920,31920,52920,85920,181920},0),2)</f>
        <v>0</v>
      </c>
      <c r="L601" s="43">
        <f t="shared" si="54"/>
        <v>0</v>
      </c>
      <c r="M601" s="19" t="str">
        <f t="shared" si="55"/>
        <v/>
      </c>
    </row>
    <row r="602" ht="16.5" spans="1:13">
      <c r="A602" s="41">
        <v>600</v>
      </c>
      <c r="B602" s="41"/>
      <c r="C602" s="41"/>
      <c r="D602" s="42"/>
      <c r="E602" s="42"/>
      <c r="F602" s="48">
        <f t="shared" si="51"/>
        <v>0</v>
      </c>
      <c r="G602" s="58">
        <f>IF(F602&gt;0,VLOOKUP(F602,税率表!$A$6:$D$12,3,1),0)</f>
        <v>0</v>
      </c>
      <c r="H602" s="58">
        <f>IF(F602&gt;0,VLOOKUP(F602,税率表!$A$6:$D$12,4,1),0)</f>
        <v>0</v>
      </c>
      <c r="I602" s="58">
        <f t="shared" si="52"/>
        <v>0</v>
      </c>
      <c r="J602" s="58">
        <f t="shared" si="53"/>
        <v>0</v>
      </c>
      <c r="K602" s="43">
        <f>ROUND(MAX((D602-E602)*{0.03,0.1,0.2,0.25,0.3,0.35,0.45}-{0,2520,16920,31920,52920,85920,181920},0),2)</f>
        <v>0</v>
      </c>
      <c r="L602" s="43">
        <f t="shared" si="54"/>
        <v>0</v>
      </c>
      <c r="M602" s="19" t="str">
        <f t="shared" si="55"/>
        <v/>
      </c>
    </row>
    <row r="603" ht="16.5" spans="1:13">
      <c r="A603" s="41">
        <v>601</v>
      </c>
      <c r="B603" s="41"/>
      <c r="C603" s="41"/>
      <c r="D603" s="42"/>
      <c r="E603" s="42"/>
      <c r="F603" s="48">
        <f t="shared" si="51"/>
        <v>0</v>
      </c>
      <c r="G603" s="58">
        <f>IF(F603&gt;0,VLOOKUP(F603,税率表!$A$6:$D$12,3,1),0)</f>
        <v>0</v>
      </c>
      <c r="H603" s="58">
        <f>IF(F603&gt;0,VLOOKUP(F603,税率表!$A$6:$D$12,4,1),0)</f>
        <v>0</v>
      </c>
      <c r="I603" s="58">
        <f t="shared" si="52"/>
        <v>0</v>
      </c>
      <c r="J603" s="58">
        <f t="shared" si="53"/>
        <v>0</v>
      </c>
      <c r="K603" s="43">
        <f>ROUND(MAX((D603-E603)*{0.03,0.1,0.2,0.25,0.3,0.35,0.45}-{0,2520,16920,31920,52920,85920,181920},0),2)</f>
        <v>0</v>
      </c>
      <c r="L603" s="43">
        <f t="shared" si="54"/>
        <v>0</v>
      </c>
      <c r="M603" s="19" t="str">
        <f t="shared" si="55"/>
        <v/>
      </c>
    </row>
    <row r="604" ht="16.5" spans="1:13">
      <c r="A604" s="41">
        <v>602</v>
      </c>
      <c r="B604" s="41"/>
      <c r="C604" s="41"/>
      <c r="D604" s="42"/>
      <c r="E604" s="42"/>
      <c r="F604" s="48">
        <f t="shared" si="51"/>
        <v>0</v>
      </c>
      <c r="G604" s="58">
        <f>IF(F604&gt;0,VLOOKUP(F604,税率表!$A$6:$D$12,3,1),0)</f>
        <v>0</v>
      </c>
      <c r="H604" s="58">
        <f>IF(F604&gt;0,VLOOKUP(F604,税率表!$A$6:$D$12,4,1),0)</f>
        <v>0</v>
      </c>
      <c r="I604" s="58">
        <f t="shared" si="52"/>
        <v>0</v>
      </c>
      <c r="J604" s="58">
        <f t="shared" si="53"/>
        <v>0</v>
      </c>
      <c r="K604" s="43">
        <f>ROUND(MAX((D604-E604)*{0.03,0.1,0.2,0.25,0.3,0.35,0.45}-{0,2520,16920,31920,52920,85920,181920},0),2)</f>
        <v>0</v>
      </c>
      <c r="L604" s="43">
        <f t="shared" si="54"/>
        <v>0</v>
      </c>
      <c r="M604" s="19" t="str">
        <f t="shared" si="55"/>
        <v/>
      </c>
    </row>
    <row r="605" ht="16.5" spans="1:13">
      <c r="A605" s="41">
        <v>603</v>
      </c>
      <c r="B605" s="41"/>
      <c r="C605" s="41"/>
      <c r="D605" s="42"/>
      <c r="E605" s="42"/>
      <c r="F605" s="48">
        <f t="shared" si="51"/>
        <v>0</v>
      </c>
      <c r="G605" s="58">
        <f>IF(F605&gt;0,VLOOKUP(F605,税率表!$A$6:$D$12,3,1),0)</f>
        <v>0</v>
      </c>
      <c r="H605" s="58">
        <f>IF(F605&gt;0,VLOOKUP(F605,税率表!$A$6:$D$12,4,1),0)</f>
        <v>0</v>
      </c>
      <c r="I605" s="58">
        <f t="shared" si="52"/>
        <v>0</v>
      </c>
      <c r="J605" s="58">
        <f t="shared" si="53"/>
        <v>0</v>
      </c>
      <c r="K605" s="43">
        <f>ROUND(MAX((D605-E605)*{0.03,0.1,0.2,0.25,0.3,0.35,0.45}-{0,2520,16920,31920,52920,85920,181920},0),2)</f>
        <v>0</v>
      </c>
      <c r="L605" s="43">
        <f t="shared" si="54"/>
        <v>0</v>
      </c>
      <c r="M605" s="19" t="str">
        <f t="shared" si="55"/>
        <v/>
      </c>
    </row>
    <row r="606" ht="16.5" spans="1:13">
      <c r="A606" s="41">
        <v>604</v>
      </c>
      <c r="B606" s="41"/>
      <c r="C606" s="41"/>
      <c r="D606" s="42"/>
      <c r="E606" s="42"/>
      <c r="F606" s="48">
        <f t="shared" si="51"/>
        <v>0</v>
      </c>
      <c r="G606" s="58">
        <f>IF(F606&gt;0,VLOOKUP(F606,税率表!$A$6:$D$12,3,1),0)</f>
        <v>0</v>
      </c>
      <c r="H606" s="58">
        <f>IF(F606&gt;0,VLOOKUP(F606,税率表!$A$6:$D$12,4,1),0)</f>
        <v>0</v>
      </c>
      <c r="I606" s="58">
        <f t="shared" si="52"/>
        <v>0</v>
      </c>
      <c r="J606" s="58">
        <f t="shared" si="53"/>
        <v>0</v>
      </c>
      <c r="K606" s="43">
        <f>ROUND(MAX((D606-E606)*{0.03,0.1,0.2,0.25,0.3,0.35,0.45}-{0,2520,16920,31920,52920,85920,181920},0),2)</f>
        <v>0</v>
      </c>
      <c r="L606" s="43">
        <f t="shared" si="54"/>
        <v>0</v>
      </c>
      <c r="M606" s="19" t="str">
        <f t="shared" si="55"/>
        <v/>
      </c>
    </row>
    <row r="607" ht="16.5" spans="1:13">
      <c r="A607" s="41">
        <v>605</v>
      </c>
      <c r="B607" s="41"/>
      <c r="C607" s="41"/>
      <c r="D607" s="42"/>
      <c r="E607" s="42"/>
      <c r="F607" s="48">
        <f t="shared" si="51"/>
        <v>0</v>
      </c>
      <c r="G607" s="58">
        <f>IF(F607&gt;0,VLOOKUP(F607,税率表!$A$6:$D$12,3,1),0)</f>
        <v>0</v>
      </c>
      <c r="H607" s="58">
        <f>IF(F607&gt;0,VLOOKUP(F607,税率表!$A$6:$D$12,4,1),0)</f>
        <v>0</v>
      </c>
      <c r="I607" s="58">
        <f t="shared" si="52"/>
        <v>0</v>
      </c>
      <c r="J607" s="58">
        <f t="shared" si="53"/>
        <v>0</v>
      </c>
      <c r="K607" s="43">
        <f>ROUND(MAX((D607-E607)*{0.03,0.1,0.2,0.25,0.3,0.35,0.45}-{0,2520,16920,31920,52920,85920,181920},0),2)</f>
        <v>0</v>
      </c>
      <c r="L607" s="43">
        <f t="shared" si="54"/>
        <v>0</v>
      </c>
      <c r="M607" s="19" t="str">
        <f t="shared" si="55"/>
        <v/>
      </c>
    </row>
    <row r="608" ht="16.5" spans="1:13">
      <c r="A608" s="41">
        <v>606</v>
      </c>
      <c r="B608" s="41"/>
      <c r="C608" s="41"/>
      <c r="D608" s="42"/>
      <c r="E608" s="42"/>
      <c r="F608" s="48">
        <f t="shared" si="51"/>
        <v>0</v>
      </c>
      <c r="G608" s="58">
        <f>IF(F608&gt;0,VLOOKUP(F608,税率表!$A$6:$D$12,3,1),0)</f>
        <v>0</v>
      </c>
      <c r="H608" s="58">
        <f>IF(F608&gt;0,VLOOKUP(F608,税率表!$A$6:$D$12,4,1),0)</f>
        <v>0</v>
      </c>
      <c r="I608" s="58">
        <f t="shared" si="52"/>
        <v>0</v>
      </c>
      <c r="J608" s="58">
        <f t="shared" si="53"/>
        <v>0</v>
      </c>
      <c r="K608" s="43">
        <f>ROUND(MAX((D608-E608)*{0.03,0.1,0.2,0.25,0.3,0.35,0.45}-{0,2520,16920,31920,52920,85920,181920},0),2)</f>
        <v>0</v>
      </c>
      <c r="L608" s="43">
        <f t="shared" si="54"/>
        <v>0</v>
      </c>
      <c r="M608" s="19" t="str">
        <f t="shared" si="55"/>
        <v/>
      </c>
    </row>
    <row r="609" ht="16.5" spans="1:13">
      <c r="A609" s="41">
        <v>607</v>
      </c>
      <c r="B609" s="41"/>
      <c r="C609" s="41"/>
      <c r="D609" s="42"/>
      <c r="E609" s="42"/>
      <c r="F609" s="48">
        <f t="shared" si="51"/>
        <v>0</v>
      </c>
      <c r="G609" s="58">
        <f>IF(F609&gt;0,VLOOKUP(F609,税率表!$A$6:$D$12,3,1),0)</f>
        <v>0</v>
      </c>
      <c r="H609" s="58">
        <f>IF(F609&gt;0,VLOOKUP(F609,税率表!$A$6:$D$12,4,1),0)</f>
        <v>0</v>
      </c>
      <c r="I609" s="58">
        <f t="shared" si="52"/>
        <v>0</v>
      </c>
      <c r="J609" s="58">
        <f t="shared" si="53"/>
        <v>0</v>
      </c>
      <c r="K609" s="43">
        <f>ROUND(MAX((D609-E609)*{0.03,0.1,0.2,0.25,0.3,0.35,0.45}-{0,2520,16920,31920,52920,85920,181920},0),2)</f>
        <v>0</v>
      </c>
      <c r="L609" s="43">
        <f t="shared" si="54"/>
        <v>0</v>
      </c>
      <c r="M609" s="19" t="str">
        <f t="shared" si="55"/>
        <v/>
      </c>
    </row>
    <row r="610" ht="16.5" spans="1:13">
      <c r="A610" s="41">
        <v>608</v>
      </c>
      <c r="B610" s="41"/>
      <c r="C610" s="41"/>
      <c r="D610" s="42"/>
      <c r="E610" s="42"/>
      <c r="F610" s="48">
        <f t="shared" si="51"/>
        <v>0</v>
      </c>
      <c r="G610" s="58">
        <f>IF(F610&gt;0,VLOOKUP(F610,税率表!$A$6:$D$12,3,1),0)</f>
        <v>0</v>
      </c>
      <c r="H610" s="58">
        <f>IF(F610&gt;0,VLOOKUP(F610,税率表!$A$6:$D$12,4,1),0)</f>
        <v>0</v>
      </c>
      <c r="I610" s="58">
        <f t="shared" si="52"/>
        <v>0</v>
      </c>
      <c r="J610" s="58">
        <f t="shared" si="53"/>
        <v>0</v>
      </c>
      <c r="K610" s="43">
        <f>ROUND(MAX((D610-E610)*{0.03,0.1,0.2,0.25,0.3,0.35,0.45}-{0,2520,16920,31920,52920,85920,181920},0),2)</f>
        <v>0</v>
      </c>
      <c r="L610" s="43">
        <f t="shared" si="54"/>
        <v>0</v>
      </c>
      <c r="M610" s="19" t="str">
        <f t="shared" si="55"/>
        <v/>
      </c>
    </row>
    <row r="611" ht="16.5" spans="1:13">
      <c r="A611" s="41">
        <v>609</v>
      </c>
      <c r="B611" s="41"/>
      <c r="C611" s="41"/>
      <c r="D611" s="42"/>
      <c r="E611" s="42"/>
      <c r="F611" s="48">
        <f t="shared" si="51"/>
        <v>0</v>
      </c>
      <c r="G611" s="58">
        <f>IF(F611&gt;0,VLOOKUP(F611,税率表!$A$6:$D$12,3,1),0)</f>
        <v>0</v>
      </c>
      <c r="H611" s="58">
        <f>IF(F611&gt;0,VLOOKUP(F611,税率表!$A$6:$D$12,4,1),0)</f>
        <v>0</v>
      </c>
      <c r="I611" s="58">
        <f t="shared" si="52"/>
        <v>0</v>
      </c>
      <c r="J611" s="58">
        <f t="shared" si="53"/>
        <v>0</v>
      </c>
      <c r="K611" s="43">
        <f>ROUND(MAX((D611-E611)*{0.03,0.1,0.2,0.25,0.3,0.35,0.45}-{0,2520,16920,31920,52920,85920,181920},0),2)</f>
        <v>0</v>
      </c>
      <c r="L611" s="43">
        <f t="shared" si="54"/>
        <v>0</v>
      </c>
      <c r="M611" s="19" t="str">
        <f t="shared" si="55"/>
        <v/>
      </c>
    </row>
    <row r="612" ht="16.5" spans="1:13">
      <c r="A612" s="41">
        <v>610</v>
      </c>
      <c r="B612" s="41"/>
      <c r="C612" s="41"/>
      <c r="D612" s="42"/>
      <c r="E612" s="42"/>
      <c r="F612" s="48">
        <f t="shared" si="51"/>
        <v>0</v>
      </c>
      <c r="G612" s="58">
        <f>IF(F612&gt;0,VLOOKUP(F612,税率表!$A$6:$D$12,3,1),0)</f>
        <v>0</v>
      </c>
      <c r="H612" s="58">
        <f>IF(F612&gt;0,VLOOKUP(F612,税率表!$A$6:$D$12,4,1),0)</f>
        <v>0</v>
      </c>
      <c r="I612" s="58">
        <f t="shared" si="52"/>
        <v>0</v>
      </c>
      <c r="J612" s="58">
        <f t="shared" si="53"/>
        <v>0</v>
      </c>
      <c r="K612" s="43">
        <f>ROUND(MAX((D612-E612)*{0.03,0.1,0.2,0.25,0.3,0.35,0.45}-{0,2520,16920,31920,52920,85920,181920},0),2)</f>
        <v>0</v>
      </c>
      <c r="L612" s="43">
        <f t="shared" si="54"/>
        <v>0</v>
      </c>
      <c r="M612" s="19" t="str">
        <f t="shared" si="55"/>
        <v/>
      </c>
    </row>
    <row r="613" ht="16.5" spans="1:13">
      <c r="A613" s="41">
        <v>611</v>
      </c>
      <c r="B613" s="41"/>
      <c r="C613" s="41"/>
      <c r="D613" s="42"/>
      <c r="E613" s="42"/>
      <c r="F613" s="48">
        <f t="shared" si="51"/>
        <v>0</v>
      </c>
      <c r="G613" s="58">
        <f>IF(F613&gt;0,VLOOKUP(F613,税率表!$A$6:$D$12,3,1),0)</f>
        <v>0</v>
      </c>
      <c r="H613" s="58">
        <f>IF(F613&gt;0,VLOOKUP(F613,税率表!$A$6:$D$12,4,1),0)</f>
        <v>0</v>
      </c>
      <c r="I613" s="58">
        <f t="shared" si="52"/>
        <v>0</v>
      </c>
      <c r="J613" s="58">
        <f t="shared" si="53"/>
        <v>0</v>
      </c>
      <c r="K613" s="43">
        <f>ROUND(MAX((D613-E613)*{0.03,0.1,0.2,0.25,0.3,0.35,0.45}-{0,2520,16920,31920,52920,85920,181920},0),2)</f>
        <v>0</v>
      </c>
      <c r="L613" s="43">
        <f t="shared" si="54"/>
        <v>0</v>
      </c>
      <c r="M613" s="19" t="str">
        <f t="shared" si="55"/>
        <v/>
      </c>
    </row>
    <row r="614" ht="16.5" spans="1:13">
      <c r="A614" s="41">
        <v>612</v>
      </c>
      <c r="B614" s="41"/>
      <c r="C614" s="41"/>
      <c r="D614" s="42"/>
      <c r="E614" s="42"/>
      <c r="F614" s="48">
        <f t="shared" si="51"/>
        <v>0</v>
      </c>
      <c r="G614" s="58">
        <f>IF(F614&gt;0,VLOOKUP(F614,税率表!$A$6:$D$12,3,1),0)</f>
        <v>0</v>
      </c>
      <c r="H614" s="58">
        <f>IF(F614&gt;0,VLOOKUP(F614,税率表!$A$6:$D$12,4,1),0)</f>
        <v>0</v>
      </c>
      <c r="I614" s="58">
        <f t="shared" si="52"/>
        <v>0</v>
      </c>
      <c r="J614" s="58">
        <f t="shared" si="53"/>
        <v>0</v>
      </c>
      <c r="K614" s="43">
        <f>ROUND(MAX((D614-E614)*{0.03,0.1,0.2,0.25,0.3,0.35,0.45}-{0,2520,16920,31920,52920,85920,181920},0),2)</f>
        <v>0</v>
      </c>
      <c r="L614" s="43">
        <f t="shared" si="54"/>
        <v>0</v>
      </c>
      <c r="M614" s="19" t="str">
        <f t="shared" si="55"/>
        <v/>
      </c>
    </row>
    <row r="615" ht="16.5" spans="1:13">
      <c r="A615" s="41">
        <v>613</v>
      </c>
      <c r="B615" s="41"/>
      <c r="C615" s="41"/>
      <c r="D615" s="42"/>
      <c r="E615" s="42"/>
      <c r="F615" s="48">
        <f t="shared" si="51"/>
        <v>0</v>
      </c>
      <c r="G615" s="58">
        <f>IF(F615&gt;0,VLOOKUP(F615,税率表!$A$6:$D$12,3,1),0)</f>
        <v>0</v>
      </c>
      <c r="H615" s="58">
        <f>IF(F615&gt;0,VLOOKUP(F615,税率表!$A$6:$D$12,4,1),0)</f>
        <v>0</v>
      </c>
      <c r="I615" s="58">
        <f t="shared" si="52"/>
        <v>0</v>
      </c>
      <c r="J615" s="58">
        <f t="shared" si="53"/>
        <v>0</v>
      </c>
      <c r="K615" s="43">
        <f>ROUND(MAX((D615-E615)*{0.03,0.1,0.2,0.25,0.3,0.35,0.45}-{0,2520,16920,31920,52920,85920,181920},0),2)</f>
        <v>0</v>
      </c>
      <c r="L615" s="43">
        <f t="shared" si="54"/>
        <v>0</v>
      </c>
      <c r="M615" s="19" t="str">
        <f t="shared" si="55"/>
        <v/>
      </c>
    </row>
    <row r="616" ht="16.5" spans="1:13">
      <c r="A616" s="41">
        <v>614</v>
      </c>
      <c r="B616" s="41"/>
      <c r="C616" s="41"/>
      <c r="D616" s="42"/>
      <c r="E616" s="42"/>
      <c r="F616" s="48">
        <f t="shared" si="51"/>
        <v>0</v>
      </c>
      <c r="G616" s="58">
        <f>IF(F616&gt;0,VLOOKUP(F616,税率表!$A$6:$D$12,3,1),0)</f>
        <v>0</v>
      </c>
      <c r="H616" s="58">
        <f>IF(F616&gt;0,VLOOKUP(F616,税率表!$A$6:$D$12,4,1),0)</f>
        <v>0</v>
      </c>
      <c r="I616" s="58">
        <f t="shared" si="52"/>
        <v>0</v>
      </c>
      <c r="J616" s="58">
        <f t="shared" si="53"/>
        <v>0</v>
      </c>
      <c r="K616" s="43">
        <f>ROUND(MAX((D616-E616)*{0.03,0.1,0.2,0.25,0.3,0.35,0.45}-{0,2520,16920,31920,52920,85920,181920},0),2)</f>
        <v>0</v>
      </c>
      <c r="L616" s="43">
        <f t="shared" si="54"/>
        <v>0</v>
      </c>
      <c r="M616" s="19" t="str">
        <f t="shared" si="55"/>
        <v/>
      </c>
    </row>
    <row r="617" ht="16.5" spans="1:13">
      <c r="A617" s="41">
        <v>615</v>
      </c>
      <c r="B617" s="41"/>
      <c r="C617" s="41"/>
      <c r="D617" s="42"/>
      <c r="E617" s="42"/>
      <c r="F617" s="48">
        <f t="shared" si="51"/>
        <v>0</v>
      </c>
      <c r="G617" s="58">
        <f>IF(F617&gt;0,VLOOKUP(F617,税率表!$A$6:$D$12,3,1),0)</f>
        <v>0</v>
      </c>
      <c r="H617" s="58">
        <f>IF(F617&gt;0,VLOOKUP(F617,税率表!$A$6:$D$12,4,1),0)</f>
        <v>0</v>
      </c>
      <c r="I617" s="58">
        <f t="shared" si="52"/>
        <v>0</v>
      </c>
      <c r="J617" s="58">
        <f t="shared" si="53"/>
        <v>0</v>
      </c>
      <c r="K617" s="43">
        <f>ROUND(MAX((D617-E617)*{0.03,0.1,0.2,0.25,0.3,0.35,0.45}-{0,2520,16920,31920,52920,85920,181920},0),2)</f>
        <v>0</v>
      </c>
      <c r="L617" s="43">
        <f t="shared" si="54"/>
        <v>0</v>
      </c>
      <c r="M617" s="19" t="str">
        <f t="shared" si="55"/>
        <v/>
      </c>
    </row>
    <row r="618" ht="16.5" spans="1:13">
      <c r="A618" s="41">
        <v>616</v>
      </c>
      <c r="B618" s="41"/>
      <c r="C618" s="41"/>
      <c r="D618" s="42"/>
      <c r="E618" s="42"/>
      <c r="F618" s="48">
        <f t="shared" si="51"/>
        <v>0</v>
      </c>
      <c r="G618" s="58">
        <f>IF(F618&gt;0,VLOOKUP(F618,税率表!$A$6:$D$12,3,1),0)</f>
        <v>0</v>
      </c>
      <c r="H618" s="58">
        <f>IF(F618&gt;0,VLOOKUP(F618,税率表!$A$6:$D$12,4,1),0)</f>
        <v>0</v>
      </c>
      <c r="I618" s="58">
        <f t="shared" si="52"/>
        <v>0</v>
      </c>
      <c r="J618" s="58">
        <f t="shared" si="53"/>
        <v>0</v>
      </c>
      <c r="K618" s="43">
        <f>ROUND(MAX((D618-E618)*{0.03,0.1,0.2,0.25,0.3,0.35,0.45}-{0,2520,16920,31920,52920,85920,181920},0),2)</f>
        <v>0</v>
      </c>
      <c r="L618" s="43">
        <f t="shared" si="54"/>
        <v>0</v>
      </c>
      <c r="M618" s="19" t="str">
        <f t="shared" si="55"/>
        <v/>
      </c>
    </row>
    <row r="619" ht="16.5" spans="1:13">
      <c r="A619" s="41">
        <v>617</v>
      </c>
      <c r="B619" s="41"/>
      <c r="C619" s="41"/>
      <c r="D619" s="42"/>
      <c r="E619" s="42"/>
      <c r="F619" s="48">
        <f t="shared" si="51"/>
        <v>0</v>
      </c>
      <c r="G619" s="58">
        <f>IF(F619&gt;0,VLOOKUP(F619,税率表!$A$6:$D$12,3,1),0)</f>
        <v>0</v>
      </c>
      <c r="H619" s="58">
        <f>IF(F619&gt;0,VLOOKUP(F619,税率表!$A$6:$D$12,4,1),0)</f>
        <v>0</v>
      </c>
      <c r="I619" s="58">
        <f t="shared" si="52"/>
        <v>0</v>
      </c>
      <c r="J619" s="58">
        <f t="shared" si="53"/>
        <v>0</v>
      </c>
      <c r="K619" s="43">
        <f>ROUND(MAX((D619-E619)*{0.03,0.1,0.2,0.25,0.3,0.35,0.45}-{0,2520,16920,31920,52920,85920,181920},0),2)</f>
        <v>0</v>
      </c>
      <c r="L619" s="43">
        <f t="shared" si="54"/>
        <v>0</v>
      </c>
      <c r="M619" s="19" t="str">
        <f t="shared" si="55"/>
        <v/>
      </c>
    </row>
    <row r="620" ht="16.5" spans="1:13">
      <c r="A620" s="41">
        <v>618</v>
      </c>
      <c r="B620" s="41"/>
      <c r="C620" s="41"/>
      <c r="D620" s="42"/>
      <c r="E620" s="42"/>
      <c r="F620" s="48">
        <f t="shared" si="51"/>
        <v>0</v>
      </c>
      <c r="G620" s="58">
        <f>IF(F620&gt;0,VLOOKUP(F620,税率表!$A$6:$D$12,3,1),0)</f>
        <v>0</v>
      </c>
      <c r="H620" s="58">
        <f>IF(F620&gt;0,VLOOKUP(F620,税率表!$A$6:$D$12,4,1),0)</f>
        <v>0</v>
      </c>
      <c r="I620" s="58">
        <f t="shared" si="52"/>
        <v>0</v>
      </c>
      <c r="J620" s="58">
        <f t="shared" si="53"/>
        <v>0</v>
      </c>
      <c r="K620" s="43">
        <f>ROUND(MAX((D620-E620)*{0.03,0.1,0.2,0.25,0.3,0.35,0.45}-{0,2520,16920,31920,52920,85920,181920},0),2)</f>
        <v>0</v>
      </c>
      <c r="L620" s="43">
        <f t="shared" si="54"/>
        <v>0</v>
      </c>
      <c r="M620" s="19" t="str">
        <f t="shared" si="55"/>
        <v/>
      </c>
    </row>
    <row r="621" ht="16.5" spans="1:13">
      <c r="A621" s="41">
        <v>619</v>
      </c>
      <c r="B621" s="41"/>
      <c r="C621" s="41"/>
      <c r="D621" s="42"/>
      <c r="E621" s="42"/>
      <c r="F621" s="48">
        <f t="shared" si="51"/>
        <v>0</v>
      </c>
      <c r="G621" s="58">
        <f>IF(F621&gt;0,VLOOKUP(F621,税率表!$A$6:$D$12,3,1),0)</f>
        <v>0</v>
      </c>
      <c r="H621" s="58">
        <f>IF(F621&gt;0,VLOOKUP(F621,税率表!$A$6:$D$12,4,1),0)</f>
        <v>0</v>
      </c>
      <c r="I621" s="58">
        <f t="shared" si="52"/>
        <v>0</v>
      </c>
      <c r="J621" s="58">
        <f t="shared" si="53"/>
        <v>0</v>
      </c>
      <c r="K621" s="43">
        <f>ROUND(MAX((D621-E621)*{0.03,0.1,0.2,0.25,0.3,0.35,0.45}-{0,2520,16920,31920,52920,85920,181920},0),2)</f>
        <v>0</v>
      </c>
      <c r="L621" s="43">
        <f t="shared" si="54"/>
        <v>0</v>
      </c>
      <c r="M621" s="19" t="str">
        <f t="shared" si="55"/>
        <v/>
      </c>
    </row>
    <row r="622" ht="16.5" spans="1:13">
      <c r="A622" s="41">
        <v>620</v>
      </c>
      <c r="B622" s="41"/>
      <c r="C622" s="41"/>
      <c r="D622" s="42"/>
      <c r="E622" s="42"/>
      <c r="F622" s="48">
        <f t="shared" si="51"/>
        <v>0</v>
      </c>
      <c r="G622" s="58">
        <f>IF(F622&gt;0,VLOOKUP(F622,税率表!$A$6:$D$12,3,1),0)</f>
        <v>0</v>
      </c>
      <c r="H622" s="58">
        <f>IF(F622&gt;0,VLOOKUP(F622,税率表!$A$6:$D$12,4,1),0)</f>
        <v>0</v>
      </c>
      <c r="I622" s="58">
        <f t="shared" si="52"/>
        <v>0</v>
      </c>
      <c r="J622" s="58">
        <f t="shared" si="53"/>
        <v>0</v>
      </c>
      <c r="K622" s="43">
        <f>ROUND(MAX((D622-E622)*{0.03,0.1,0.2,0.25,0.3,0.35,0.45}-{0,2520,16920,31920,52920,85920,181920},0),2)</f>
        <v>0</v>
      </c>
      <c r="L622" s="43">
        <f t="shared" si="54"/>
        <v>0</v>
      </c>
      <c r="M622" s="19" t="str">
        <f t="shared" si="55"/>
        <v/>
      </c>
    </row>
    <row r="623" ht="16.5" spans="1:13">
      <c r="A623" s="41">
        <v>621</v>
      </c>
      <c r="B623" s="41"/>
      <c r="C623" s="41"/>
      <c r="D623" s="42"/>
      <c r="E623" s="42"/>
      <c r="F623" s="48">
        <f t="shared" si="51"/>
        <v>0</v>
      </c>
      <c r="G623" s="58">
        <f>IF(F623&gt;0,VLOOKUP(F623,税率表!$A$6:$D$12,3,1),0)</f>
        <v>0</v>
      </c>
      <c r="H623" s="58">
        <f>IF(F623&gt;0,VLOOKUP(F623,税率表!$A$6:$D$12,4,1),0)</f>
        <v>0</v>
      </c>
      <c r="I623" s="58">
        <f t="shared" si="52"/>
        <v>0</v>
      </c>
      <c r="J623" s="58">
        <f t="shared" si="53"/>
        <v>0</v>
      </c>
      <c r="K623" s="43">
        <f>ROUND(MAX((D623-E623)*{0.03,0.1,0.2,0.25,0.3,0.35,0.45}-{0,2520,16920,31920,52920,85920,181920},0),2)</f>
        <v>0</v>
      </c>
      <c r="L623" s="43">
        <f t="shared" si="54"/>
        <v>0</v>
      </c>
      <c r="M623" s="19" t="str">
        <f t="shared" si="55"/>
        <v/>
      </c>
    </row>
    <row r="624" ht="16.5" spans="1:13">
      <c r="A624" s="41">
        <v>622</v>
      </c>
      <c r="B624" s="41"/>
      <c r="C624" s="41"/>
      <c r="D624" s="42"/>
      <c r="E624" s="42"/>
      <c r="F624" s="48">
        <f t="shared" si="51"/>
        <v>0</v>
      </c>
      <c r="G624" s="58">
        <f>IF(F624&gt;0,VLOOKUP(F624,税率表!$A$6:$D$12,3,1),0)</f>
        <v>0</v>
      </c>
      <c r="H624" s="58">
        <f>IF(F624&gt;0,VLOOKUP(F624,税率表!$A$6:$D$12,4,1),0)</f>
        <v>0</v>
      </c>
      <c r="I624" s="58">
        <f t="shared" si="52"/>
        <v>0</v>
      </c>
      <c r="J624" s="58">
        <f t="shared" si="53"/>
        <v>0</v>
      </c>
      <c r="K624" s="43">
        <f>ROUND(MAX((D624-E624)*{0.03,0.1,0.2,0.25,0.3,0.35,0.45}-{0,2520,16920,31920,52920,85920,181920},0),2)</f>
        <v>0</v>
      </c>
      <c r="L624" s="43">
        <f t="shared" si="54"/>
        <v>0</v>
      </c>
      <c r="M624" s="19" t="str">
        <f t="shared" si="55"/>
        <v/>
      </c>
    </row>
    <row r="625" ht="16.5" spans="1:13">
      <c r="A625" s="41">
        <v>623</v>
      </c>
      <c r="B625" s="41"/>
      <c r="C625" s="41"/>
      <c r="D625" s="42"/>
      <c r="E625" s="42"/>
      <c r="F625" s="48">
        <f t="shared" si="51"/>
        <v>0</v>
      </c>
      <c r="G625" s="58">
        <f>IF(F625&gt;0,VLOOKUP(F625,税率表!$A$6:$D$12,3,1),0)</f>
        <v>0</v>
      </c>
      <c r="H625" s="58">
        <f>IF(F625&gt;0,VLOOKUP(F625,税率表!$A$6:$D$12,4,1),0)</f>
        <v>0</v>
      </c>
      <c r="I625" s="58">
        <f t="shared" si="52"/>
        <v>0</v>
      </c>
      <c r="J625" s="58">
        <f t="shared" si="53"/>
        <v>0</v>
      </c>
      <c r="K625" s="43">
        <f>ROUND(MAX((D625-E625)*{0.03,0.1,0.2,0.25,0.3,0.35,0.45}-{0,2520,16920,31920,52920,85920,181920},0),2)</f>
        <v>0</v>
      </c>
      <c r="L625" s="43">
        <f t="shared" si="54"/>
        <v>0</v>
      </c>
      <c r="M625" s="19" t="str">
        <f t="shared" si="55"/>
        <v/>
      </c>
    </row>
    <row r="626" ht="16.5" spans="1:13">
      <c r="A626" s="41">
        <v>624</v>
      </c>
      <c r="B626" s="41"/>
      <c r="C626" s="41"/>
      <c r="D626" s="42"/>
      <c r="E626" s="42"/>
      <c r="F626" s="48">
        <f t="shared" si="51"/>
        <v>0</v>
      </c>
      <c r="G626" s="58">
        <f>IF(F626&gt;0,VLOOKUP(F626,税率表!$A$6:$D$12,3,1),0)</f>
        <v>0</v>
      </c>
      <c r="H626" s="58">
        <f>IF(F626&gt;0,VLOOKUP(F626,税率表!$A$6:$D$12,4,1),0)</f>
        <v>0</v>
      </c>
      <c r="I626" s="58">
        <f t="shared" si="52"/>
        <v>0</v>
      </c>
      <c r="J626" s="58">
        <f t="shared" si="53"/>
        <v>0</v>
      </c>
      <c r="K626" s="43">
        <f>ROUND(MAX((D626-E626)*{0.03,0.1,0.2,0.25,0.3,0.35,0.45}-{0,2520,16920,31920,52920,85920,181920},0),2)</f>
        <v>0</v>
      </c>
      <c r="L626" s="43">
        <f t="shared" si="54"/>
        <v>0</v>
      </c>
      <c r="M626" s="19" t="str">
        <f t="shared" si="55"/>
        <v/>
      </c>
    </row>
    <row r="627" ht="16.5" spans="1:13">
      <c r="A627" s="41">
        <v>625</v>
      </c>
      <c r="B627" s="41"/>
      <c r="C627" s="41"/>
      <c r="D627" s="42"/>
      <c r="E627" s="42"/>
      <c r="F627" s="48">
        <f t="shared" si="51"/>
        <v>0</v>
      </c>
      <c r="G627" s="58">
        <f>IF(F627&gt;0,VLOOKUP(F627,税率表!$A$6:$D$12,3,1),0)</f>
        <v>0</v>
      </c>
      <c r="H627" s="58">
        <f>IF(F627&gt;0,VLOOKUP(F627,税率表!$A$6:$D$12,4,1),0)</f>
        <v>0</v>
      </c>
      <c r="I627" s="58">
        <f t="shared" si="52"/>
        <v>0</v>
      </c>
      <c r="J627" s="58">
        <f t="shared" si="53"/>
        <v>0</v>
      </c>
      <c r="K627" s="43">
        <f>ROUND(MAX((D627-E627)*{0.03,0.1,0.2,0.25,0.3,0.35,0.45}-{0,2520,16920,31920,52920,85920,181920},0),2)</f>
        <v>0</v>
      </c>
      <c r="L627" s="43">
        <f t="shared" si="54"/>
        <v>0</v>
      </c>
      <c r="M627" s="19" t="str">
        <f t="shared" si="55"/>
        <v/>
      </c>
    </row>
    <row r="628" ht="16.5" spans="1:13">
      <c r="A628" s="41">
        <v>626</v>
      </c>
      <c r="B628" s="41"/>
      <c r="C628" s="41"/>
      <c r="D628" s="42"/>
      <c r="E628" s="42"/>
      <c r="F628" s="48">
        <f t="shared" si="51"/>
        <v>0</v>
      </c>
      <c r="G628" s="58">
        <f>IF(F628&gt;0,VLOOKUP(F628,税率表!$A$6:$D$12,3,1),0)</f>
        <v>0</v>
      </c>
      <c r="H628" s="58">
        <f>IF(F628&gt;0,VLOOKUP(F628,税率表!$A$6:$D$12,4,1),0)</f>
        <v>0</v>
      </c>
      <c r="I628" s="58">
        <f t="shared" si="52"/>
        <v>0</v>
      </c>
      <c r="J628" s="58">
        <f t="shared" si="53"/>
        <v>0</v>
      </c>
      <c r="K628" s="43">
        <f>ROUND(MAX((D628-E628)*{0.03,0.1,0.2,0.25,0.3,0.35,0.45}-{0,2520,16920,31920,52920,85920,181920},0),2)</f>
        <v>0</v>
      </c>
      <c r="L628" s="43">
        <f t="shared" si="54"/>
        <v>0</v>
      </c>
      <c r="M628" s="19" t="str">
        <f t="shared" si="55"/>
        <v/>
      </c>
    </row>
    <row r="629" ht="16.5" spans="1:13">
      <c r="A629" s="41">
        <v>627</v>
      </c>
      <c r="B629" s="41"/>
      <c r="C629" s="41"/>
      <c r="D629" s="42"/>
      <c r="E629" s="42"/>
      <c r="F629" s="48">
        <f t="shared" si="51"/>
        <v>0</v>
      </c>
      <c r="G629" s="58">
        <f>IF(F629&gt;0,VLOOKUP(F629,税率表!$A$6:$D$12,3,1),0)</f>
        <v>0</v>
      </c>
      <c r="H629" s="58">
        <f>IF(F629&gt;0,VLOOKUP(F629,税率表!$A$6:$D$12,4,1),0)</f>
        <v>0</v>
      </c>
      <c r="I629" s="58">
        <f t="shared" si="52"/>
        <v>0</v>
      </c>
      <c r="J629" s="58">
        <f t="shared" si="53"/>
        <v>0</v>
      </c>
      <c r="K629" s="43">
        <f>ROUND(MAX((D629-E629)*{0.03,0.1,0.2,0.25,0.3,0.35,0.45}-{0,2520,16920,31920,52920,85920,181920},0),2)</f>
        <v>0</v>
      </c>
      <c r="L629" s="43">
        <f t="shared" si="54"/>
        <v>0</v>
      </c>
      <c r="M629" s="19" t="str">
        <f t="shared" si="55"/>
        <v/>
      </c>
    </row>
    <row r="630" ht="16.5" spans="1:13">
      <c r="A630" s="41">
        <v>628</v>
      </c>
      <c r="B630" s="41"/>
      <c r="C630" s="41"/>
      <c r="D630" s="42"/>
      <c r="E630" s="42"/>
      <c r="F630" s="48">
        <f t="shared" si="51"/>
        <v>0</v>
      </c>
      <c r="G630" s="58">
        <f>IF(F630&gt;0,VLOOKUP(F630,税率表!$A$6:$D$12,3,1),0)</f>
        <v>0</v>
      </c>
      <c r="H630" s="58">
        <f>IF(F630&gt;0,VLOOKUP(F630,税率表!$A$6:$D$12,4,1),0)</f>
        <v>0</v>
      </c>
      <c r="I630" s="58">
        <f t="shared" si="52"/>
        <v>0</v>
      </c>
      <c r="J630" s="58">
        <f t="shared" si="53"/>
        <v>0</v>
      </c>
      <c r="K630" s="43">
        <f>ROUND(MAX((D630-E630)*{0.03,0.1,0.2,0.25,0.3,0.35,0.45}-{0,2520,16920,31920,52920,85920,181920},0),2)</f>
        <v>0</v>
      </c>
      <c r="L630" s="43">
        <f t="shared" si="54"/>
        <v>0</v>
      </c>
      <c r="M630" s="19" t="str">
        <f t="shared" si="55"/>
        <v/>
      </c>
    </row>
    <row r="631" ht="16.5" spans="1:13">
      <c r="A631" s="41">
        <v>629</v>
      </c>
      <c r="B631" s="41"/>
      <c r="C631" s="41"/>
      <c r="D631" s="42"/>
      <c r="E631" s="42"/>
      <c r="F631" s="48">
        <f t="shared" si="51"/>
        <v>0</v>
      </c>
      <c r="G631" s="58">
        <f>IF(F631&gt;0,VLOOKUP(F631,税率表!$A$6:$D$12,3,1),0)</f>
        <v>0</v>
      </c>
      <c r="H631" s="58">
        <f>IF(F631&gt;0,VLOOKUP(F631,税率表!$A$6:$D$12,4,1),0)</f>
        <v>0</v>
      </c>
      <c r="I631" s="58">
        <f t="shared" si="52"/>
        <v>0</v>
      </c>
      <c r="J631" s="58">
        <f t="shared" si="53"/>
        <v>0</v>
      </c>
      <c r="K631" s="43">
        <f>ROUND(MAX((D631-E631)*{0.03,0.1,0.2,0.25,0.3,0.35,0.45}-{0,2520,16920,31920,52920,85920,181920},0),2)</f>
        <v>0</v>
      </c>
      <c r="L631" s="43">
        <f t="shared" si="54"/>
        <v>0</v>
      </c>
      <c r="M631" s="19" t="str">
        <f t="shared" si="55"/>
        <v/>
      </c>
    </row>
    <row r="632" ht="16.5" spans="1:13">
      <c r="A632" s="41">
        <v>630</v>
      </c>
      <c r="B632" s="41"/>
      <c r="C632" s="41"/>
      <c r="D632" s="42"/>
      <c r="E632" s="42"/>
      <c r="F632" s="48">
        <f t="shared" si="51"/>
        <v>0</v>
      </c>
      <c r="G632" s="58">
        <f>IF(F632&gt;0,VLOOKUP(F632,税率表!$A$6:$D$12,3,1),0)</f>
        <v>0</v>
      </c>
      <c r="H632" s="58">
        <f>IF(F632&gt;0,VLOOKUP(F632,税率表!$A$6:$D$12,4,1),0)</f>
        <v>0</v>
      </c>
      <c r="I632" s="58">
        <f t="shared" si="52"/>
        <v>0</v>
      </c>
      <c r="J632" s="58">
        <f t="shared" si="53"/>
        <v>0</v>
      </c>
      <c r="K632" s="43">
        <f>ROUND(MAX((D632-E632)*{0.03,0.1,0.2,0.25,0.3,0.35,0.45}-{0,2520,16920,31920,52920,85920,181920},0),2)</f>
        <v>0</v>
      </c>
      <c r="L632" s="43">
        <f t="shared" si="54"/>
        <v>0</v>
      </c>
      <c r="M632" s="19" t="str">
        <f t="shared" si="55"/>
        <v/>
      </c>
    </row>
    <row r="633" ht="16.5" spans="1:13">
      <c r="A633" s="41">
        <v>631</v>
      </c>
      <c r="B633" s="41"/>
      <c r="C633" s="41"/>
      <c r="D633" s="42"/>
      <c r="E633" s="42"/>
      <c r="F633" s="48">
        <f t="shared" si="51"/>
        <v>0</v>
      </c>
      <c r="G633" s="58">
        <f>IF(F633&gt;0,VLOOKUP(F633,税率表!$A$6:$D$12,3,1),0)</f>
        <v>0</v>
      </c>
      <c r="H633" s="58">
        <f>IF(F633&gt;0,VLOOKUP(F633,税率表!$A$6:$D$12,4,1),0)</f>
        <v>0</v>
      </c>
      <c r="I633" s="58">
        <f t="shared" si="52"/>
        <v>0</v>
      </c>
      <c r="J633" s="58">
        <f t="shared" si="53"/>
        <v>0</v>
      </c>
      <c r="K633" s="43">
        <f>ROUND(MAX((D633-E633)*{0.03,0.1,0.2,0.25,0.3,0.35,0.45}-{0,2520,16920,31920,52920,85920,181920},0),2)</f>
        <v>0</v>
      </c>
      <c r="L633" s="43">
        <f t="shared" si="54"/>
        <v>0</v>
      </c>
      <c r="M633" s="19" t="str">
        <f t="shared" si="55"/>
        <v/>
      </c>
    </row>
    <row r="634" ht="16.5" spans="1:13">
      <c r="A634" s="41">
        <v>632</v>
      </c>
      <c r="B634" s="41"/>
      <c r="C634" s="41"/>
      <c r="D634" s="42"/>
      <c r="E634" s="42"/>
      <c r="F634" s="48">
        <f t="shared" si="51"/>
        <v>0</v>
      </c>
      <c r="G634" s="58">
        <f>IF(F634&gt;0,VLOOKUP(F634,税率表!$A$6:$D$12,3,1),0)</f>
        <v>0</v>
      </c>
      <c r="H634" s="58">
        <f>IF(F634&gt;0,VLOOKUP(F634,税率表!$A$6:$D$12,4,1),0)</f>
        <v>0</v>
      </c>
      <c r="I634" s="58">
        <f t="shared" si="52"/>
        <v>0</v>
      </c>
      <c r="J634" s="58">
        <f t="shared" si="53"/>
        <v>0</v>
      </c>
      <c r="K634" s="43">
        <f>ROUND(MAX((D634-E634)*{0.03,0.1,0.2,0.25,0.3,0.35,0.45}-{0,2520,16920,31920,52920,85920,181920},0),2)</f>
        <v>0</v>
      </c>
      <c r="L634" s="43">
        <f t="shared" si="54"/>
        <v>0</v>
      </c>
      <c r="M634" s="19" t="str">
        <f t="shared" si="55"/>
        <v/>
      </c>
    </row>
    <row r="635" ht="16.5" spans="1:13">
      <c r="A635" s="41">
        <v>633</v>
      </c>
      <c r="B635" s="41"/>
      <c r="C635" s="41"/>
      <c r="D635" s="42"/>
      <c r="E635" s="42"/>
      <c r="F635" s="48">
        <f t="shared" si="51"/>
        <v>0</v>
      </c>
      <c r="G635" s="58">
        <f>IF(F635&gt;0,VLOOKUP(F635,税率表!$A$6:$D$12,3,1),0)</f>
        <v>0</v>
      </c>
      <c r="H635" s="58">
        <f>IF(F635&gt;0,VLOOKUP(F635,税率表!$A$6:$D$12,4,1),0)</f>
        <v>0</v>
      </c>
      <c r="I635" s="58">
        <f t="shared" si="52"/>
        <v>0</v>
      </c>
      <c r="J635" s="58">
        <f t="shared" si="53"/>
        <v>0</v>
      </c>
      <c r="K635" s="43">
        <f>ROUND(MAX((D635-E635)*{0.03,0.1,0.2,0.25,0.3,0.35,0.45}-{0,2520,16920,31920,52920,85920,181920},0),2)</f>
        <v>0</v>
      </c>
      <c r="L635" s="43">
        <f t="shared" si="54"/>
        <v>0</v>
      </c>
      <c r="M635" s="19" t="str">
        <f t="shared" si="55"/>
        <v/>
      </c>
    </row>
    <row r="636" ht="16.5" spans="1:13">
      <c r="A636" s="41">
        <v>634</v>
      </c>
      <c r="B636" s="41"/>
      <c r="C636" s="41"/>
      <c r="D636" s="42"/>
      <c r="E636" s="42"/>
      <c r="F636" s="48">
        <f t="shared" si="51"/>
        <v>0</v>
      </c>
      <c r="G636" s="58">
        <f>IF(F636&gt;0,VLOOKUP(F636,税率表!$A$6:$D$12,3,1),0)</f>
        <v>0</v>
      </c>
      <c r="H636" s="58">
        <f>IF(F636&gt;0,VLOOKUP(F636,税率表!$A$6:$D$12,4,1),0)</f>
        <v>0</v>
      </c>
      <c r="I636" s="58">
        <f t="shared" si="52"/>
        <v>0</v>
      </c>
      <c r="J636" s="58">
        <f t="shared" si="53"/>
        <v>0</v>
      </c>
      <c r="K636" s="43">
        <f>ROUND(MAX((D636-E636)*{0.03,0.1,0.2,0.25,0.3,0.35,0.45}-{0,2520,16920,31920,52920,85920,181920},0),2)</f>
        <v>0</v>
      </c>
      <c r="L636" s="43">
        <f t="shared" si="54"/>
        <v>0</v>
      </c>
      <c r="M636" s="19" t="str">
        <f t="shared" si="55"/>
        <v/>
      </c>
    </row>
    <row r="637" ht="16.5" spans="1:13">
      <c r="A637" s="41">
        <v>635</v>
      </c>
      <c r="B637" s="41"/>
      <c r="C637" s="41"/>
      <c r="D637" s="42"/>
      <c r="E637" s="42"/>
      <c r="F637" s="48">
        <f t="shared" si="51"/>
        <v>0</v>
      </c>
      <c r="G637" s="58">
        <f>IF(F637&gt;0,VLOOKUP(F637,税率表!$A$6:$D$12,3,1),0)</f>
        <v>0</v>
      </c>
      <c r="H637" s="58">
        <f>IF(F637&gt;0,VLOOKUP(F637,税率表!$A$6:$D$12,4,1),0)</f>
        <v>0</v>
      </c>
      <c r="I637" s="58">
        <f t="shared" si="52"/>
        <v>0</v>
      </c>
      <c r="J637" s="58">
        <f t="shared" si="53"/>
        <v>0</v>
      </c>
      <c r="K637" s="43">
        <f>ROUND(MAX((D637-E637)*{0.03,0.1,0.2,0.25,0.3,0.35,0.45}-{0,2520,16920,31920,52920,85920,181920},0),2)</f>
        <v>0</v>
      </c>
      <c r="L637" s="43">
        <f t="shared" si="54"/>
        <v>0</v>
      </c>
      <c r="M637" s="19" t="str">
        <f t="shared" si="55"/>
        <v/>
      </c>
    </row>
    <row r="638" ht="16.5" spans="1:13">
      <c r="A638" s="41">
        <v>636</v>
      </c>
      <c r="B638" s="41"/>
      <c r="C638" s="41"/>
      <c r="D638" s="42"/>
      <c r="E638" s="42"/>
      <c r="F638" s="48">
        <f t="shared" si="51"/>
        <v>0</v>
      </c>
      <c r="G638" s="58">
        <f>IF(F638&gt;0,VLOOKUP(F638,税率表!$A$6:$D$12,3,1),0)</f>
        <v>0</v>
      </c>
      <c r="H638" s="58">
        <f>IF(F638&gt;0,VLOOKUP(F638,税率表!$A$6:$D$12,4,1),0)</f>
        <v>0</v>
      </c>
      <c r="I638" s="58">
        <f t="shared" si="52"/>
        <v>0</v>
      </c>
      <c r="J638" s="58">
        <f t="shared" si="53"/>
        <v>0</v>
      </c>
      <c r="K638" s="43">
        <f>ROUND(MAX((D638-E638)*{0.03,0.1,0.2,0.25,0.3,0.35,0.45}-{0,2520,16920,31920,52920,85920,181920},0),2)</f>
        <v>0</v>
      </c>
      <c r="L638" s="43">
        <f t="shared" si="54"/>
        <v>0</v>
      </c>
      <c r="M638" s="19" t="str">
        <f t="shared" si="55"/>
        <v/>
      </c>
    </row>
    <row r="639" ht="16.5" spans="1:13">
      <c r="A639" s="41">
        <v>637</v>
      </c>
      <c r="B639" s="41"/>
      <c r="C639" s="41"/>
      <c r="D639" s="42"/>
      <c r="E639" s="42"/>
      <c r="F639" s="48">
        <f t="shared" si="51"/>
        <v>0</v>
      </c>
      <c r="G639" s="58">
        <f>IF(F639&gt;0,VLOOKUP(F639,税率表!$A$6:$D$12,3,1),0)</f>
        <v>0</v>
      </c>
      <c r="H639" s="58">
        <f>IF(F639&gt;0,VLOOKUP(F639,税率表!$A$6:$D$12,4,1),0)</f>
        <v>0</v>
      </c>
      <c r="I639" s="58">
        <f t="shared" si="52"/>
        <v>0</v>
      </c>
      <c r="J639" s="58">
        <f t="shared" si="53"/>
        <v>0</v>
      </c>
      <c r="K639" s="43">
        <f>ROUND(MAX((D639-E639)*{0.03,0.1,0.2,0.25,0.3,0.35,0.45}-{0,2520,16920,31920,52920,85920,181920},0),2)</f>
        <v>0</v>
      </c>
      <c r="L639" s="43">
        <f t="shared" si="54"/>
        <v>0</v>
      </c>
      <c r="M639" s="19" t="str">
        <f t="shared" si="55"/>
        <v/>
      </c>
    </row>
    <row r="640" ht="16.5" spans="1:13">
      <c r="A640" s="41">
        <v>638</v>
      </c>
      <c r="B640" s="41"/>
      <c r="C640" s="41"/>
      <c r="D640" s="42"/>
      <c r="E640" s="42"/>
      <c r="F640" s="48">
        <f t="shared" si="51"/>
        <v>0</v>
      </c>
      <c r="G640" s="58">
        <f>IF(F640&gt;0,VLOOKUP(F640,税率表!$A$6:$D$12,3,1),0)</f>
        <v>0</v>
      </c>
      <c r="H640" s="58">
        <f>IF(F640&gt;0,VLOOKUP(F640,税率表!$A$6:$D$12,4,1),0)</f>
        <v>0</v>
      </c>
      <c r="I640" s="58">
        <f t="shared" si="52"/>
        <v>0</v>
      </c>
      <c r="J640" s="58">
        <f t="shared" si="53"/>
        <v>0</v>
      </c>
      <c r="K640" s="43">
        <f>ROUND(MAX((D640-E640)*{0.03,0.1,0.2,0.25,0.3,0.35,0.45}-{0,2520,16920,31920,52920,85920,181920},0),2)</f>
        <v>0</v>
      </c>
      <c r="L640" s="43">
        <f t="shared" si="54"/>
        <v>0</v>
      </c>
      <c r="M640" s="19" t="str">
        <f t="shared" si="55"/>
        <v/>
      </c>
    </row>
    <row r="641" ht="16.5" spans="1:13">
      <c r="A641" s="41">
        <v>639</v>
      </c>
      <c r="B641" s="41"/>
      <c r="C641" s="41"/>
      <c r="D641" s="42"/>
      <c r="E641" s="42"/>
      <c r="F641" s="48">
        <f t="shared" si="51"/>
        <v>0</v>
      </c>
      <c r="G641" s="58">
        <f>IF(F641&gt;0,VLOOKUP(F641,税率表!$A$6:$D$12,3,1),0)</f>
        <v>0</v>
      </c>
      <c r="H641" s="58">
        <f>IF(F641&gt;0,VLOOKUP(F641,税率表!$A$6:$D$12,4,1),0)</f>
        <v>0</v>
      </c>
      <c r="I641" s="58">
        <f t="shared" si="52"/>
        <v>0</v>
      </c>
      <c r="J641" s="58">
        <f t="shared" si="53"/>
        <v>0</v>
      </c>
      <c r="K641" s="43">
        <f>ROUND(MAX((D641-E641)*{0.03,0.1,0.2,0.25,0.3,0.35,0.45}-{0,2520,16920,31920,52920,85920,181920},0),2)</f>
        <v>0</v>
      </c>
      <c r="L641" s="43">
        <f t="shared" si="54"/>
        <v>0</v>
      </c>
      <c r="M641" s="19" t="str">
        <f t="shared" si="55"/>
        <v/>
      </c>
    </row>
    <row r="642" ht="16.5" spans="1:13">
      <c r="A642" s="41">
        <v>640</v>
      </c>
      <c r="B642" s="41"/>
      <c r="C642" s="41"/>
      <c r="D642" s="42"/>
      <c r="E642" s="42"/>
      <c r="F642" s="48">
        <f t="shared" si="51"/>
        <v>0</v>
      </c>
      <c r="G642" s="58">
        <f>IF(F642&gt;0,VLOOKUP(F642,税率表!$A$6:$D$12,3,1),0)</f>
        <v>0</v>
      </c>
      <c r="H642" s="58">
        <f>IF(F642&gt;0,VLOOKUP(F642,税率表!$A$6:$D$12,4,1),0)</f>
        <v>0</v>
      </c>
      <c r="I642" s="58">
        <f t="shared" si="52"/>
        <v>0</v>
      </c>
      <c r="J642" s="58">
        <f t="shared" si="53"/>
        <v>0</v>
      </c>
      <c r="K642" s="43">
        <f>ROUND(MAX((D642-E642)*{0.03,0.1,0.2,0.25,0.3,0.35,0.45}-{0,2520,16920,31920,52920,85920,181920},0),2)</f>
        <v>0</v>
      </c>
      <c r="L642" s="43">
        <f t="shared" si="54"/>
        <v>0</v>
      </c>
      <c r="M642" s="19" t="str">
        <f t="shared" si="55"/>
        <v/>
      </c>
    </row>
    <row r="643" ht="16.5" spans="1:13">
      <c r="A643" s="41">
        <v>641</v>
      </c>
      <c r="B643" s="41"/>
      <c r="C643" s="41"/>
      <c r="D643" s="42"/>
      <c r="E643" s="42"/>
      <c r="F643" s="48">
        <f t="shared" si="51"/>
        <v>0</v>
      </c>
      <c r="G643" s="58">
        <f>IF(F643&gt;0,VLOOKUP(F643,税率表!$A$6:$D$12,3,1),0)</f>
        <v>0</v>
      </c>
      <c r="H643" s="58">
        <f>IF(F643&gt;0,VLOOKUP(F643,税率表!$A$6:$D$12,4,1),0)</f>
        <v>0</v>
      </c>
      <c r="I643" s="58">
        <f t="shared" si="52"/>
        <v>0</v>
      </c>
      <c r="J643" s="58">
        <f t="shared" si="53"/>
        <v>0</v>
      </c>
      <c r="K643" s="43">
        <f>ROUND(MAX((D643-E643)*{0.03,0.1,0.2,0.25,0.3,0.35,0.45}-{0,2520,16920,31920,52920,85920,181920},0),2)</f>
        <v>0</v>
      </c>
      <c r="L643" s="43">
        <f t="shared" si="54"/>
        <v>0</v>
      </c>
      <c r="M643" s="19" t="str">
        <f t="shared" si="55"/>
        <v/>
      </c>
    </row>
    <row r="644" ht="16.5" spans="1:13">
      <c r="A644" s="41">
        <v>642</v>
      </c>
      <c r="B644" s="41"/>
      <c r="C644" s="41"/>
      <c r="D644" s="42"/>
      <c r="E644" s="42"/>
      <c r="F644" s="48">
        <f t="shared" si="51"/>
        <v>0</v>
      </c>
      <c r="G644" s="58">
        <f>IF(F644&gt;0,VLOOKUP(F644,税率表!$A$6:$D$12,3,1),0)</f>
        <v>0</v>
      </c>
      <c r="H644" s="58">
        <f>IF(F644&gt;0,VLOOKUP(F644,税率表!$A$6:$D$12,4,1),0)</f>
        <v>0</v>
      </c>
      <c r="I644" s="58">
        <f t="shared" si="52"/>
        <v>0</v>
      </c>
      <c r="J644" s="58">
        <f t="shared" si="53"/>
        <v>0</v>
      </c>
      <c r="K644" s="43">
        <f>ROUND(MAX((D644-E644)*{0.03,0.1,0.2,0.25,0.3,0.35,0.45}-{0,2520,16920,31920,52920,85920,181920},0),2)</f>
        <v>0</v>
      </c>
      <c r="L644" s="43">
        <f t="shared" si="54"/>
        <v>0</v>
      </c>
      <c r="M644" s="19" t="str">
        <f t="shared" si="55"/>
        <v/>
      </c>
    </row>
    <row r="645" ht="16.5" spans="1:13">
      <c r="A645" s="41">
        <v>643</v>
      </c>
      <c r="B645" s="41"/>
      <c r="C645" s="41"/>
      <c r="D645" s="42"/>
      <c r="E645" s="42"/>
      <c r="F645" s="48">
        <f t="shared" si="51"/>
        <v>0</v>
      </c>
      <c r="G645" s="58">
        <f>IF(F645&gt;0,VLOOKUP(F645,税率表!$A$6:$D$12,3,1),0)</f>
        <v>0</v>
      </c>
      <c r="H645" s="58">
        <f>IF(F645&gt;0,VLOOKUP(F645,税率表!$A$6:$D$12,4,1),0)</f>
        <v>0</v>
      </c>
      <c r="I645" s="58">
        <f t="shared" si="52"/>
        <v>0</v>
      </c>
      <c r="J645" s="58">
        <f t="shared" si="53"/>
        <v>0</v>
      </c>
      <c r="K645" s="43">
        <f>ROUND(MAX((D645-E645)*{0.03,0.1,0.2,0.25,0.3,0.35,0.45}-{0,2520,16920,31920,52920,85920,181920},0),2)</f>
        <v>0</v>
      </c>
      <c r="L645" s="43">
        <f t="shared" si="54"/>
        <v>0</v>
      </c>
      <c r="M645" s="19" t="str">
        <f t="shared" si="55"/>
        <v/>
      </c>
    </row>
    <row r="646" ht="16.5" spans="1:13">
      <c r="A646" s="41">
        <v>644</v>
      </c>
      <c r="B646" s="41"/>
      <c r="C646" s="41"/>
      <c r="D646" s="42"/>
      <c r="E646" s="42"/>
      <c r="F646" s="48">
        <f t="shared" si="51"/>
        <v>0</v>
      </c>
      <c r="G646" s="58">
        <f>IF(F646&gt;0,VLOOKUP(F646,税率表!$A$6:$D$12,3,1),0)</f>
        <v>0</v>
      </c>
      <c r="H646" s="58">
        <f>IF(F646&gt;0,VLOOKUP(F646,税率表!$A$6:$D$12,4,1),0)</f>
        <v>0</v>
      </c>
      <c r="I646" s="58">
        <f t="shared" si="52"/>
        <v>0</v>
      </c>
      <c r="J646" s="58">
        <f t="shared" si="53"/>
        <v>0</v>
      </c>
      <c r="K646" s="43">
        <f>ROUND(MAX((D646-E646)*{0.03,0.1,0.2,0.25,0.3,0.35,0.45}-{0,2520,16920,31920,52920,85920,181920},0),2)</f>
        <v>0</v>
      </c>
      <c r="L646" s="43">
        <f t="shared" si="54"/>
        <v>0</v>
      </c>
      <c r="M646" s="19" t="str">
        <f t="shared" si="55"/>
        <v/>
      </c>
    </row>
    <row r="647" ht="16.5" spans="1:13">
      <c r="A647" s="41">
        <v>645</v>
      </c>
      <c r="B647" s="41"/>
      <c r="C647" s="41"/>
      <c r="D647" s="42"/>
      <c r="E647" s="42"/>
      <c r="F647" s="48">
        <f t="shared" si="51"/>
        <v>0</v>
      </c>
      <c r="G647" s="58">
        <f>IF(F647&gt;0,VLOOKUP(F647,税率表!$A$6:$D$12,3,1),0)</f>
        <v>0</v>
      </c>
      <c r="H647" s="58">
        <f>IF(F647&gt;0,VLOOKUP(F647,税率表!$A$6:$D$12,4,1),0)</f>
        <v>0</v>
      </c>
      <c r="I647" s="58">
        <f t="shared" si="52"/>
        <v>0</v>
      </c>
      <c r="J647" s="58">
        <f t="shared" si="53"/>
        <v>0</v>
      </c>
      <c r="K647" s="43">
        <f>ROUND(MAX((D647-E647)*{0.03,0.1,0.2,0.25,0.3,0.35,0.45}-{0,2520,16920,31920,52920,85920,181920},0),2)</f>
        <v>0</v>
      </c>
      <c r="L647" s="43">
        <f t="shared" si="54"/>
        <v>0</v>
      </c>
      <c r="M647" s="19" t="str">
        <f t="shared" si="55"/>
        <v/>
      </c>
    </row>
    <row r="648" ht="16.5" spans="1:13">
      <c r="A648" s="41">
        <v>646</v>
      </c>
      <c r="B648" s="41"/>
      <c r="C648" s="41"/>
      <c r="D648" s="42"/>
      <c r="E648" s="42"/>
      <c r="F648" s="48">
        <f t="shared" si="51"/>
        <v>0</v>
      </c>
      <c r="G648" s="58">
        <f>IF(F648&gt;0,VLOOKUP(F648,税率表!$A$6:$D$12,3,1),0)</f>
        <v>0</v>
      </c>
      <c r="H648" s="58">
        <f>IF(F648&gt;0,VLOOKUP(F648,税率表!$A$6:$D$12,4,1),0)</f>
        <v>0</v>
      </c>
      <c r="I648" s="58">
        <f t="shared" si="52"/>
        <v>0</v>
      </c>
      <c r="J648" s="58">
        <f t="shared" si="53"/>
        <v>0</v>
      </c>
      <c r="K648" s="43">
        <f>ROUND(MAX((D648-E648)*{0.03,0.1,0.2,0.25,0.3,0.35,0.45}-{0,2520,16920,31920,52920,85920,181920},0),2)</f>
        <v>0</v>
      </c>
      <c r="L648" s="43">
        <f t="shared" si="54"/>
        <v>0</v>
      </c>
      <c r="M648" s="19" t="str">
        <f t="shared" si="55"/>
        <v/>
      </c>
    </row>
    <row r="649" ht="16.5" spans="1:13">
      <c r="A649" s="41">
        <v>647</v>
      </c>
      <c r="B649" s="41"/>
      <c r="C649" s="41"/>
      <c r="D649" s="42"/>
      <c r="E649" s="42"/>
      <c r="F649" s="48">
        <f t="shared" si="51"/>
        <v>0</v>
      </c>
      <c r="G649" s="58">
        <f>IF(F649&gt;0,VLOOKUP(F649,税率表!$A$6:$D$12,3,1),0)</f>
        <v>0</v>
      </c>
      <c r="H649" s="58">
        <f>IF(F649&gt;0,VLOOKUP(F649,税率表!$A$6:$D$12,4,1),0)</f>
        <v>0</v>
      </c>
      <c r="I649" s="58">
        <f t="shared" si="52"/>
        <v>0</v>
      </c>
      <c r="J649" s="58">
        <f t="shared" si="53"/>
        <v>0</v>
      </c>
      <c r="K649" s="43">
        <f>ROUND(MAX((D649-E649)*{0.03,0.1,0.2,0.25,0.3,0.35,0.45}-{0,2520,16920,31920,52920,85920,181920},0),2)</f>
        <v>0</v>
      </c>
      <c r="L649" s="43">
        <f t="shared" si="54"/>
        <v>0</v>
      </c>
      <c r="M649" s="19" t="str">
        <f t="shared" si="55"/>
        <v/>
      </c>
    </row>
    <row r="650" ht="16.5" spans="1:13">
      <c r="A650" s="41">
        <v>648</v>
      </c>
      <c r="B650" s="41"/>
      <c r="C650" s="41"/>
      <c r="D650" s="42"/>
      <c r="E650" s="42"/>
      <c r="F650" s="48">
        <f t="shared" si="51"/>
        <v>0</v>
      </c>
      <c r="G650" s="58">
        <f>IF(F650&gt;0,VLOOKUP(F650,税率表!$A$6:$D$12,3,1),0)</f>
        <v>0</v>
      </c>
      <c r="H650" s="58">
        <f>IF(F650&gt;0,VLOOKUP(F650,税率表!$A$6:$D$12,4,1),0)</f>
        <v>0</v>
      </c>
      <c r="I650" s="58">
        <f t="shared" si="52"/>
        <v>0</v>
      </c>
      <c r="J650" s="58">
        <f t="shared" si="53"/>
        <v>0</v>
      </c>
      <c r="K650" s="43">
        <f>ROUND(MAX((D650-E650)*{0.03,0.1,0.2,0.25,0.3,0.35,0.45}-{0,2520,16920,31920,52920,85920,181920},0),2)</f>
        <v>0</v>
      </c>
      <c r="L650" s="43">
        <f t="shared" si="54"/>
        <v>0</v>
      </c>
      <c r="M650" s="19" t="str">
        <f t="shared" si="55"/>
        <v/>
      </c>
    </row>
    <row r="651" ht="16.5" spans="1:13">
      <c r="A651" s="41">
        <v>649</v>
      </c>
      <c r="B651" s="41"/>
      <c r="C651" s="41"/>
      <c r="D651" s="42"/>
      <c r="E651" s="42"/>
      <c r="F651" s="48">
        <f t="shared" si="51"/>
        <v>0</v>
      </c>
      <c r="G651" s="58">
        <f>IF(F651&gt;0,VLOOKUP(F651,税率表!$A$6:$D$12,3,1),0)</f>
        <v>0</v>
      </c>
      <c r="H651" s="58">
        <f>IF(F651&gt;0,VLOOKUP(F651,税率表!$A$6:$D$12,4,1),0)</f>
        <v>0</v>
      </c>
      <c r="I651" s="58">
        <f t="shared" si="52"/>
        <v>0</v>
      </c>
      <c r="J651" s="58">
        <f t="shared" si="53"/>
        <v>0</v>
      </c>
      <c r="K651" s="43">
        <f>ROUND(MAX((D651-E651)*{0.03,0.1,0.2,0.25,0.3,0.35,0.45}-{0,2520,16920,31920,52920,85920,181920},0),2)</f>
        <v>0</v>
      </c>
      <c r="L651" s="43">
        <f t="shared" si="54"/>
        <v>0</v>
      </c>
      <c r="M651" s="19" t="str">
        <f t="shared" si="55"/>
        <v/>
      </c>
    </row>
    <row r="652" ht="16.5" spans="1:13">
      <c r="A652" s="41">
        <v>650</v>
      </c>
      <c r="B652" s="41"/>
      <c r="C652" s="41"/>
      <c r="D652" s="42"/>
      <c r="E652" s="42"/>
      <c r="F652" s="48">
        <f t="shared" ref="F652:F715" si="56">ROUND(IF(D652&gt;E652,D652-E652,0),2)</f>
        <v>0</v>
      </c>
      <c r="G652" s="58">
        <f>IF(F652&gt;0,VLOOKUP(F652,税率表!$A$6:$D$12,3,1),0)</f>
        <v>0</v>
      </c>
      <c r="H652" s="58">
        <f>IF(F652&gt;0,VLOOKUP(F652,税率表!$A$6:$D$12,4,1),0)</f>
        <v>0</v>
      </c>
      <c r="I652" s="58">
        <f t="shared" ref="I652:I715" si="57">ROUND(F652*G652-H652,2)</f>
        <v>0</v>
      </c>
      <c r="J652" s="58">
        <f t="shared" ref="J652:J715" si="58">ROUND(D652-I652,2)</f>
        <v>0</v>
      </c>
      <c r="K652" s="43">
        <f>ROUND(MAX((D652-E652)*{0.03,0.1,0.2,0.25,0.3,0.35,0.45}-{0,2520,16920,31920,52920,85920,181920},0),2)</f>
        <v>0</v>
      </c>
      <c r="L652" s="43">
        <f t="shared" ref="L652:L715" si="59">ROUND(D652-K652,2)</f>
        <v>0</v>
      </c>
      <c r="M652" s="19" t="str">
        <f t="shared" ref="M652:M715" si="60">IF(I652=K652,"","税金计算有误！")</f>
        <v/>
      </c>
    </row>
    <row r="653" ht="16.5" spans="1:13">
      <c r="A653" s="41">
        <v>651</v>
      </c>
      <c r="B653" s="41"/>
      <c r="C653" s="41"/>
      <c r="D653" s="42"/>
      <c r="E653" s="42"/>
      <c r="F653" s="48">
        <f t="shared" si="56"/>
        <v>0</v>
      </c>
      <c r="G653" s="58">
        <f>IF(F653&gt;0,VLOOKUP(F653,税率表!$A$6:$D$12,3,1),0)</f>
        <v>0</v>
      </c>
      <c r="H653" s="58">
        <f>IF(F653&gt;0,VLOOKUP(F653,税率表!$A$6:$D$12,4,1),0)</f>
        <v>0</v>
      </c>
      <c r="I653" s="58">
        <f t="shared" si="57"/>
        <v>0</v>
      </c>
      <c r="J653" s="58">
        <f t="shared" si="58"/>
        <v>0</v>
      </c>
      <c r="K653" s="43">
        <f>ROUND(MAX((D653-E653)*{0.03,0.1,0.2,0.25,0.3,0.35,0.45}-{0,2520,16920,31920,52920,85920,181920},0),2)</f>
        <v>0</v>
      </c>
      <c r="L653" s="43">
        <f t="shared" si="59"/>
        <v>0</v>
      </c>
      <c r="M653" s="19" t="str">
        <f t="shared" si="60"/>
        <v/>
      </c>
    </row>
    <row r="654" ht="16.5" spans="1:13">
      <c r="A654" s="41">
        <v>652</v>
      </c>
      <c r="B654" s="41"/>
      <c r="C654" s="41"/>
      <c r="D654" s="42"/>
      <c r="E654" s="42"/>
      <c r="F654" s="48">
        <f t="shared" si="56"/>
        <v>0</v>
      </c>
      <c r="G654" s="58">
        <f>IF(F654&gt;0,VLOOKUP(F654,税率表!$A$6:$D$12,3,1),0)</f>
        <v>0</v>
      </c>
      <c r="H654" s="58">
        <f>IF(F654&gt;0,VLOOKUP(F654,税率表!$A$6:$D$12,4,1),0)</f>
        <v>0</v>
      </c>
      <c r="I654" s="58">
        <f t="shared" si="57"/>
        <v>0</v>
      </c>
      <c r="J654" s="58">
        <f t="shared" si="58"/>
        <v>0</v>
      </c>
      <c r="K654" s="43">
        <f>ROUND(MAX((D654-E654)*{0.03,0.1,0.2,0.25,0.3,0.35,0.45}-{0,2520,16920,31920,52920,85920,181920},0),2)</f>
        <v>0</v>
      </c>
      <c r="L654" s="43">
        <f t="shared" si="59"/>
        <v>0</v>
      </c>
      <c r="M654" s="19" t="str">
        <f t="shared" si="60"/>
        <v/>
      </c>
    </row>
    <row r="655" ht="16.5" spans="1:13">
      <c r="A655" s="41">
        <v>653</v>
      </c>
      <c r="B655" s="41"/>
      <c r="C655" s="41"/>
      <c r="D655" s="42"/>
      <c r="E655" s="42"/>
      <c r="F655" s="48">
        <f t="shared" si="56"/>
        <v>0</v>
      </c>
      <c r="G655" s="58">
        <f>IF(F655&gt;0,VLOOKUP(F655,税率表!$A$6:$D$12,3,1),0)</f>
        <v>0</v>
      </c>
      <c r="H655" s="58">
        <f>IF(F655&gt;0,VLOOKUP(F655,税率表!$A$6:$D$12,4,1),0)</f>
        <v>0</v>
      </c>
      <c r="I655" s="58">
        <f t="shared" si="57"/>
        <v>0</v>
      </c>
      <c r="J655" s="58">
        <f t="shared" si="58"/>
        <v>0</v>
      </c>
      <c r="K655" s="43">
        <f>ROUND(MAX((D655-E655)*{0.03,0.1,0.2,0.25,0.3,0.35,0.45}-{0,2520,16920,31920,52920,85920,181920},0),2)</f>
        <v>0</v>
      </c>
      <c r="L655" s="43">
        <f t="shared" si="59"/>
        <v>0</v>
      </c>
      <c r="M655" s="19" t="str">
        <f t="shared" si="60"/>
        <v/>
      </c>
    </row>
    <row r="656" ht="16.5" spans="1:13">
      <c r="A656" s="41">
        <v>654</v>
      </c>
      <c r="B656" s="41"/>
      <c r="C656" s="41"/>
      <c r="D656" s="42"/>
      <c r="E656" s="42"/>
      <c r="F656" s="48">
        <f t="shared" si="56"/>
        <v>0</v>
      </c>
      <c r="G656" s="58">
        <f>IF(F656&gt;0,VLOOKUP(F656,税率表!$A$6:$D$12,3,1),0)</f>
        <v>0</v>
      </c>
      <c r="H656" s="58">
        <f>IF(F656&gt;0,VLOOKUP(F656,税率表!$A$6:$D$12,4,1),0)</f>
        <v>0</v>
      </c>
      <c r="I656" s="58">
        <f t="shared" si="57"/>
        <v>0</v>
      </c>
      <c r="J656" s="58">
        <f t="shared" si="58"/>
        <v>0</v>
      </c>
      <c r="K656" s="43">
        <f>ROUND(MAX((D656-E656)*{0.03,0.1,0.2,0.25,0.3,0.35,0.45}-{0,2520,16920,31920,52920,85920,181920},0),2)</f>
        <v>0</v>
      </c>
      <c r="L656" s="43">
        <f t="shared" si="59"/>
        <v>0</v>
      </c>
      <c r="M656" s="19" t="str">
        <f t="shared" si="60"/>
        <v/>
      </c>
    </row>
    <row r="657" ht="16.5" spans="1:13">
      <c r="A657" s="41">
        <v>655</v>
      </c>
      <c r="B657" s="41"/>
      <c r="C657" s="41"/>
      <c r="D657" s="42"/>
      <c r="E657" s="42"/>
      <c r="F657" s="48">
        <f t="shared" si="56"/>
        <v>0</v>
      </c>
      <c r="G657" s="58">
        <f>IF(F657&gt;0,VLOOKUP(F657,税率表!$A$6:$D$12,3,1),0)</f>
        <v>0</v>
      </c>
      <c r="H657" s="58">
        <f>IF(F657&gt;0,VLOOKUP(F657,税率表!$A$6:$D$12,4,1),0)</f>
        <v>0</v>
      </c>
      <c r="I657" s="58">
        <f t="shared" si="57"/>
        <v>0</v>
      </c>
      <c r="J657" s="58">
        <f t="shared" si="58"/>
        <v>0</v>
      </c>
      <c r="K657" s="43">
        <f>ROUND(MAX((D657-E657)*{0.03,0.1,0.2,0.25,0.3,0.35,0.45}-{0,2520,16920,31920,52920,85920,181920},0),2)</f>
        <v>0</v>
      </c>
      <c r="L657" s="43">
        <f t="shared" si="59"/>
        <v>0</v>
      </c>
      <c r="M657" s="19" t="str">
        <f t="shared" si="60"/>
        <v/>
      </c>
    </row>
    <row r="658" ht="16.5" spans="1:13">
      <c r="A658" s="41">
        <v>656</v>
      </c>
      <c r="B658" s="41"/>
      <c r="C658" s="41"/>
      <c r="D658" s="42"/>
      <c r="E658" s="42"/>
      <c r="F658" s="48">
        <f t="shared" si="56"/>
        <v>0</v>
      </c>
      <c r="G658" s="58">
        <f>IF(F658&gt;0,VLOOKUP(F658,税率表!$A$6:$D$12,3,1),0)</f>
        <v>0</v>
      </c>
      <c r="H658" s="58">
        <f>IF(F658&gt;0,VLOOKUP(F658,税率表!$A$6:$D$12,4,1),0)</f>
        <v>0</v>
      </c>
      <c r="I658" s="58">
        <f t="shared" si="57"/>
        <v>0</v>
      </c>
      <c r="J658" s="58">
        <f t="shared" si="58"/>
        <v>0</v>
      </c>
      <c r="K658" s="43">
        <f>ROUND(MAX((D658-E658)*{0.03,0.1,0.2,0.25,0.3,0.35,0.45}-{0,2520,16920,31920,52920,85920,181920},0),2)</f>
        <v>0</v>
      </c>
      <c r="L658" s="43">
        <f t="shared" si="59"/>
        <v>0</v>
      </c>
      <c r="M658" s="19" t="str">
        <f t="shared" si="60"/>
        <v/>
      </c>
    </row>
    <row r="659" ht="16.5" spans="1:13">
      <c r="A659" s="41">
        <v>657</v>
      </c>
      <c r="B659" s="41"/>
      <c r="C659" s="41"/>
      <c r="D659" s="42"/>
      <c r="E659" s="42"/>
      <c r="F659" s="48">
        <f t="shared" si="56"/>
        <v>0</v>
      </c>
      <c r="G659" s="58">
        <f>IF(F659&gt;0,VLOOKUP(F659,税率表!$A$6:$D$12,3,1),0)</f>
        <v>0</v>
      </c>
      <c r="H659" s="58">
        <f>IF(F659&gt;0,VLOOKUP(F659,税率表!$A$6:$D$12,4,1),0)</f>
        <v>0</v>
      </c>
      <c r="I659" s="58">
        <f t="shared" si="57"/>
        <v>0</v>
      </c>
      <c r="J659" s="58">
        <f t="shared" si="58"/>
        <v>0</v>
      </c>
      <c r="K659" s="43">
        <f>ROUND(MAX((D659-E659)*{0.03,0.1,0.2,0.25,0.3,0.35,0.45}-{0,2520,16920,31920,52920,85920,181920},0),2)</f>
        <v>0</v>
      </c>
      <c r="L659" s="43">
        <f t="shared" si="59"/>
        <v>0</v>
      </c>
      <c r="M659" s="19" t="str">
        <f t="shared" si="60"/>
        <v/>
      </c>
    </row>
    <row r="660" ht="16.5" spans="1:13">
      <c r="A660" s="41">
        <v>658</v>
      </c>
      <c r="B660" s="41"/>
      <c r="C660" s="41"/>
      <c r="D660" s="42"/>
      <c r="E660" s="42"/>
      <c r="F660" s="48">
        <f t="shared" si="56"/>
        <v>0</v>
      </c>
      <c r="G660" s="58">
        <f>IF(F660&gt;0,VLOOKUP(F660,税率表!$A$6:$D$12,3,1),0)</f>
        <v>0</v>
      </c>
      <c r="H660" s="58">
        <f>IF(F660&gt;0,VLOOKUP(F660,税率表!$A$6:$D$12,4,1),0)</f>
        <v>0</v>
      </c>
      <c r="I660" s="58">
        <f t="shared" si="57"/>
        <v>0</v>
      </c>
      <c r="J660" s="58">
        <f t="shared" si="58"/>
        <v>0</v>
      </c>
      <c r="K660" s="43">
        <f>ROUND(MAX((D660-E660)*{0.03,0.1,0.2,0.25,0.3,0.35,0.45}-{0,2520,16920,31920,52920,85920,181920},0),2)</f>
        <v>0</v>
      </c>
      <c r="L660" s="43">
        <f t="shared" si="59"/>
        <v>0</v>
      </c>
      <c r="M660" s="19" t="str">
        <f t="shared" si="60"/>
        <v/>
      </c>
    </row>
    <row r="661" ht="16.5" spans="1:13">
      <c r="A661" s="41">
        <v>659</v>
      </c>
      <c r="B661" s="41"/>
      <c r="C661" s="41"/>
      <c r="D661" s="42"/>
      <c r="E661" s="42"/>
      <c r="F661" s="48">
        <f t="shared" si="56"/>
        <v>0</v>
      </c>
      <c r="G661" s="58">
        <f>IF(F661&gt;0,VLOOKUP(F661,税率表!$A$6:$D$12,3,1),0)</f>
        <v>0</v>
      </c>
      <c r="H661" s="58">
        <f>IF(F661&gt;0,VLOOKUP(F661,税率表!$A$6:$D$12,4,1),0)</f>
        <v>0</v>
      </c>
      <c r="I661" s="58">
        <f t="shared" si="57"/>
        <v>0</v>
      </c>
      <c r="J661" s="58">
        <f t="shared" si="58"/>
        <v>0</v>
      </c>
      <c r="K661" s="43">
        <f>ROUND(MAX((D661-E661)*{0.03,0.1,0.2,0.25,0.3,0.35,0.45}-{0,2520,16920,31920,52920,85920,181920},0),2)</f>
        <v>0</v>
      </c>
      <c r="L661" s="43">
        <f t="shared" si="59"/>
        <v>0</v>
      </c>
      <c r="M661" s="19" t="str">
        <f t="shared" si="60"/>
        <v/>
      </c>
    </row>
    <row r="662" ht="16.5" spans="1:13">
      <c r="A662" s="41">
        <v>660</v>
      </c>
      <c r="B662" s="41"/>
      <c r="C662" s="41"/>
      <c r="D662" s="42"/>
      <c r="E662" s="42"/>
      <c r="F662" s="48">
        <f t="shared" si="56"/>
        <v>0</v>
      </c>
      <c r="G662" s="58">
        <f>IF(F662&gt;0,VLOOKUP(F662,税率表!$A$6:$D$12,3,1),0)</f>
        <v>0</v>
      </c>
      <c r="H662" s="58">
        <f>IF(F662&gt;0,VLOOKUP(F662,税率表!$A$6:$D$12,4,1),0)</f>
        <v>0</v>
      </c>
      <c r="I662" s="58">
        <f t="shared" si="57"/>
        <v>0</v>
      </c>
      <c r="J662" s="58">
        <f t="shared" si="58"/>
        <v>0</v>
      </c>
      <c r="K662" s="43">
        <f>ROUND(MAX((D662-E662)*{0.03,0.1,0.2,0.25,0.3,0.35,0.45}-{0,2520,16920,31920,52920,85920,181920},0),2)</f>
        <v>0</v>
      </c>
      <c r="L662" s="43">
        <f t="shared" si="59"/>
        <v>0</v>
      </c>
      <c r="M662" s="19" t="str">
        <f t="shared" si="60"/>
        <v/>
      </c>
    </row>
    <row r="663" ht="16.5" spans="1:13">
      <c r="A663" s="41">
        <v>661</v>
      </c>
      <c r="B663" s="41"/>
      <c r="C663" s="41"/>
      <c r="D663" s="42"/>
      <c r="E663" s="42"/>
      <c r="F663" s="48">
        <f t="shared" si="56"/>
        <v>0</v>
      </c>
      <c r="G663" s="58">
        <f>IF(F663&gt;0,VLOOKUP(F663,税率表!$A$6:$D$12,3,1),0)</f>
        <v>0</v>
      </c>
      <c r="H663" s="58">
        <f>IF(F663&gt;0,VLOOKUP(F663,税率表!$A$6:$D$12,4,1),0)</f>
        <v>0</v>
      </c>
      <c r="I663" s="58">
        <f t="shared" si="57"/>
        <v>0</v>
      </c>
      <c r="J663" s="58">
        <f t="shared" si="58"/>
        <v>0</v>
      </c>
      <c r="K663" s="43">
        <f>ROUND(MAX((D663-E663)*{0.03,0.1,0.2,0.25,0.3,0.35,0.45}-{0,2520,16920,31920,52920,85920,181920},0),2)</f>
        <v>0</v>
      </c>
      <c r="L663" s="43">
        <f t="shared" si="59"/>
        <v>0</v>
      </c>
      <c r="M663" s="19" t="str">
        <f t="shared" si="60"/>
        <v/>
      </c>
    </row>
    <row r="664" ht="16.5" spans="1:13">
      <c r="A664" s="41">
        <v>662</v>
      </c>
      <c r="B664" s="41"/>
      <c r="C664" s="41"/>
      <c r="D664" s="42"/>
      <c r="E664" s="42"/>
      <c r="F664" s="48">
        <f t="shared" si="56"/>
        <v>0</v>
      </c>
      <c r="G664" s="58">
        <f>IF(F664&gt;0,VLOOKUP(F664,税率表!$A$6:$D$12,3,1),0)</f>
        <v>0</v>
      </c>
      <c r="H664" s="58">
        <f>IF(F664&gt;0,VLOOKUP(F664,税率表!$A$6:$D$12,4,1),0)</f>
        <v>0</v>
      </c>
      <c r="I664" s="58">
        <f t="shared" si="57"/>
        <v>0</v>
      </c>
      <c r="J664" s="58">
        <f t="shared" si="58"/>
        <v>0</v>
      </c>
      <c r="K664" s="43">
        <f>ROUND(MAX((D664-E664)*{0.03,0.1,0.2,0.25,0.3,0.35,0.45}-{0,2520,16920,31920,52920,85920,181920},0),2)</f>
        <v>0</v>
      </c>
      <c r="L664" s="43">
        <f t="shared" si="59"/>
        <v>0</v>
      </c>
      <c r="M664" s="19" t="str">
        <f t="shared" si="60"/>
        <v/>
      </c>
    </row>
    <row r="665" ht="16.5" spans="1:13">
      <c r="A665" s="41">
        <v>663</v>
      </c>
      <c r="B665" s="41"/>
      <c r="C665" s="41"/>
      <c r="D665" s="42"/>
      <c r="E665" s="42"/>
      <c r="F665" s="48">
        <f t="shared" si="56"/>
        <v>0</v>
      </c>
      <c r="G665" s="58">
        <f>IF(F665&gt;0,VLOOKUP(F665,税率表!$A$6:$D$12,3,1),0)</f>
        <v>0</v>
      </c>
      <c r="H665" s="58">
        <f>IF(F665&gt;0,VLOOKUP(F665,税率表!$A$6:$D$12,4,1),0)</f>
        <v>0</v>
      </c>
      <c r="I665" s="58">
        <f t="shared" si="57"/>
        <v>0</v>
      </c>
      <c r="J665" s="58">
        <f t="shared" si="58"/>
        <v>0</v>
      </c>
      <c r="K665" s="43">
        <f>ROUND(MAX((D665-E665)*{0.03,0.1,0.2,0.25,0.3,0.35,0.45}-{0,2520,16920,31920,52920,85920,181920},0),2)</f>
        <v>0</v>
      </c>
      <c r="L665" s="43">
        <f t="shared" si="59"/>
        <v>0</v>
      </c>
      <c r="M665" s="19" t="str">
        <f t="shared" si="60"/>
        <v/>
      </c>
    </row>
    <row r="666" ht="16.5" spans="1:13">
      <c r="A666" s="41">
        <v>664</v>
      </c>
      <c r="B666" s="41"/>
      <c r="C666" s="41"/>
      <c r="D666" s="42"/>
      <c r="E666" s="42"/>
      <c r="F666" s="48">
        <f t="shared" si="56"/>
        <v>0</v>
      </c>
      <c r="G666" s="58">
        <f>IF(F666&gt;0,VLOOKUP(F666,税率表!$A$6:$D$12,3,1),0)</f>
        <v>0</v>
      </c>
      <c r="H666" s="58">
        <f>IF(F666&gt;0,VLOOKUP(F666,税率表!$A$6:$D$12,4,1),0)</f>
        <v>0</v>
      </c>
      <c r="I666" s="58">
        <f t="shared" si="57"/>
        <v>0</v>
      </c>
      <c r="J666" s="58">
        <f t="shared" si="58"/>
        <v>0</v>
      </c>
      <c r="K666" s="43">
        <f>ROUND(MAX((D666-E666)*{0.03,0.1,0.2,0.25,0.3,0.35,0.45}-{0,2520,16920,31920,52920,85920,181920},0),2)</f>
        <v>0</v>
      </c>
      <c r="L666" s="43">
        <f t="shared" si="59"/>
        <v>0</v>
      </c>
      <c r="M666" s="19" t="str">
        <f t="shared" si="60"/>
        <v/>
      </c>
    </row>
    <row r="667" ht="16.5" spans="1:13">
      <c r="A667" s="41">
        <v>665</v>
      </c>
      <c r="B667" s="41"/>
      <c r="C667" s="41"/>
      <c r="D667" s="42"/>
      <c r="E667" s="42"/>
      <c r="F667" s="48">
        <f t="shared" si="56"/>
        <v>0</v>
      </c>
      <c r="G667" s="58">
        <f>IF(F667&gt;0,VLOOKUP(F667,税率表!$A$6:$D$12,3,1),0)</f>
        <v>0</v>
      </c>
      <c r="H667" s="58">
        <f>IF(F667&gt;0,VLOOKUP(F667,税率表!$A$6:$D$12,4,1),0)</f>
        <v>0</v>
      </c>
      <c r="I667" s="58">
        <f t="shared" si="57"/>
        <v>0</v>
      </c>
      <c r="J667" s="58">
        <f t="shared" si="58"/>
        <v>0</v>
      </c>
      <c r="K667" s="43">
        <f>ROUND(MAX((D667-E667)*{0.03,0.1,0.2,0.25,0.3,0.35,0.45}-{0,2520,16920,31920,52920,85920,181920},0),2)</f>
        <v>0</v>
      </c>
      <c r="L667" s="43">
        <f t="shared" si="59"/>
        <v>0</v>
      </c>
      <c r="M667" s="19" t="str">
        <f t="shared" si="60"/>
        <v/>
      </c>
    </row>
    <row r="668" ht="16.5" spans="1:13">
      <c r="A668" s="41">
        <v>666</v>
      </c>
      <c r="B668" s="41"/>
      <c r="C668" s="41"/>
      <c r="D668" s="42"/>
      <c r="E668" s="42"/>
      <c r="F668" s="48">
        <f t="shared" si="56"/>
        <v>0</v>
      </c>
      <c r="G668" s="58">
        <f>IF(F668&gt;0,VLOOKUP(F668,税率表!$A$6:$D$12,3,1),0)</f>
        <v>0</v>
      </c>
      <c r="H668" s="58">
        <f>IF(F668&gt;0,VLOOKUP(F668,税率表!$A$6:$D$12,4,1),0)</f>
        <v>0</v>
      </c>
      <c r="I668" s="58">
        <f t="shared" si="57"/>
        <v>0</v>
      </c>
      <c r="J668" s="58">
        <f t="shared" si="58"/>
        <v>0</v>
      </c>
      <c r="K668" s="43">
        <f>ROUND(MAX((D668-E668)*{0.03,0.1,0.2,0.25,0.3,0.35,0.45}-{0,2520,16920,31920,52920,85920,181920},0),2)</f>
        <v>0</v>
      </c>
      <c r="L668" s="43">
        <f t="shared" si="59"/>
        <v>0</v>
      </c>
      <c r="M668" s="19" t="str">
        <f t="shared" si="60"/>
        <v/>
      </c>
    </row>
    <row r="669" ht="16.5" spans="1:13">
      <c r="A669" s="41">
        <v>667</v>
      </c>
      <c r="B669" s="41"/>
      <c r="C669" s="41"/>
      <c r="D669" s="42"/>
      <c r="E669" s="42"/>
      <c r="F669" s="48">
        <f t="shared" si="56"/>
        <v>0</v>
      </c>
      <c r="G669" s="58">
        <f>IF(F669&gt;0,VLOOKUP(F669,税率表!$A$6:$D$12,3,1),0)</f>
        <v>0</v>
      </c>
      <c r="H669" s="58">
        <f>IF(F669&gt;0,VLOOKUP(F669,税率表!$A$6:$D$12,4,1),0)</f>
        <v>0</v>
      </c>
      <c r="I669" s="58">
        <f t="shared" si="57"/>
        <v>0</v>
      </c>
      <c r="J669" s="58">
        <f t="shared" si="58"/>
        <v>0</v>
      </c>
      <c r="K669" s="43">
        <f>ROUND(MAX((D669-E669)*{0.03,0.1,0.2,0.25,0.3,0.35,0.45}-{0,2520,16920,31920,52920,85920,181920},0),2)</f>
        <v>0</v>
      </c>
      <c r="L669" s="43">
        <f t="shared" si="59"/>
        <v>0</v>
      </c>
      <c r="M669" s="19" t="str">
        <f t="shared" si="60"/>
        <v/>
      </c>
    </row>
    <row r="670" ht="16.5" spans="1:13">
      <c r="A670" s="41">
        <v>668</v>
      </c>
      <c r="B670" s="41"/>
      <c r="C670" s="41"/>
      <c r="D670" s="42"/>
      <c r="E670" s="42"/>
      <c r="F670" s="48">
        <f t="shared" si="56"/>
        <v>0</v>
      </c>
      <c r="G670" s="58">
        <f>IF(F670&gt;0,VLOOKUP(F670,税率表!$A$6:$D$12,3,1),0)</f>
        <v>0</v>
      </c>
      <c r="H670" s="58">
        <f>IF(F670&gt;0,VLOOKUP(F670,税率表!$A$6:$D$12,4,1),0)</f>
        <v>0</v>
      </c>
      <c r="I670" s="58">
        <f t="shared" si="57"/>
        <v>0</v>
      </c>
      <c r="J670" s="58">
        <f t="shared" si="58"/>
        <v>0</v>
      </c>
      <c r="K670" s="43">
        <f>ROUND(MAX((D670-E670)*{0.03,0.1,0.2,0.25,0.3,0.35,0.45}-{0,2520,16920,31920,52920,85920,181920},0),2)</f>
        <v>0</v>
      </c>
      <c r="L670" s="43">
        <f t="shared" si="59"/>
        <v>0</v>
      </c>
      <c r="M670" s="19" t="str">
        <f t="shared" si="60"/>
        <v/>
      </c>
    </row>
    <row r="671" ht="16.5" spans="1:13">
      <c r="A671" s="41">
        <v>669</v>
      </c>
      <c r="B671" s="41"/>
      <c r="C671" s="41"/>
      <c r="D671" s="42"/>
      <c r="E671" s="42"/>
      <c r="F671" s="48">
        <f t="shared" si="56"/>
        <v>0</v>
      </c>
      <c r="G671" s="58">
        <f>IF(F671&gt;0,VLOOKUP(F671,税率表!$A$6:$D$12,3,1),0)</f>
        <v>0</v>
      </c>
      <c r="H671" s="58">
        <f>IF(F671&gt;0,VLOOKUP(F671,税率表!$A$6:$D$12,4,1),0)</f>
        <v>0</v>
      </c>
      <c r="I671" s="58">
        <f t="shared" si="57"/>
        <v>0</v>
      </c>
      <c r="J671" s="58">
        <f t="shared" si="58"/>
        <v>0</v>
      </c>
      <c r="K671" s="43">
        <f>ROUND(MAX((D671-E671)*{0.03,0.1,0.2,0.25,0.3,0.35,0.45}-{0,2520,16920,31920,52920,85920,181920},0),2)</f>
        <v>0</v>
      </c>
      <c r="L671" s="43">
        <f t="shared" si="59"/>
        <v>0</v>
      </c>
      <c r="M671" s="19" t="str">
        <f t="shared" si="60"/>
        <v/>
      </c>
    </row>
    <row r="672" ht="16.5" spans="1:13">
      <c r="A672" s="41">
        <v>670</v>
      </c>
      <c r="B672" s="41"/>
      <c r="C672" s="41"/>
      <c r="D672" s="42"/>
      <c r="E672" s="42"/>
      <c r="F672" s="48">
        <f t="shared" si="56"/>
        <v>0</v>
      </c>
      <c r="G672" s="58">
        <f>IF(F672&gt;0,VLOOKUP(F672,税率表!$A$6:$D$12,3,1),0)</f>
        <v>0</v>
      </c>
      <c r="H672" s="58">
        <f>IF(F672&gt;0,VLOOKUP(F672,税率表!$A$6:$D$12,4,1),0)</f>
        <v>0</v>
      </c>
      <c r="I672" s="58">
        <f t="shared" si="57"/>
        <v>0</v>
      </c>
      <c r="J672" s="58">
        <f t="shared" si="58"/>
        <v>0</v>
      </c>
      <c r="K672" s="43">
        <f>ROUND(MAX((D672-E672)*{0.03,0.1,0.2,0.25,0.3,0.35,0.45}-{0,2520,16920,31920,52920,85920,181920},0),2)</f>
        <v>0</v>
      </c>
      <c r="L672" s="43">
        <f t="shared" si="59"/>
        <v>0</v>
      </c>
      <c r="M672" s="19" t="str">
        <f t="shared" si="60"/>
        <v/>
      </c>
    </row>
    <row r="673" ht="16.5" spans="1:13">
      <c r="A673" s="41">
        <v>671</v>
      </c>
      <c r="B673" s="41"/>
      <c r="C673" s="41"/>
      <c r="D673" s="42"/>
      <c r="E673" s="42"/>
      <c r="F673" s="48">
        <f t="shared" si="56"/>
        <v>0</v>
      </c>
      <c r="G673" s="58">
        <f>IF(F673&gt;0,VLOOKUP(F673,税率表!$A$6:$D$12,3,1),0)</f>
        <v>0</v>
      </c>
      <c r="H673" s="58">
        <f>IF(F673&gt;0,VLOOKUP(F673,税率表!$A$6:$D$12,4,1),0)</f>
        <v>0</v>
      </c>
      <c r="I673" s="58">
        <f t="shared" si="57"/>
        <v>0</v>
      </c>
      <c r="J673" s="58">
        <f t="shared" si="58"/>
        <v>0</v>
      </c>
      <c r="K673" s="43">
        <f>ROUND(MAX((D673-E673)*{0.03,0.1,0.2,0.25,0.3,0.35,0.45}-{0,2520,16920,31920,52920,85920,181920},0),2)</f>
        <v>0</v>
      </c>
      <c r="L673" s="43">
        <f t="shared" si="59"/>
        <v>0</v>
      </c>
      <c r="M673" s="19" t="str">
        <f t="shared" si="60"/>
        <v/>
      </c>
    </row>
    <row r="674" ht="16.5" spans="1:13">
      <c r="A674" s="41">
        <v>672</v>
      </c>
      <c r="B674" s="41"/>
      <c r="C674" s="41"/>
      <c r="D674" s="42"/>
      <c r="E674" s="42"/>
      <c r="F674" s="48">
        <f t="shared" si="56"/>
        <v>0</v>
      </c>
      <c r="G674" s="58">
        <f>IF(F674&gt;0,VLOOKUP(F674,税率表!$A$6:$D$12,3,1),0)</f>
        <v>0</v>
      </c>
      <c r="H674" s="58">
        <f>IF(F674&gt;0,VLOOKUP(F674,税率表!$A$6:$D$12,4,1),0)</f>
        <v>0</v>
      </c>
      <c r="I674" s="58">
        <f t="shared" si="57"/>
        <v>0</v>
      </c>
      <c r="J674" s="58">
        <f t="shared" si="58"/>
        <v>0</v>
      </c>
      <c r="K674" s="43">
        <f>ROUND(MAX((D674-E674)*{0.03,0.1,0.2,0.25,0.3,0.35,0.45}-{0,2520,16920,31920,52920,85920,181920},0),2)</f>
        <v>0</v>
      </c>
      <c r="L674" s="43">
        <f t="shared" si="59"/>
        <v>0</v>
      </c>
      <c r="M674" s="19" t="str">
        <f t="shared" si="60"/>
        <v/>
      </c>
    </row>
    <row r="675" ht="16.5" spans="1:13">
      <c r="A675" s="41">
        <v>673</v>
      </c>
      <c r="B675" s="41"/>
      <c r="C675" s="41"/>
      <c r="D675" s="42"/>
      <c r="E675" s="42"/>
      <c r="F675" s="48">
        <f t="shared" si="56"/>
        <v>0</v>
      </c>
      <c r="G675" s="58">
        <f>IF(F675&gt;0,VLOOKUP(F675,税率表!$A$6:$D$12,3,1),0)</f>
        <v>0</v>
      </c>
      <c r="H675" s="58">
        <f>IF(F675&gt;0,VLOOKUP(F675,税率表!$A$6:$D$12,4,1),0)</f>
        <v>0</v>
      </c>
      <c r="I675" s="58">
        <f t="shared" si="57"/>
        <v>0</v>
      </c>
      <c r="J675" s="58">
        <f t="shared" si="58"/>
        <v>0</v>
      </c>
      <c r="K675" s="43">
        <f>ROUND(MAX((D675-E675)*{0.03,0.1,0.2,0.25,0.3,0.35,0.45}-{0,2520,16920,31920,52920,85920,181920},0),2)</f>
        <v>0</v>
      </c>
      <c r="L675" s="43">
        <f t="shared" si="59"/>
        <v>0</v>
      </c>
      <c r="M675" s="19" t="str">
        <f t="shared" si="60"/>
        <v/>
      </c>
    </row>
    <row r="676" ht="16.5" spans="1:13">
      <c r="A676" s="41">
        <v>674</v>
      </c>
      <c r="B676" s="41"/>
      <c r="C676" s="41"/>
      <c r="D676" s="42"/>
      <c r="E676" s="42"/>
      <c r="F676" s="48">
        <f t="shared" si="56"/>
        <v>0</v>
      </c>
      <c r="G676" s="58">
        <f>IF(F676&gt;0,VLOOKUP(F676,税率表!$A$6:$D$12,3,1),0)</f>
        <v>0</v>
      </c>
      <c r="H676" s="58">
        <f>IF(F676&gt;0,VLOOKUP(F676,税率表!$A$6:$D$12,4,1),0)</f>
        <v>0</v>
      </c>
      <c r="I676" s="58">
        <f t="shared" si="57"/>
        <v>0</v>
      </c>
      <c r="J676" s="58">
        <f t="shared" si="58"/>
        <v>0</v>
      </c>
      <c r="K676" s="43">
        <f>ROUND(MAX((D676-E676)*{0.03,0.1,0.2,0.25,0.3,0.35,0.45}-{0,2520,16920,31920,52920,85920,181920},0),2)</f>
        <v>0</v>
      </c>
      <c r="L676" s="43">
        <f t="shared" si="59"/>
        <v>0</v>
      </c>
      <c r="M676" s="19" t="str">
        <f t="shared" si="60"/>
        <v/>
      </c>
    </row>
    <row r="677" ht="16.5" spans="1:13">
      <c r="A677" s="41">
        <v>675</v>
      </c>
      <c r="B677" s="41"/>
      <c r="C677" s="41"/>
      <c r="D677" s="42"/>
      <c r="E677" s="42"/>
      <c r="F677" s="48">
        <f t="shared" si="56"/>
        <v>0</v>
      </c>
      <c r="G677" s="58">
        <f>IF(F677&gt;0,VLOOKUP(F677,税率表!$A$6:$D$12,3,1),0)</f>
        <v>0</v>
      </c>
      <c r="H677" s="58">
        <f>IF(F677&gt;0,VLOOKUP(F677,税率表!$A$6:$D$12,4,1),0)</f>
        <v>0</v>
      </c>
      <c r="I677" s="58">
        <f t="shared" si="57"/>
        <v>0</v>
      </c>
      <c r="J677" s="58">
        <f t="shared" si="58"/>
        <v>0</v>
      </c>
      <c r="K677" s="43">
        <f>ROUND(MAX((D677-E677)*{0.03,0.1,0.2,0.25,0.3,0.35,0.45}-{0,2520,16920,31920,52920,85920,181920},0),2)</f>
        <v>0</v>
      </c>
      <c r="L677" s="43">
        <f t="shared" si="59"/>
        <v>0</v>
      </c>
      <c r="M677" s="19" t="str">
        <f t="shared" si="60"/>
        <v/>
      </c>
    </row>
    <row r="678" ht="16.5" spans="1:13">
      <c r="A678" s="41">
        <v>676</v>
      </c>
      <c r="B678" s="41"/>
      <c r="C678" s="41"/>
      <c r="D678" s="42"/>
      <c r="E678" s="42"/>
      <c r="F678" s="48">
        <f t="shared" si="56"/>
        <v>0</v>
      </c>
      <c r="G678" s="58">
        <f>IF(F678&gt;0,VLOOKUP(F678,税率表!$A$6:$D$12,3,1),0)</f>
        <v>0</v>
      </c>
      <c r="H678" s="58">
        <f>IF(F678&gt;0,VLOOKUP(F678,税率表!$A$6:$D$12,4,1),0)</f>
        <v>0</v>
      </c>
      <c r="I678" s="58">
        <f t="shared" si="57"/>
        <v>0</v>
      </c>
      <c r="J678" s="58">
        <f t="shared" si="58"/>
        <v>0</v>
      </c>
      <c r="K678" s="43">
        <f>ROUND(MAX((D678-E678)*{0.03,0.1,0.2,0.25,0.3,0.35,0.45}-{0,2520,16920,31920,52920,85920,181920},0),2)</f>
        <v>0</v>
      </c>
      <c r="L678" s="43">
        <f t="shared" si="59"/>
        <v>0</v>
      </c>
      <c r="M678" s="19" t="str">
        <f t="shared" si="60"/>
        <v/>
      </c>
    </row>
    <row r="679" ht="16.5" spans="1:13">
      <c r="A679" s="41">
        <v>677</v>
      </c>
      <c r="B679" s="41"/>
      <c r="C679" s="41"/>
      <c r="D679" s="42"/>
      <c r="E679" s="42"/>
      <c r="F679" s="48">
        <f t="shared" si="56"/>
        <v>0</v>
      </c>
      <c r="G679" s="58">
        <f>IF(F679&gt;0,VLOOKUP(F679,税率表!$A$6:$D$12,3,1),0)</f>
        <v>0</v>
      </c>
      <c r="H679" s="58">
        <f>IF(F679&gt;0,VLOOKUP(F679,税率表!$A$6:$D$12,4,1),0)</f>
        <v>0</v>
      </c>
      <c r="I679" s="58">
        <f t="shared" si="57"/>
        <v>0</v>
      </c>
      <c r="J679" s="58">
        <f t="shared" si="58"/>
        <v>0</v>
      </c>
      <c r="K679" s="43">
        <f>ROUND(MAX((D679-E679)*{0.03,0.1,0.2,0.25,0.3,0.35,0.45}-{0,2520,16920,31920,52920,85920,181920},0),2)</f>
        <v>0</v>
      </c>
      <c r="L679" s="43">
        <f t="shared" si="59"/>
        <v>0</v>
      </c>
      <c r="M679" s="19" t="str">
        <f t="shared" si="60"/>
        <v/>
      </c>
    </row>
    <row r="680" ht="16.5" spans="1:13">
      <c r="A680" s="41">
        <v>678</v>
      </c>
      <c r="B680" s="41"/>
      <c r="C680" s="41"/>
      <c r="D680" s="42"/>
      <c r="E680" s="42"/>
      <c r="F680" s="48">
        <f t="shared" si="56"/>
        <v>0</v>
      </c>
      <c r="G680" s="58">
        <f>IF(F680&gt;0,VLOOKUP(F680,税率表!$A$6:$D$12,3,1),0)</f>
        <v>0</v>
      </c>
      <c r="H680" s="58">
        <f>IF(F680&gt;0,VLOOKUP(F680,税率表!$A$6:$D$12,4,1),0)</f>
        <v>0</v>
      </c>
      <c r="I680" s="58">
        <f t="shared" si="57"/>
        <v>0</v>
      </c>
      <c r="J680" s="58">
        <f t="shared" si="58"/>
        <v>0</v>
      </c>
      <c r="K680" s="43">
        <f>ROUND(MAX((D680-E680)*{0.03,0.1,0.2,0.25,0.3,0.35,0.45}-{0,2520,16920,31920,52920,85920,181920},0),2)</f>
        <v>0</v>
      </c>
      <c r="L680" s="43">
        <f t="shared" si="59"/>
        <v>0</v>
      </c>
      <c r="M680" s="19" t="str">
        <f t="shared" si="60"/>
        <v/>
      </c>
    </row>
    <row r="681" ht="16.5" spans="1:13">
      <c r="A681" s="41">
        <v>679</v>
      </c>
      <c r="B681" s="41"/>
      <c r="C681" s="41"/>
      <c r="D681" s="42"/>
      <c r="E681" s="42"/>
      <c r="F681" s="48">
        <f t="shared" si="56"/>
        <v>0</v>
      </c>
      <c r="G681" s="58">
        <f>IF(F681&gt;0,VLOOKUP(F681,税率表!$A$6:$D$12,3,1),0)</f>
        <v>0</v>
      </c>
      <c r="H681" s="58">
        <f>IF(F681&gt;0,VLOOKUP(F681,税率表!$A$6:$D$12,4,1),0)</f>
        <v>0</v>
      </c>
      <c r="I681" s="58">
        <f t="shared" si="57"/>
        <v>0</v>
      </c>
      <c r="J681" s="58">
        <f t="shared" si="58"/>
        <v>0</v>
      </c>
      <c r="K681" s="43">
        <f>ROUND(MAX((D681-E681)*{0.03,0.1,0.2,0.25,0.3,0.35,0.45}-{0,2520,16920,31920,52920,85920,181920},0),2)</f>
        <v>0</v>
      </c>
      <c r="L681" s="43">
        <f t="shared" si="59"/>
        <v>0</v>
      </c>
      <c r="M681" s="19" t="str">
        <f t="shared" si="60"/>
        <v/>
      </c>
    </row>
    <row r="682" ht="16.5" spans="1:13">
      <c r="A682" s="41">
        <v>680</v>
      </c>
      <c r="B682" s="41"/>
      <c r="C682" s="41"/>
      <c r="D682" s="42"/>
      <c r="E682" s="42"/>
      <c r="F682" s="48">
        <f t="shared" si="56"/>
        <v>0</v>
      </c>
      <c r="G682" s="58">
        <f>IF(F682&gt;0,VLOOKUP(F682,税率表!$A$6:$D$12,3,1),0)</f>
        <v>0</v>
      </c>
      <c r="H682" s="58">
        <f>IF(F682&gt;0,VLOOKUP(F682,税率表!$A$6:$D$12,4,1),0)</f>
        <v>0</v>
      </c>
      <c r="I682" s="58">
        <f t="shared" si="57"/>
        <v>0</v>
      </c>
      <c r="J682" s="58">
        <f t="shared" si="58"/>
        <v>0</v>
      </c>
      <c r="K682" s="43">
        <f>ROUND(MAX((D682-E682)*{0.03,0.1,0.2,0.25,0.3,0.35,0.45}-{0,2520,16920,31920,52920,85920,181920},0),2)</f>
        <v>0</v>
      </c>
      <c r="L682" s="43">
        <f t="shared" si="59"/>
        <v>0</v>
      </c>
      <c r="M682" s="19" t="str">
        <f t="shared" si="60"/>
        <v/>
      </c>
    </row>
    <row r="683" ht="16.5" spans="1:13">
      <c r="A683" s="41">
        <v>681</v>
      </c>
      <c r="B683" s="41"/>
      <c r="C683" s="41"/>
      <c r="D683" s="42"/>
      <c r="E683" s="42"/>
      <c r="F683" s="48">
        <f t="shared" si="56"/>
        <v>0</v>
      </c>
      <c r="G683" s="58">
        <f>IF(F683&gt;0,VLOOKUP(F683,税率表!$A$6:$D$12,3,1),0)</f>
        <v>0</v>
      </c>
      <c r="H683" s="58">
        <f>IF(F683&gt;0,VLOOKUP(F683,税率表!$A$6:$D$12,4,1),0)</f>
        <v>0</v>
      </c>
      <c r="I683" s="58">
        <f t="shared" si="57"/>
        <v>0</v>
      </c>
      <c r="J683" s="58">
        <f t="shared" si="58"/>
        <v>0</v>
      </c>
      <c r="K683" s="43">
        <f>ROUND(MAX((D683-E683)*{0.03,0.1,0.2,0.25,0.3,0.35,0.45}-{0,2520,16920,31920,52920,85920,181920},0),2)</f>
        <v>0</v>
      </c>
      <c r="L683" s="43">
        <f t="shared" si="59"/>
        <v>0</v>
      </c>
      <c r="M683" s="19" t="str">
        <f t="shared" si="60"/>
        <v/>
      </c>
    </row>
    <row r="684" ht="16.5" spans="1:13">
      <c r="A684" s="41">
        <v>682</v>
      </c>
      <c r="B684" s="41"/>
      <c r="C684" s="41"/>
      <c r="D684" s="42"/>
      <c r="E684" s="42"/>
      <c r="F684" s="48">
        <f t="shared" si="56"/>
        <v>0</v>
      </c>
      <c r="G684" s="58">
        <f>IF(F684&gt;0,VLOOKUP(F684,税率表!$A$6:$D$12,3,1),0)</f>
        <v>0</v>
      </c>
      <c r="H684" s="58">
        <f>IF(F684&gt;0,VLOOKUP(F684,税率表!$A$6:$D$12,4,1),0)</f>
        <v>0</v>
      </c>
      <c r="I684" s="58">
        <f t="shared" si="57"/>
        <v>0</v>
      </c>
      <c r="J684" s="58">
        <f t="shared" si="58"/>
        <v>0</v>
      </c>
      <c r="K684" s="43">
        <f>ROUND(MAX((D684-E684)*{0.03,0.1,0.2,0.25,0.3,0.35,0.45}-{0,2520,16920,31920,52920,85920,181920},0),2)</f>
        <v>0</v>
      </c>
      <c r="L684" s="43">
        <f t="shared" si="59"/>
        <v>0</v>
      </c>
      <c r="M684" s="19" t="str">
        <f t="shared" si="60"/>
        <v/>
      </c>
    </row>
    <row r="685" ht="16.5" spans="1:13">
      <c r="A685" s="41">
        <v>683</v>
      </c>
      <c r="B685" s="41"/>
      <c r="C685" s="41"/>
      <c r="D685" s="42"/>
      <c r="E685" s="42"/>
      <c r="F685" s="48">
        <f t="shared" si="56"/>
        <v>0</v>
      </c>
      <c r="G685" s="58">
        <f>IF(F685&gt;0,VLOOKUP(F685,税率表!$A$6:$D$12,3,1),0)</f>
        <v>0</v>
      </c>
      <c r="H685" s="58">
        <f>IF(F685&gt;0,VLOOKUP(F685,税率表!$A$6:$D$12,4,1),0)</f>
        <v>0</v>
      </c>
      <c r="I685" s="58">
        <f t="shared" si="57"/>
        <v>0</v>
      </c>
      <c r="J685" s="58">
        <f t="shared" si="58"/>
        <v>0</v>
      </c>
      <c r="K685" s="43">
        <f>ROUND(MAX((D685-E685)*{0.03,0.1,0.2,0.25,0.3,0.35,0.45}-{0,2520,16920,31920,52920,85920,181920},0),2)</f>
        <v>0</v>
      </c>
      <c r="L685" s="43">
        <f t="shared" si="59"/>
        <v>0</v>
      </c>
      <c r="M685" s="19" t="str">
        <f t="shared" si="60"/>
        <v/>
      </c>
    </row>
    <row r="686" ht="16.5" spans="1:13">
      <c r="A686" s="41">
        <v>684</v>
      </c>
      <c r="B686" s="41"/>
      <c r="C686" s="41"/>
      <c r="D686" s="42"/>
      <c r="E686" s="42"/>
      <c r="F686" s="48">
        <f t="shared" si="56"/>
        <v>0</v>
      </c>
      <c r="G686" s="58">
        <f>IF(F686&gt;0,VLOOKUP(F686,税率表!$A$6:$D$12,3,1),0)</f>
        <v>0</v>
      </c>
      <c r="H686" s="58">
        <f>IF(F686&gt;0,VLOOKUP(F686,税率表!$A$6:$D$12,4,1),0)</f>
        <v>0</v>
      </c>
      <c r="I686" s="58">
        <f t="shared" si="57"/>
        <v>0</v>
      </c>
      <c r="J686" s="58">
        <f t="shared" si="58"/>
        <v>0</v>
      </c>
      <c r="K686" s="43">
        <f>ROUND(MAX((D686-E686)*{0.03,0.1,0.2,0.25,0.3,0.35,0.45}-{0,2520,16920,31920,52920,85920,181920},0),2)</f>
        <v>0</v>
      </c>
      <c r="L686" s="43">
        <f t="shared" si="59"/>
        <v>0</v>
      </c>
      <c r="M686" s="19" t="str">
        <f t="shared" si="60"/>
        <v/>
      </c>
    </row>
    <row r="687" ht="16.5" spans="1:13">
      <c r="A687" s="41">
        <v>685</v>
      </c>
      <c r="B687" s="41"/>
      <c r="C687" s="41"/>
      <c r="D687" s="42"/>
      <c r="E687" s="42"/>
      <c r="F687" s="48">
        <f t="shared" si="56"/>
        <v>0</v>
      </c>
      <c r="G687" s="58">
        <f>IF(F687&gt;0,VLOOKUP(F687,税率表!$A$6:$D$12,3,1),0)</f>
        <v>0</v>
      </c>
      <c r="H687" s="58">
        <f>IF(F687&gt;0,VLOOKUP(F687,税率表!$A$6:$D$12,4,1),0)</f>
        <v>0</v>
      </c>
      <c r="I687" s="58">
        <f t="shared" si="57"/>
        <v>0</v>
      </c>
      <c r="J687" s="58">
        <f t="shared" si="58"/>
        <v>0</v>
      </c>
      <c r="K687" s="43">
        <f>ROUND(MAX((D687-E687)*{0.03,0.1,0.2,0.25,0.3,0.35,0.45}-{0,2520,16920,31920,52920,85920,181920},0),2)</f>
        <v>0</v>
      </c>
      <c r="L687" s="43">
        <f t="shared" si="59"/>
        <v>0</v>
      </c>
      <c r="M687" s="19" t="str">
        <f t="shared" si="60"/>
        <v/>
      </c>
    </row>
    <row r="688" ht="16.5" spans="1:13">
      <c r="A688" s="41">
        <v>686</v>
      </c>
      <c r="B688" s="41"/>
      <c r="C688" s="41"/>
      <c r="D688" s="42"/>
      <c r="E688" s="42"/>
      <c r="F688" s="48">
        <f t="shared" si="56"/>
        <v>0</v>
      </c>
      <c r="G688" s="58">
        <f>IF(F688&gt;0,VLOOKUP(F688,税率表!$A$6:$D$12,3,1),0)</f>
        <v>0</v>
      </c>
      <c r="H688" s="58">
        <f>IF(F688&gt;0,VLOOKUP(F688,税率表!$A$6:$D$12,4,1),0)</f>
        <v>0</v>
      </c>
      <c r="I688" s="58">
        <f t="shared" si="57"/>
        <v>0</v>
      </c>
      <c r="J688" s="58">
        <f t="shared" si="58"/>
        <v>0</v>
      </c>
      <c r="K688" s="43">
        <f>ROUND(MAX((D688-E688)*{0.03,0.1,0.2,0.25,0.3,0.35,0.45}-{0,2520,16920,31920,52920,85920,181920},0),2)</f>
        <v>0</v>
      </c>
      <c r="L688" s="43">
        <f t="shared" si="59"/>
        <v>0</v>
      </c>
      <c r="M688" s="19" t="str">
        <f t="shared" si="60"/>
        <v/>
      </c>
    </row>
    <row r="689" ht="16.5" spans="1:13">
      <c r="A689" s="41">
        <v>687</v>
      </c>
      <c r="B689" s="41"/>
      <c r="C689" s="41"/>
      <c r="D689" s="42"/>
      <c r="E689" s="42"/>
      <c r="F689" s="48">
        <f t="shared" si="56"/>
        <v>0</v>
      </c>
      <c r="G689" s="58">
        <f>IF(F689&gt;0,VLOOKUP(F689,税率表!$A$6:$D$12,3,1),0)</f>
        <v>0</v>
      </c>
      <c r="H689" s="58">
        <f>IF(F689&gt;0,VLOOKUP(F689,税率表!$A$6:$D$12,4,1),0)</f>
        <v>0</v>
      </c>
      <c r="I689" s="58">
        <f t="shared" si="57"/>
        <v>0</v>
      </c>
      <c r="J689" s="58">
        <f t="shared" si="58"/>
        <v>0</v>
      </c>
      <c r="K689" s="43">
        <f>ROUND(MAX((D689-E689)*{0.03,0.1,0.2,0.25,0.3,0.35,0.45}-{0,2520,16920,31920,52920,85920,181920},0),2)</f>
        <v>0</v>
      </c>
      <c r="L689" s="43">
        <f t="shared" si="59"/>
        <v>0</v>
      </c>
      <c r="M689" s="19" t="str">
        <f t="shared" si="60"/>
        <v/>
      </c>
    </row>
    <row r="690" ht="16.5" spans="1:13">
      <c r="A690" s="41">
        <v>688</v>
      </c>
      <c r="B690" s="41"/>
      <c r="C690" s="41"/>
      <c r="D690" s="42"/>
      <c r="E690" s="42"/>
      <c r="F690" s="48">
        <f t="shared" si="56"/>
        <v>0</v>
      </c>
      <c r="G690" s="58">
        <f>IF(F690&gt;0,VLOOKUP(F690,税率表!$A$6:$D$12,3,1),0)</f>
        <v>0</v>
      </c>
      <c r="H690" s="58">
        <f>IF(F690&gt;0,VLOOKUP(F690,税率表!$A$6:$D$12,4,1),0)</f>
        <v>0</v>
      </c>
      <c r="I690" s="58">
        <f t="shared" si="57"/>
        <v>0</v>
      </c>
      <c r="J690" s="58">
        <f t="shared" si="58"/>
        <v>0</v>
      </c>
      <c r="K690" s="43">
        <f>ROUND(MAX((D690-E690)*{0.03,0.1,0.2,0.25,0.3,0.35,0.45}-{0,2520,16920,31920,52920,85920,181920},0),2)</f>
        <v>0</v>
      </c>
      <c r="L690" s="43">
        <f t="shared" si="59"/>
        <v>0</v>
      </c>
      <c r="M690" s="19" t="str">
        <f t="shared" si="60"/>
        <v/>
      </c>
    </row>
    <row r="691" ht="16.5" spans="1:13">
      <c r="A691" s="41">
        <v>689</v>
      </c>
      <c r="B691" s="41"/>
      <c r="C691" s="41"/>
      <c r="D691" s="42"/>
      <c r="E691" s="42"/>
      <c r="F691" s="48">
        <f t="shared" si="56"/>
        <v>0</v>
      </c>
      <c r="G691" s="58">
        <f>IF(F691&gt;0,VLOOKUP(F691,税率表!$A$6:$D$12,3,1),0)</f>
        <v>0</v>
      </c>
      <c r="H691" s="58">
        <f>IF(F691&gt;0,VLOOKUP(F691,税率表!$A$6:$D$12,4,1),0)</f>
        <v>0</v>
      </c>
      <c r="I691" s="58">
        <f t="shared" si="57"/>
        <v>0</v>
      </c>
      <c r="J691" s="58">
        <f t="shared" si="58"/>
        <v>0</v>
      </c>
      <c r="K691" s="43">
        <f>ROUND(MAX((D691-E691)*{0.03,0.1,0.2,0.25,0.3,0.35,0.45}-{0,2520,16920,31920,52920,85920,181920},0),2)</f>
        <v>0</v>
      </c>
      <c r="L691" s="43">
        <f t="shared" si="59"/>
        <v>0</v>
      </c>
      <c r="M691" s="19" t="str">
        <f t="shared" si="60"/>
        <v/>
      </c>
    </row>
    <row r="692" ht="16.5" spans="1:13">
      <c r="A692" s="41">
        <v>690</v>
      </c>
      <c r="B692" s="41"/>
      <c r="C692" s="41"/>
      <c r="D692" s="42"/>
      <c r="E692" s="42"/>
      <c r="F692" s="48">
        <f t="shared" si="56"/>
        <v>0</v>
      </c>
      <c r="G692" s="58">
        <f>IF(F692&gt;0,VLOOKUP(F692,税率表!$A$6:$D$12,3,1),0)</f>
        <v>0</v>
      </c>
      <c r="H692" s="58">
        <f>IF(F692&gt;0,VLOOKUP(F692,税率表!$A$6:$D$12,4,1),0)</f>
        <v>0</v>
      </c>
      <c r="I692" s="58">
        <f t="shared" si="57"/>
        <v>0</v>
      </c>
      <c r="J692" s="58">
        <f t="shared" si="58"/>
        <v>0</v>
      </c>
      <c r="K692" s="43">
        <f>ROUND(MAX((D692-E692)*{0.03,0.1,0.2,0.25,0.3,0.35,0.45}-{0,2520,16920,31920,52920,85920,181920},0),2)</f>
        <v>0</v>
      </c>
      <c r="L692" s="43">
        <f t="shared" si="59"/>
        <v>0</v>
      </c>
      <c r="M692" s="19" t="str">
        <f t="shared" si="60"/>
        <v/>
      </c>
    </row>
    <row r="693" ht="16.5" spans="1:13">
      <c r="A693" s="41">
        <v>691</v>
      </c>
      <c r="B693" s="41"/>
      <c r="C693" s="41"/>
      <c r="D693" s="42"/>
      <c r="E693" s="42"/>
      <c r="F693" s="48">
        <f t="shared" si="56"/>
        <v>0</v>
      </c>
      <c r="G693" s="58">
        <f>IF(F693&gt;0,VLOOKUP(F693,税率表!$A$6:$D$12,3,1),0)</f>
        <v>0</v>
      </c>
      <c r="H693" s="58">
        <f>IF(F693&gt;0,VLOOKUP(F693,税率表!$A$6:$D$12,4,1),0)</f>
        <v>0</v>
      </c>
      <c r="I693" s="58">
        <f t="shared" si="57"/>
        <v>0</v>
      </c>
      <c r="J693" s="58">
        <f t="shared" si="58"/>
        <v>0</v>
      </c>
      <c r="K693" s="43">
        <f>ROUND(MAX((D693-E693)*{0.03,0.1,0.2,0.25,0.3,0.35,0.45}-{0,2520,16920,31920,52920,85920,181920},0),2)</f>
        <v>0</v>
      </c>
      <c r="L693" s="43">
        <f t="shared" si="59"/>
        <v>0</v>
      </c>
      <c r="M693" s="19" t="str">
        <f t="shared" si="60"/>
        <v/>
      </c>
    </row>
    <row r="694" ht="16.5" spans="1:13">
      <c r="A694" s="41">
        <v>692</v>
      </c>
      <c r="B694" s="41"/>
      <c r="C694" s="41"/>
      <c r="D694" s="42"/>
      <c r="E694" s="42"/>
      <c r="F694" s="48">
        <f t="shared" si="56"/>
        <v>0</v>
      </c>
      <c r="G694" s="58">
        <f>IF(F694&gt;0,VLOOKUP(F694,税率表!$A$6:$D$12,3,1),0)</f>
        <v>0</v>
      </c>
      <c r="H694" s="58">
        <f>IF(F694&gt;0,VLOOKUP(F694,税率表!$A$6:$D$12,4,1),0)</f>
        <v>0</v>
      </c>
      <c r="I694" s="58">
        <f t="shared" si="57"/>
        <v>0</v>
      </c>
      <c r="J694" s="58">
        <f t="shared" si="58"/>
        <v>0</v>
      </c>
      <c r="K694" s="43">
        <f>ROUND(MAX((D694-E694)*{0.03,0.1,0.2,0.25,0.3,0.35,0.45}-{0,2520,16920,31920,52920,85920,181920},0),2)</f>
        <v>0</v>
      </c>
      <c r="L694" s="43">
        <f t="shared" si="59"/>
        <v>0</v>
      </c>
      <c r="M694" s="19" t="str">
        <f t="shared" si="60"/>
        <v/>
      </c>
    </row>
    <row r="695" ht="16.5" spans="1:13">
      <c r="A695" s="41">
        <v>693</v>
      </c>
      <c r="B695" s="41"/>
      <c r="C695" s="41"/>
      <c r="D695" s="42"/>
      <c r="E695" s="42"/>
      <c r="F695" s="48">
        <f t="shared" si="56"/>
        <v>0</v>
      </c>
      <c r="G695" s="58">
        <f>IF(F695&gt;0,VLOOKUP(F695,税率表!$A$6:$D$12,3,1),0)</f>
        <v>0</v>
      </c>
      <c r="H695" s="58">
        <f>IF(F695&gt;0,VLOOKUP(F695,税率表!$A$6:$D$12,4,1),0)</f>
        <v>0</v>
      </c>
      <c r="I695" s="58">
        <f t="shared" si="57"/>
        <v>0</v>
      </c>
      <c r="J695" s="58">
        <f t="shared" si="58"/>
        <v>0</v>
      </c>
      <c r="K695" s="43">
        <f>ROUND(MAX((D695-E695)*{0.03,0.1,0.2,0.25,0.3,0.35,0.45}-{0,2520,16920,31920,52920,85920,181920},0),2)</f>
        <v>0</v>
      </c>
      <c r="L695" s="43">
        <f t="shared" si="59"/>
        <v>0</v>
      </c>
      <c r="M695" s="19" t="str">
        <f t="shared" si="60"/>
        <v/>
      </c>
    </row>
    <row r="696" ht="16.5" spans="1:13">
      <c r="A696" s="41">
        <v>694</v>
      </c>
      <c r="B696" s="41"/>
      <c r="C696" s="41"/>
      <c r="D696" s="42"/>
      <c r="E696" s="42"/>
      <c r="F696" s="48">
        <f t="shared" si="56"/>
        <v>0</v>
      </c>
      <c r="G696" s="58">
        <f>IF(F696&gt;0,VLOOKUP(F696,税率表!$A$6:$D$12,3,1),0)</f>
        <v>0</v>
      </c>
      <c r="H696" s="58">
        <f>IF(F696&gt;0,VLOOKUP(F696,税率表!$A$6:$D$12,4,1),0)</f>
        <v>0</v>
      </c>
      <c r="I696" s="58">
        <f t="shared" si="57"/>
        <v>0</v>
      </c>
      <c r="J696" s="58">
        <f t="shared" si="58"/>
        <v>0</v>
      </c>
      <c r="K696" s="43">
        <f>ROUND(MAX((D696-E696)*{0.03,0.1,0.2,0.25,0.3,0.35,0.45}-{0,2520,16920,31920,52920,85920,181920},0),2)</f>
        <v>0</v>
      </c>
      <c r="L696" s="43">
        <f t="shared" si="59"/>
        <v>0</v>
      </c>
      <c r="M696" s="19" t="str">
        <f t="shared" si="60"/>
        <v/>
      </c>
    </row>
    <row r="697" ht="16.5" spans="1:13">
      <c r="A697" s="41">
        <v>695</v>
      </c>
      <c r="B697" s="41"/>
      <c r="C697" s="41"/>
      <c r="D697" s="42"/>
      <c r="E697" s="42"/>
      <c r="F697" s="48">
        <f t="shared" si="56"/>
        <v>0</v>
      </c>
      <c r="G697" s="58">
        <f>IF(F697&gt;0,VLOOKUP(F697,税率表!$A$6:$D$12,3,1),0)</f>
        <v>0</v>
      </c>
      <c r="H697" s="58">
        <f>IF(F697&gt;0,VLOOKUP(F697,税率表!$A$6:$D$12,4,1),0)</f>
        <v>0</v>
      </c>
      <c r="I697" s="58">
        <f t="shared" si="57"/>
        <v>0</v>
      </c>
      <c r="J697" s="58">
        <f t="shared" si="58"/>
        <v>0</v>
      </c>
      <c r="K697" s="43">
        <f>ROUND(MAX((D697-E697)*{0.03,0.1,0.2,0.25,0.3,0.35,0.45}-{0,2520,16920,31920,52920,85920,181920},0),2)</f>
        <v>0</v>
      </c>
      <c r="L697" s="43">
        <f t="shared" si="59"/>
        <v>0</v>
      </c>
      <c r="M697" s="19" t="str">
        <f t="shared" si="60"/>
        <v/>
      </c>
    </row>
    <row r="698" ht="16.5" spans="1:13">
      <c r="A698" s="41">
        <v>696</v>
      </c>
      <c r="B698" s="41"/>
      <c r="C698" s="41"/>
      <c r="D698" s="42"/>
      <c r="E698" s="42"/>
      <c r="F698" s="48">
        <f t="shared" si="56"/>
        <v>0</v>
      </c>
      <c r="G698" s="58">
        <f>IF(F698&gt;0,VLOOKUP(F698,税率表!$A$6:$D$12,3,1),0)</f>
        <v>0</v>
      </c>
      <c r="H698" s="58">
        <f>IF(F698&gt;0,VLOOKUP(F698,税率表!$A$6:$D$12,4,1),0)</f>
        <v>0</v>
      </c>
      <c r="I698" s="58">
        <f t="shared" si="57"/>
        <v>0</v>
      </c>
      <c r="J698" s="58">
        <f t="shared" si="58"/>
        <v>0</v>
      </c>
      <c r="K698" s="43">
        <f>ROUND(MAX((D698-E698)*{0.03,0.1,0.2,0.25,0.3,0.35,0.45}-{0,2520,16920,31920,52920,85920,181920},0),2)</f>
        <v>0</v>
      </c>
      <c r="L698" s="43">
        <f t="shared" si="59"/>
        <v>0</v>
      </c>
      <c r="M698" s="19" t="str">
        <f t="shared" si="60"/>
        <v/>
      </c>
    </row>
    <row r="699" ht="16.5" spans="1:13">
      <c r="A699" s="41">
        <v>697</v>
      </c>
      <c r="B699" s="41"/>
      <c r="C699" s="41"/>
      <c r="D699" s="42"/>
      <c r="E699" s="42"/>
      <c r="F699" s="48">
        <f t="shared" si="56"/>
        <v>0</v>
      </c>
      <c r="G699" s="58">
        <f>IF(F699&gt;0,VLOOKUP(F699,税率表!$A$6:$D$12,3,1),0)</f>
        <v>0</v>
      </c>
      <c r="H699" s="58">
        <f>IF(F699&gt;0,VLOOKUP(F699,税率表!$A$6:$D$12,4,1),0)</f>
        <v>0</v>
      </c>
      <c r="I699" s="58">
        <f t="shared" si="57"/>
        <v>0</v>
      </c>
      <c r="J699" s="58">
        <f t="shared" si="58"/>
        <v>0</v>
      </c>
      <c r="K699" s="43">
        <f>ROUND(MAX((D699-E699)*{0.03,0.1,0.2,0.25,0.3,0.35,0.45}-{0,2520,16920,31920,52920,85920,181920},0),2)</f>
        <v>0</v>
      </c>
      <c r="L699" s="43">
        <f t="shared" si="59"/>
        <v>0</v>
      </c>
      <c r="M699" s="19" t="str">
        <f t="shared" si="60"/>
        <v/>
      </c>
    </row>
    <row r="700" ht="16.5" spans="1:13">
      <c r="A700" s="41">
        <v>698</v>
      </c>
      <c r="B700" s="41"/>
      <c r="C700" s="41"/>
      <c r="D700" s="42"/>
      <c r="E700" s="42"/>
      <c r="F700" s="48">
        <f t="shared" si="56"/>
        <v>0</v>
      </c>
      <c r="G700" s="58">
        <f>IF(F700&gt;0,VLOOKUP(F700,税率表!$A$6:$D$12,3,1),0)</f>
        <v>0</v>
      </c>
      <c r="H700" s="58">
        <f>IF(F700&gt;0,VLOOKUP(F700,税率表!$A$6:$D$12,4,1),0)</f>
        <v>0</v>
      </c>
      <c r="I700" s="58">
        <f t="shared" si="57"/>
        <v>0</v>
      </c>
      <c r="J700" s="58">
        <f t="shared" si="58"/>
        <v>0</v>
      </c>
      <c r="K700" s="43">
        <f>ROUND(MAX((D700-E700)*{0.03,0.1,0.2,0.25,0.3,0.35,0.45}-{0,2520,16920,31920,52920,85920,181920},0),2)</f>
        <v>0</v>
      </c>
      <c r="L700" s="43">
        <f t="shared" si="59"/>
        <v>0</v>
      </c>
      <c r="M700" s="19" t="str">
        <f t="shared" si="60"/>
        <v/>
      </c>
    </row>
    <row r="701" ht="16.5" spans="1:13">
      <c r="A701" s="41">
        <v>699</v>
      </c>
      <c r="B701" s="41"/>
      <c r="C701" s="41"/>
      <c r="D701" s="42"/>
      <c r="E701" s="42"/>
      <c r="F701" s="48">
        <f t="shared" si="56"/>
        <v>0</v>
      </c>
      <c r="G701" s="58">
        <f>IF(F701&gt;0,VLOOKUP(F701,税率表!$A$6:$D$12,3,1),0)</f>
        <v>0</v>
      </c>
      <c r="H701" s="58">
        <f>IF(F701&gt;0,VLOOKUP(F701,税率表!$A$6:$D$12,4,1),0)</f>
        <v>0</v>
      </c>
      <c r="I701" s="58">
        <f t="shared" si="57"/>
        <v>0</v>
      </c>
      <c r="J701" s="58">
        <f t="shared" si="58"/>
        <v>0</v>
      </c>
      <c r="K701" s="43">
        <f>ROUND(MAX((D701-E701)*{0.03,0.1,0.2,0.25,0.3,0.35,0.45}-{0,2520,16920,31920,52920,85920,181920},0),2)</f>
        <v>0</v>
      </c>
      <c r="L701" s="43">
        <f t="shared" si="59"/>
        <v>0</v>
      </c>
      <c r="M701" s="19" t="str">
        <f t="shared" si="60"/>
        <v/>
      </c>
    </row>
    <row r="702" ht="16.5" spans="1:13">
      <c r="A702" s="41">
        <v>700</v>
      </c>
      <c r="B702" s="41"/>
      <c r="C702" s="41"/>
      <c r="D702" s="42"/>
      <c r="E702" s="42"/>
      <c r="F702" s="48">
        <f t="shared" si="56"/>
        <v>0</v>
      </c>
      <c r="G702" s="58">
        <f>IF(F702&gt;0,VLOOKUP(F702,税率表!$A$6:$D$12,3,1),0)</f>
        <v>0</v>
      </c>
      <c r="H702" s="58">
        <f>IF(F702&gt;0,VLOOKUP(F702,税率表!$A$6:$D$12,4,1),0)</f>
        <v>0</v>
      </c>
      <c r="I702" s="58">
        <f t="shared" si="57"/>
        <v>0</v>
      </c>
      <c r="J702" s="58">
        <f t="shared" si="58"/>
        <v>0</v>
      </c>
      <c r="K702" s="43">
        <f>ROUND(MAX((D702-E702)*{0.03,0.1,0.2,0.25,0.3,0.35,0.45}-{0,2520,16920,31920,52920,85920,181920},0),2)</f>
        <v>0</v>
      </c>
      <c r="L702" s="43">
        <f t="shared" si="59"/>
        <v>0</v>
      </c>
      <c r="M702" s="19" t="str">
        <f t="shared" si="60"/>
        <v/>
      </c>
    </row>
    <row r="703" ht="16.5" spans="1:13">
      <c r="A703" s="41">
        <v>701</v>
      </c>
      <c r="B703" s="41"/>
      <c r="C703" s="41"/>
      <c r="D703" s="42"/>
      <c r="E703" s="42"/>
      <c r="F703" s="48">
        <f t="shared" si="56"/>
        <v>0</v>
      </c>
      <c r="G703" s="58">
        <f>IF(F703&gt;0,VLOOKUP(F703,税率表!$A$6:$D$12,3,1),0)</f>
        <v>0</v>
      </c>
      <c r="H703" s="58">
        <f>IF(F703&gt;0,VLOOKUP(F703,税率表!$A$6:$D$12,4,1),0)</f>
        <v>0</v>
      </c>
      <c r="I703" s="58">
        <f t="shared" si="57"/>
        <v>0</v>
      </c>
      <c r="J703" s="58">
        <f t="shared" si="58"/>
        <v>0</v>
      </c>
      <c r="K703" s="43">
        <f>ROUND(MAX((D703-E703)*{0.03,0.1,0.2,0.25,0.3,0.35,0.45}-{0,2520,16920,31920,52920,85920,181920},0),2)</f>
        <v>0</v>
      </c>
      <c r="L703" s="43">
        <f t="shared" si="59"/>
        <v>0</v>
      </c>
      <c r="M703" s="19" t="str">
        <f t="shared" si="60"/>
        <v/>
      </c>
    </row>
    <row r="704" ht="16.5" spans="1:13">
      <c r="A704" s="41">
        <v>702</v>
      </c>
      <c r="B704" s="41"/>
      <c r="C704" s="41"/>
      <c r="D704" s="42"/>
      <c r="E704" s="42"/>
      <c r="F704" s="48">
        <f t="shared" si="56"/>
        <v>0</v>
      </c>
      <c r="G704" s="58">
        <f>IF(F704&gt;0,VLOOKUP(F704,税率表!$A$6:$D$12,3,1),0)</f>
        <v>0</v>
      </c>
      <c r="H704" s="58">
        <f>IF(F704&gt;0,VLOOKUP(F704,税率表!$A$6:$D$12,4,1),0)</f>
        <v>0</v>
      </c>
      <c r="I704" s="58">
        <f t="shared" si="57"/>
        <v>0</v>
      </c>
      <c r="J704" s="58">
        <f t="shared" si="58"/>
        <v>0</v>
      </c>
      <c r="K704" s="43">
        <f>ROUND(MAX((D704-E704)*{0.03,0.1,0.2,0.25,0.3,0.35,0.45}-{0,2520,16920,31920,52920,85920,181920},0),2)</f>
        <v>0</v>
      </c>
      <c r="L704" s="43">
        <f t="shared" si="59"/>
        <v>0</v>
      </c>
      <c r="M704" s="19" t="str">
        <f t="shared" si="60"/>
        <v/>
      </c>
    </row>
    <row r="705" ht="16.5" spans="1:13">
      <c r="A705" s="41">
        <v>703</v>
      </c>
      <c r="B705" s="41"/>
      <c r="C705" s="41"/>
      <c r="D705" s="42"/>
      <c r="E705" s="42"/>
      <c r="F705" s="48">
        <f t="shared" si="56"/>
        <v>0</v>
      </c>
      <c r="G705" s="58">
        <f>IF(F705&gt;0,VLOOKUP(F705,税率表!$A$6:$D$12,3,1),0)</f>
        <v>0</v>
      </c>
      <c r="H705" s="58">
        <f>IF(F705&gt;0,VLOOKUP(F705,税率表!$A$6:$D$12,4,1),0)</f>
        <v>0</v>
      </c>
      <c r="I705" s="58">
        <f t="shared" si="57"/>
        <v>0</v>
      </c>
      <c r="J705" s="58">
        <f t="shared" si="58"/>
        <v>0</v>
      </c>
      <c r="K705" s="43">
        <f>ROUND(MAX((D705-E705)*{0.03,0.1,0.2,0.25,0.3,0.35,0.45}-{0,2520,16920,31920,52920,85920,181920},0),2)</f>
        <v>0</v>
      </c>
      <c r="L705" s="43">
        <f t="shared" si="59"/>
        <v>0</v>
      </c>
      <c r="M705" s="19" t="str">
        <f t="shared" si="60"/>
        <v/>
      </c>
    </row>
    <row r="706" ht="16.5" spans="1:13">
      <c r="A706" s="41">
        <v>704</v>
      </c>
      <c r="B706" s="41"/>
      <c r="C706" s="41"/>
      <c r="D706" s="42"/>
      <c r="E706" s="42"/>
      <c r="F706" s="48">
        <f t="shared" si="56"/>
        <v>0</v>
      </c>
      <c r="G706" s="58">
        <f>IF(F706&gt;0,VLOOKUP(F706,税率表!$A$6:$D$12,3,1),0)</f>
        <v>0</v>
      </c>
      <c r="H706" s="58">
        <f>IF(F706&gt;0,VLOOKUP(F706,税率表!$A$6:$D$12,4,1),0)</f>
        <v>0</v>
      </c>
      <c r="I706" s="58">
        <f t="shared" si="57"/>
        <v>0</v>
      </c>
      <c r="J706" s="58">
        <f t="shared" si="58"/>
        <v>0</v>
      </c>
      <c r="K706" s="43">
        <f>ROUND(MAX((D706-E706)*{0.03,0.1,0.2,0.25,0.3,0.35,0.45}-{0,2520,16920,31920,52920,85920,181920},0),2)</f>
        <v>0</v>
      </c>
      <c r="L706" s="43">
        <f t="shared" si="59"/>
        <v>0</v>
      </c>
      <c r="M706" s="19" t="str">
        <f t="shared" si="60"/>
        <v/>
      </c>
    </row>
    <row r="707" ht="16.5" spans="1:13">
      <c r="A707" s="41">
        <v>705</v>
      </c>
      <c r="B707" s="41"/>
      <c r="C707" s="41"/>
      <c r="D707" s="42"/>
      <c r="E707" s="42"/>
      <c r="F707" s="48">
        <f t="shared" si="56"/>
        <v>0</v>
      </c>
      <c r="G707" s="58">
        <f>IF(F707&gt;0,VLOOKUP(F707,税率表!$A$6:$D$12,3,1),0)</f>
        <v>0</v>
      </c>
      <c r="H707" s="58">
        <f>IF(F707&gt;0,VLOOKUP(F707,税率表!$A$6:$D$12,4,1),0)</f>
        <v>0</v>
      </c>
      <c r="I707" s="58">
        <f t="shared" si="57"/>
        <v>0</v>
      </c>
      <c r="J707" s="58">
        <f t="shared" si="58"/>
        <v>0</v>
      </c>
      <c r="K707" s="43">
        <f>ROUND(MAX((D707-E707)*{0.03,0.1,0.2,0.25,0.3,0.35,0.45}-{0,2520,16920,31920,52920,85920,181920},0),2)</f>
        <v>0</v>
      </c>
      <c r="L707" s="43">
        <f t="shared" si="59"/>
        <v>0</v>
      </c>
      <c r="M707" s="19" t="str">
        <f t="shared" si="60"/>
        <v/>
      </c>
    </row>
    <row r="708" ht="16.5" spans="1:13">
      <c r="A708" s="41">
        <v>706</v>
      </c>
      <c r="B708" s="41"/>
      <c r="C708" s="41"/>
      <c r="D708" s="42"/>
      <c r="E708" s="42"/>
      <c r="F708" s="48">
        <f t="shared" si="56"/>
        <v>0</v>
      </c>
      <c r="G708" s="58">
        <f>IF(F708&gt;0,VLOOKUP(F708,税率表!$A$6:$D$12,3,1),0)</f>
        <v>0</v>
      </c>
      <c r="H708" s="58">
        <f>IF(F708&gt;0,VLOOKUP(F708,税率表!$A$6:$D$12,4,1),0)</f>
        <v>0</v>
      </c>
      <c r="I708" s="58">
        <f t="shared" si="57"/>
        <v>0</v>
      </c>
      <c r="J708" s="58">
        <f t="shared" si="58"/>
        <v>0</v>
      </c>
      <c r="K708" s="43">
        <f>ROUND(MAX((D708-E708)*{0.03,0.1,0.2,0.25,0.3,0.35,0.45}-{0,2520,16920,31920,52920,85920,181920},0),2)</f>
        <v>0</v>
      </c>
      <c r="L708" s="43">
        <f t="shared" si="59"/>
        <v>0</v>
      </c>
      <c r="M708" s="19" t="str">
        <f t="shared" si="60"/>
        <v/>
      </c>
    </row>
    <row r="709" ht="16.5" spans="1:13">
      <c r="A709" s="41">
        <v>707</v>
      </c>
      <c r="B709" s="41"/>
      <c r="C709" s="41"/>
      <c r="D709" s="42"/>
      <c r="E709" s="42"/>
      <c r="F709" s="48">
        <f t="shared" si="56"/>
        <v>0</v>
      </c>
      <c r="G709" s="58">
        <f>IF(F709&gt;0,VLOOKUP(F709,税率表!$A$6:$D$12,3,1),0)</f>
        <v>0</v>
      </c>
      <c r="H709" s="58">
        <f>IF(F709&gt;0,VLOOKUP(F709,税率表!$A$6:$D$12,4,1),0)</f>
        <v>0</v>
      </c>
      <c r="I709" s="58">
        <f t="shared" si="57"/>
        <v>0</v>
      </c>
      <c r="J709" s="58">
        <f t="shared" si="58"/>
        <v>0</v>
      </c>
      <c r="K709" s="43">
        <f>ROUND(MAX((D709-E709)*{0.03,0.1,0.2,0.25,0.3,0.35,0.45}-{0,2520,16920,31920,52920,85920,181920},0),2)</f>
        <v>0</v>
      </c>
      <c r="L709" s="43">
        <f t="shared" si="59"/>
        <v>0</v>
      </c>
      <c r="M709" s="19" t="str">
        <f t="shared" si="60"/>
        <v/>
      </c>
    </row>
    <row r="710" ht="16.5" spans="1:13">
      <c r="A710" s="41">
        <v>708</v>
      </c>
      <c r="B710" s="41"/>
      <c r="C710" s="41"/>
      <c r="D710" s="42"/>
      <c r="E710" s="42"/>
      <c r="F710" s="48">
        <f t="shared" si="56"/>
        <v>0</v>
      </c>
      <c r="G710" s="58">
        <f>IF(F710&gt;0,VLOOKUP(F710,税率表!$A$6:$D$12,3,1),0)</f>
        <v>0</v>
      </c>
      <c r="H710" s="58">
        <f>IF(F710&gt;0,VLOOKUP(F710,税率表!$A$6:$D$12,4,1),0)</f>
        <v>0</v>
      </c>
      <c r="I710" s="58">
        <f t="shared" si="57"/>
        <v>0</v>
      </c>
      <c r="J710" s="58">
        <f t="shared" si="58"/>
        <v>0</v>
      </c>
      <c r="K710" s="43">
        <f>ROUND(MAX((D710-E710)*{0.03,0.1,0.2,0.25,0.3,0.35,0.45}-{0,2520,16920,31920,52920,85920,181920},0),2)</f>
        <v>0</v>
      </c>
      <c r="L710" s="43">
        <f t="shared" si="59"/>
        <v>0</v>
      </c>
      <c r="M710" s="19" t="str">
        <f t="shared" si="60"/>
        <v/>
      </c>
    </row>
    <row r="711" ht="16.5" spans="1:13">
      <c r="A711" s="41">
        <v>709</v>
      </c>
      <c r="B711" s="41"/>
      <c r="C711" s="41"/>
      <c r="D711" s="42"/>
      <c r="E711" s="42"/>
      <c r="F711" s="48">
        <f t="shared" si="56"/>
        <v>0</v>
      </c>
      <c r="G711" s="58">
        <f>IF(F711&gt;0,VLOOKUP(F711,税率表!$A$6:$D$12,3,1),0)</f>
        <v>0</v>
      </c>
      <c r="H711" s="58">
        <f>IF(F711&gt;0,VLOOKUP(F711,税率表!$A$6:$D$12,4,1),0)</f>
        <v>0</v>
      </c>
      <c r="I711" s="58">
        <f t="shared" si="57"/>
        <v>0</v>
      </c>
      <c r="J711" s="58">
        <f t="shared" si="58"/>
        <v>0</v>
      </c>
      <c r="K711" s="43">
        <f>ROUND(MAX((D711-E711)*{0.03,0.1,0.2,0.25,0.3,0.35,0.45}-{0,2520,16920,31920,52920,85920,181920},0),2)</f>
        <v>0</v>
      </c>
      <c r="L711" s="43">
        <f t="shared" si="59"/>
        <v>0</v>
      </c>
      <c r="M711" s="19" t="str">
        <f t="shared" si="60"/>
        <v/>
      </c>
    </row>
    <row r="712" ht="16.5" spans="1:13">
      <c r="A712" s="41">
        <v>710</v>
      </c>
      <c r="B712" s="41"/>
      <c r="C712" s="41"/>
      <c r="D712" s="42"/>
      <c r="E712" s="42"/>
      <c r="F712" s="48">
        <f t="shared" si="56"/>
        <v>0</v>
      </c>
      <c r="G712" s="58">
        <f>IF(F712&gt;0,VLOOKUP(F712,税率表!$A$6:$D$12,3,1),0)</f>
        <v>0</v>
      </c>
      <c r="H712" s="58">
        <f>IF(F712&gt;0,VLOOKUP(F712,税率表!$A$6:$D$12,4,1),0)</f>
        <v>0</v>
      </c>
      <c r="I712" s="58">
        <f t="shared" si="57"/>
        <v>0</v>
      </c>
      <c r="J712" s="58">
        <f t="shared" si="58"/>
        <v>0</v>
      </c>
      <c r="K712" s="43">
        <f>ROUND(MAX((D712-E712)*{0.03,0.1,0.2,0.25,0.3,0.35,0.45}-{0,2520,16920,31920,52920,85920,181920},0),2)</f>
        <v>0</v>
      </c>
      <c r="L712" s="43">
        <f t="shared" si="59"/>
        <v>0</v>
      </c>
      <c r="M712" s="19" t="str">
        <f t="shared" si="60"/>
        <v/>
      </c>
    </row>
    <row r="713" ht="16.5" spans="1:13">
      <c r="A713" s="41">
        <v>711</v>
      </c>
      <c r="B713" s="41"/>
      <c r="C713" s="41"/>
      <c r="D713" s="42"/>
      <c r="E713" s="42"/>
      <c r="F713" s="48">
        <f t="shared" si="56"/>
        <v>0</v>
      </c>
      <c r="G713" s="58">
        <f>IF(F713&gt;0,VLOOKUP(F713,税率表!$A$6:$D$12,3,1),0)</f>
        <v>0</v>
      </c>
      <c r="H713" s="58">
        <f>IF(F713&gt;0,VLOOKUP(F713,税率表!$A$6:$D$12,4,1),0)</f>
        <v>0</v>
      </c>
      <c r="I713" s="58">
        <f t="shared" si="57"/>
        <v>0</v>
      </c>
      <c r="J713" s="58">
        <f t="shared" si="58"/>
        <v>0</v>
      </c>
      <c r="K713" s="43">
        <f>ROUND(MAX((D713-E713)*{0.03,0.1,0.2,0.25,0.3,0.35,0.45}-{0,2520,16920,31920,52920,85920,181920},0),2)</f>
        <v>0</v>
      </c>
      <c r="L713" s="43">
        <f t="shared" si="59"/>
        <v>0</v>
      </c>
      <c r="M713" s="19" t="str">
        <f t="shared" si="60"/>
        <v/>
      </c>
    </row>
    <row r="714" ht="16.5" spans="1:13">
      <c r="A714" s="41">
        <v>712</v>
      </c>
      <c r="B714" s="41"/>
      <c r="C714" s="41"/>
      <c r="D714" s="42"/>
      <c r="E714" s="42"/>
      <c r="F714" s="48">
        <f t="shared" si="56"/>
        <v>0</v>
      </c>
      <c r="G714" s="58">
        <f>IF(F714&gt;0,VLOOKUP(F714,税率表!$A$6:$D$12,3,1),0)</f>
        <v>0</v>
      </c>
      <c r="H714" s="58">
        <f>IF(F714&gt;0,VLOOKUP(F714,税率表!$A$6:$D$12,4,1),0)</f>
        <v>0</v>
      </c>
      <c r="I714" s="58">
        <f t="shared" si="57"/>
        <v>0</v>
      </c>
      <c r="J714" s="58">
        <f t="shared" si="58"/>
        <v>0</v>
      </c>
      <c r="K714" s="43">
        <f>ROUND(MAX((D714-E714)*{0.03,0.1,0.2,0.25,0.3,0.35,0.45}-{0,2520,16920,31920,52920,85920,181920},0),2)</f>
        <v>0</v>
      </c>
      <c r="L714" s="43">
        <f t="shared" si="59"/>
        <v>0</v>
      </c>
      <c r="M714" s="19" t="str">
        <f t="shared" si="60"/>
        <v/>
      </c>
    </row>
    <row r="715" ht="16.5" spans="1:13">
      <c r="A715" s="41">
        <v>713</v>
      </c>
      <c r="B715" s="41"/>
      <c r="C715" s="41"/>
      <c r="D715" s="42"/>
      <c r="E715" s="42"/>
      <c r="F715" s="48">
        <f t="shared" si="56"/>
        <v>0</v>
      </c>
      <c r="G715" s="58">
        <f>IF(F715&gt;0,VLOOKUP(F715,税率表!$A$6:$D$12,3,1),0)</f>
        <v>0</v>
      </c>
      <c r="H715" s="58">
        <f>IF(F715&gt;0,VLOOKUP(F715,税率表!$A$6:$D$12,4,1),0)</f>
        <v>0</v>
      </c>
      <c r="I715" s="58">
        <f t="shared" si="57"/>
        <v>0</v>
      </c>
      <c r="J715" s="58">
        <f t="shared" si="58"/>
        <v>0</v>
      </c>
      <c r="K715" s="43">
        <f>ROUND(MAX((D715-E715)*{0.03,0.1,0.2,0.25,0.3,0.35,0.45}-{0,2520,16920,31920,52920,85920,181920},0),2)</f>
        <v>0</v>
      </c>
      <c r="L715" s="43">
        <f t="shared" si="59"/>
        <v>0</v>
      </c>
      <c r="M715" s="19" t="str">
        <f t="shared" si="60"/>
        <v/>
      </c>
    </row>
    <row r="716" ht="16.5" spans="1:13">
      <c r="A716" s="41">
        <v>714</v>
      </c>
      <c r="B716" s="41"/>
      <c r="C716" s="41"/>
      <c r="D716" s="42"/>
      <c r="E716" s="42"/>
      <c r="F716" s="48">
        <f t="shared" ref="F716:F779" si="61">ROUND(IF(D716&gt;E716,D716-E716,0),2)</f>
        <v>0</v>
      </c>
      <c r="G716" s="58">
        <f>IF(F716&gt;0,VLOOKUP(F716,税率表!$A$6:$D$12,3,1),0)</f>
        <v>0</v>
      </c>
      <c r="H716" s="58">
        <f>IF(F716&gt;0,VLOOKUP(F716,税率表!$A$6:$D$12,4,1),0)</f>
        <v>0</v>
      </c>
      <c r="I716" s="58">
        <f t="shared" ref="I716:I779" si="62">ROUND(F716*G716-H716,2)</f>
        <v>0</v>
      </c>
      <c r="J716" s="58">
        <f t="shared" ref="J716:J779" si="63">ROUND(D716-I716,2)</f>
        <v>0</v>
      </c>
      <c r="K716" s="43">
        <f>ROUND(MAX((D716-E716)*{0.03,0.1,0.2,0.25,0.3,0.35,0.45}-{0,2520,16920,31920,52920,85920,181920},0),2)</f>
        <v>0</v>
      </c>
      <c r="L716" s="43">
        <f t="shared" ref="L716:L779" si="64">ROUND(D716-K716,2)</f>
        <v>0</v>
      </c>
      <c r="M716" s="19" t="str">
        <f t="shared" ref="M716:M779" si="65">IF(I716=K716,"","税金计算有误！")</f>
        <v/>
      </c>
    </row>
    <row r="717" ht="16.5" spans="1:13">
      <c r="A717" s="41">
        <v>715</v>
      </c>
      <c r="B717" s="41"/>
      <c r="C717" s="41"/>
      <c r="D717" s="42"/>
      <c r="E717" s="42"/>
      <c r="F717" s="48">
        <f t="shared" si="61"/>
        <v>0</v>
      </c>
      <c r="G717" s="58">
        <f>IF(F717&gt;0,VLOOKUP(F717,税率表!$A$6:$D$12,3,1),0)</f>
        <v>0</v>
      </c>
      <c r="H717" s="58">
        <f>IF(F717&gt;0,VLOOKUP(F717,税率表!$A$6:$D$12,4,1),0)</f>
        <v>0</v>
      </c>
      <c r="I717" s="58">
        <f t="shared" si="62"/>
        <v>0</v>
      </c>
      <c r="J717" s="58">
        <f t="shared" si="63"/>
        <v>0</v>
      </c>
      <c r="K717" s="43">
        <f>ROUND(MAX((D717-E717)*{0.03,0.1,0.2,0.25,0.3,0.35,0.45}-{0,2520,16920,31920,52920,85920,181920},0),2)</f>
        <v>0</v>
      </c>
      <c r="L717" s="43">
        <f t="shared" si="64"/>
        <v>0</v>
      </c>
      <c r="M717" s="19" t="str">
        <f t="shared" si="65"/>
        <v/>
      </c>
    </row>
    <row r="718" ht="16.5" spans="1:13">
      <c r="A718" s="41">
        <v>716</v>
      </c>
      <c r="B718" s="41"/>
      <c r="C718" s="41"/>
      <c r="D718" s="42"/>
      <c r="E718" s="42"/>
      <c r="F718" s="48">
        <f t="shared" si="61"/>
        <v>0</v>
      </c>
      <c r="G718" s="58">
        <f>IF(F718&gt;0,VLOOKUP(F718,税率表!$A$6:$D$12,3,1),0)</f>
        <v>0</v>
      </c>
      <c r="H718" s="58">
        <f>IF(F718&gt;0,VLOOKUP(F718,税率表!$A$6:$D$12,4,1),0)</f>
        <v>0</v>
      </c>
      <c r="I718" s="58">
        <f t="shared" si="62"/>
        <v>0</v>
      </c>
      <c r="J718" s="58">
        <f t="shared" si="63"/>
        <v>0</v>
      </c>
      <c r="K718" s="43">
        <f>ROUND(MAX((D718-E718)*{0.03,0.1,0.2,0.25,0.3,0.35,0.45}-{0,2520,16920,31920,52920,85920,181920},0),2)</f>
        <v>0</v>
      </c>
      <c r="L718" s="43">
        <f t="shared" si="64"/>
        <v>0</v>
      </c>
      <c r="M718" s="19" t="str">
        <f t="shared" si="65"/>
        <v/>
      </c>
    </row>
    <row r="719" ht="16.5" spans="1:13">
      <c r="A719" s="41">
        <v>717</v>
      </c>
      <c r="B719" s="41"/>
      <c r="C719" s="41"/>
      <c r="D719" s="42"/>
      <c r="E719" s="42"/>
      <c r="F719" s="48">
        <f t="shared" si="61"/>
        <v>0</v>
      </c>
      <c r="G719" s="58">
        <f>IF(F719&gt;0,VLOOKUP(F719,税率表!$A$6:$D$12,3,1),0)</f>
        <v>0</v>
      </c>
      <c r="H719" s="58">
        <f>IF(F719&gt;0,VLOOKUP(F719,税率表!$A$6:$D$12,4,1),0)</f>
        <v>0</v>
      </c>
      <c r="I719" s="58">
        <f t="shared" si="62"/>
        <v>0</v>
      </c>
      <c r="J719" s="58">
        <f t="shared" si="63"/>
        <v>0</v>
      </c>
      <c r="K719" s="43">
        <f>ROUND(MAX((D719-E719)*{0.03,0.1,0.2,0.25,0.3,0.35,0.45}-{0,2520,16920,31920,52920,85920,181920},0),2)</f>
        <v>0</v>
      </c>
      <c r="L719" s="43">
        <f t="shared" si="64"/>
        <v>0</v>
      </c>
      <c r="M719" s="19" t="str">
        <f t="shared" si="65"/>
        <v/>
      </c>
    </row>
    <row r="720" ht="16.5" spans="1:13">
      <c r="A720" s="41">
        <v>718</v>
      </c>
      <c r="B720" s="41"/>
      <c r="C720" s="41"/>
      <c r="D720" s="42"/>
      <c r="E720" s="42"/>
      <c r="F720" s="48">
        <f t="shared" si="61"/>
        <v>0</v>
      </c>
      <c r="G720" s="58">
        <f>IF(F720&gt;0,VLOOKUP(F720,税率表!$A$6:$D$12,3,1),0)</f>
        <v>0</v>
      </c>
      <c r="H720" s="58">
        <f>IF(F720&gt;0,VLOOKUP(F720,税率表!$A$6:$D$12,4,1),0)</f>
        <v>0</v>
      </c>
      <c r="I720" s="58">
        <f t="shared" si="62"/>
        <v>0</v>
      </c>
      <c r="J720" s="58">
        <f t="shared" si="63"/>
        <v>0</v>
      </c>
      <c r="K720" s="43">
        <f>ROUND(MAX((D720-E720)*{0.03,0.1,0.2,0.25,0.3,0.35,0.45}-{0,2520,16920,31920,52920,85920,181920},0),2)</f>
        <v>0</v>
      </c>
      <c r="L720" s="43">
        <f t="shared" si="64"/>
        <v>0</v>
      </c>
      <c r="M720" s="19" t="str">
        <f t="shared" si="65"/>
        <v/>
      </c>
    </row>
    <row r="721" ht="16.5" spans="1:13">
      <c r="A721" s="41">
        <v>719</v>
      </c>
      <c r="B721" s="41"/>
      <c r="C721" s="41"/>
      <c r="D721" s="42"/>
      <c r="E721" s="42"/>
      <c r="F721" s="48">
        <f t="shared" si="61"/>
        <v>0</v>
      </c>
      <c r="G721" s="58">
        <f>IF(F721&gt;0,VLOOKUP(F721,税率表!$A$6:$D$12,3,1),0)</f>
        <v>0</v>
      </c>
      <c r="H721" s="58">
        <f>IF(F721&gt;0,VLOOKUP(F721,税率表!$A$6:$D$12,4,1),0)</f>
        <v>0</v>
      </c>
      <c r="I721" s="58">
        <f t="shared" si="62"/>
        <v>0</v>
      </c>
      <c r="J721" s="58">
        <f t="shared" si="63"/>
        <v>0</v>
      </c>
      <c r="K721" s="43">
        <f>ROUND(MAX((D721-E721)*{0.03,0.1,0.2,0.25,0.3,0.35,0.45}-{0,2520,16920,31920,52920,85920,181920},0),2)</f>
        <v>0</v>
      </c>
      <c r="L721" s="43">
        <f t="shared" si="64"/>
        <v>0</v>
      </c>
      <c r="M721" s="19" t="str">
        <f t="shared" si="65"/>
        <v/>
      </c>
    </row>
    <row r="722" ht="16.5" spans="1:13">
      <c r="A722" s="41">
        <v>720</v>
      </c>
      <c r="B722" s="41"/>
      <c r="C722" s="41"/>
      <c r="D722" s="42"/>
      <c r="E722" s="42"/>
      <c r="F722" s="48">
        <f t="shared" si="61"/>
        <v>0</v>
      </c>
      <c r="G722" s="58">
        <f>IF(F722&gt;0,VLOOKUP(F722,税率表!$A$6:$D$12,3,1),0)</f>
        <v>0</v>
      </c>
      <c r="H722" s="58">
        <f>IF(F722&gt;0,VLOOKUP(F722,税率表!$A$6:$D$12,4,1),0)</f>
        <v>0</v>
      </c>
      <c r="I722" s="58">
        <f t="shared" si="62"/>
        <v>0</v>
      </c>
      <c r="J722" s="58">
        <f t="shared" si="63"/>
        <v>0</v>
      </c>
      <c r="K722" s="43">
        <f>ROUND(MAX((D722-E722)*{0.03,0.1,0.2,0.25,0.3,0.35,0.45}-{0,2520,16920,31920,52920,85920,181920},0),2)</f>
        <v>0</v>
      </c>
      <c r="L722" s="43">
        <f t="shared" si="64"/>
        <v>0</v>
      </c>
      <c r="M722" s="19" t="str">
        <f t="shared" si="65"/>
        <v/>
      </c>
    </row>
    <row r="723" ht="16.5" spans="1:13">
      <c r="A723" s="41">
        <v>721</v>
      </c>
      <c r="B723" s="41"/>
      <c r="C723" s="41"/>
      <c r="D723" s="42"/>
      <c r="E723" s="42"/>
      <c r="F723" s="48">
        <f t="shared" si="61"/>
        <v>0</v>
      </c>
      <c r="G723" s="58">
        <f>IF(F723&gt;0,VLOOKUP(F723,税率表!$A$6:$D$12,3,1),0)</f>
        <v>0</v>
      </c>
      <c r="H723" s="58">
        <f>IF(F723&gt;0,VLOOKUP(F723,税率表!$A$6:$D$12,4,1),0)</f>
        <v>0</v>
      </c>
      <c r="I723" s="58">
        <f t="shared" si="62"/>
        <v>0</v>
      </c>
      <c r="J723" s="58">
        <f t="shared" si="63"/>
        <v>0</v>
      </c>
      <c r="K723" s="43">
        <f>ROUND(MAX((D723-E723)*{0.03,0.1,0.2,0.25,0.3,0.35,0.45}-{0,2520,16920,31920,52920,85920,181920},0),2)</f>
        <v>0</v>
      </c>
      <c r="L723" s="43">
        <f t="shared" si="64"/>
        <v>0</v>
      </c>
      <c r="M723" s="19" t="str">
        <f t="shared" si="65"/>
        <v/>
      </c>
    </row>
    <row r="724" ht="16.5" spans="1:13">
      <c r="A724" s="41">
        <v>722</v>
      </c>
      <c r="B724" s="41"/>
      <c r="C724" s="41"/>
      <c r="D724" s="42"/>
      <c r="E724" s="42"/>
      <c r="F724" s="48">
        <f t="shared" si="61"/>
        <v>0</v>
      </c>
      <c r="G724" s="58">
        <f>IF(F724&gt;0,VLOOKUP(F724,税率表!$A$6:$D$12,3,1),0)</f>
        <v>0</v>
      </c>
      <c r="H724" s="58">
        <f>IF(F724&gt;0,VLOOKUP(F724,税率表!$A$6:$D$12,4,1),0)</f>
        <v>0</v>
      </c>
      <c r="I724" s="58">
        <f t="shared" si="62"/>
        <v>0</v>
      </c>
      <c r="J724" s="58">
        <f t="shared" si="63"/>
        <v>0</v>
      </c>
      <c r="K724" s="43">
        <f>ROUND(MAX((D724-E724)*{0.03,0.1,0.2,0.25,0.3,0.35,0.45}-{0,2520,16920,31920,52920,85920,181920},0),2)</f>
        <v>0</v>
      </c>
      <c r="L724" s="43">
        <f t="shared" si="64"/>
        <v>0</v>
      </c>
      <c r="M724" s="19" t="str">
        <f t="shared" si="65"/>
        <v/>
      </c>
    </row>
    <row r="725" ht="16.5" spans="1:13">
      <c r="A725" s="41">
        <v>723</v>
      </c>
      <c r="B725" s="41"/>
      <c r="C725" s="41"/>
      <c r="D725" s="42"/>
      <c r="E725" s="42"/>
      <c r="F725" s="48">
        <f t="shared" si="61"/>
        <v>0</v>
      </c>
      <c r="G725" s="58">
        <f>IF(F725&gt;0,VLOOKUP(F725,税率表!$A$6:$D$12,3,1),0)</f>
        <v>0</v>
      </c>
      <c r="H725" s="58">
        <f>IF(F725&gt;0,VLOOKUP(F725,税率表!$A$6:$D$12,4,1),0)</f>
        <v>0</v>
      </c>
      <c r="I725" s="58">
        <f t="shared" si="62"/>
        <v>0</v>
      </c>
      <c r="J725" s="58">
        <f t="shared" si="63"/>
        <v>0</v>
      </c>
      <c r="K725" s="43">
        <f>ROUND(MAX((D725-E725)*{0.03,0.1,0.2,0.25,0.3,0.35,0.45}-{0,2520,16920,31920,52920,85920,181920},0),2)</f>
        <v>0</v>
      </c>
      <c r="L725" s="43">
        <f t="shared" si="64"/>
        <v>0</v>
      </c>
      <c r="M725" s="19" t="str">
        <f t="shared" si="65"/>
        <v/>
      </c>
    </row>
    <row r="726" ht="16.5" spans="1:13">
      <c r="A726" s="41">
        <v>724</v>
      </c>
      <c r="B726" s="41"/>
      <c r="C726" s="41"/>
      <c r="D726" s="42"/>
      <c r="E726" s="42"/>
      <c r="F726" s="48">
        <f t="shared" si="61"/>
        <v>0</v>
      </c>
      <c r="G726" s="58">
        <f>IF(F726&gt;0,VLOOKUP(F726,税率表!$A$6:$D$12,3,1),0)</f>
        <v>0</v>
      </c>
      <c r="H726" s="58">
        <f>IF(F726&gt;0,VLOOKUP(F726,税率表!$A$6:$D$12,4,1),0)</f>
        <v>0</v>
      </c>
      <c r="I726" s="58">
        <f t="shared" si="62"/>
        <v>0</v>
      </c>
      <c r="J726" s="58">
        <f t="shared" si="63"/>
        <v>0</v>
      </c>
      <c r="K726" s="43">
        <f>ROUND(MAX((D726-E726)*{0.03,0.1,0.2,0.25,0.3,0.35,0.45}-{0,2520,16920,31920,52920,85920,181920},0),2)</f>
        <v>0</v>
      </c>
      <c r="L726" s="43">
        <f t="shared" si="64"/>
        <v>0</v>
      </c>
      <c r="M726" s="19" t="str">
        <f t="shared" si="65"/>
        <v/>
      </c>
    </row>
    <row r="727" ht="16.5" spans="1:13">
      <c r="A727" s="41">
        <v>725</v>
      </c>
      <c r="B727" s="41"/>
      <c r="C727" s="41"/>
      <c r="D727" s="42"/>
      <c r="E727" s="42"/>
      <c r="F727" s="48">
        <f t="shared" si="61"/>
        <v>0</v>
      </c>
      <c r="G727" s="58">
        <f>IF(F727&gt;0,VLOOKUP(F727,税率表!$A$6:$D$12,3,1),0)</f>
        <v>0</v>
      </c>
      <c r="H727" s="58">
        <f>IF(F727&gt;0,VLOOKUP(F727,税率表!$A$6:$D$12,4,1),0)</f>
        <v>0</v>
      </c>
      <c r="I727" s="58">
        <f t="shared" si="62"/>
        <v>0</v>
      </c>
      <c r="J727" s="58">
        <f t="shared" si="63"/>
        <v>0</v>
      </c>
      <c r="K727" s="43">
        <f>ROUND(MAX((D727-E727)*{0.03,0.1,0.2,0.25,0.3,0.35,0.45}-{0,2520,16920,31920,52920,85920,181920},0),2)</f>
        <v>0</v>
      </c>
      <c r="L727" s="43">
        <f t="shared" si="64"/>
        <v>0</v>
      </c>
      <c r="M727" s="19" t="str">
        <f t="shared" si="65"/>
        <v/>
      </c>
    </row>
    <row r="728" ht="16.5" spans="1:13">
      <c r="A728" s="41">
        <v>726</v>
      </c>
      <c r="B728" s="41"/>
      <c r="C728" s="41"/>
      <c r="D728" s="42"/>
      <c r="E728" s="42"/>
      <c r="F728" s="48">
        <f t="shared" si="61"/>
        <v>0</v>
      </c>
      <c r="G728" s="58">
        <f>IF(F728&gt;0,VLOOKUP(F728,税率表!$A$6:$D$12,3,1),0)</f>
        <v>0</v>
      </c>
      <c r="H728" s="58">
        <f>IF(F728&gt;0,VLOOKUP(F728,税率表!$A$6:$D$12,4,1),0)</f>
        <v>0</v>
      </c>
      <c r="I728" s="58">
        <f t="shared" si="62"/>
        <v>0</v>
      </c>
      <c r="J728" s="58">
        <f t="shared" si="63"/>
        <v>0</v>
      </c>
      <c r="K728" s="43">
        <f>ROUND(MAX((D728-E728)*{0.03,0.1,0.2,0.25,0.3,0.35,0.45}-{0,2520,16920,31920,52920,85920,181920},0),2)</f>
        <v>0</v>
      </c>
      <c r="L728" s="43">
        <f t="shared" si="64"/>
        <v>0</v>
      </c>
      <c r="M728" s="19" t="str">
        <f t="shared" si="65"/>
        <v/>
      </c>
    </row>
    <row r="729" ht="16.5" spans="1:13">
      <c r="A729" s="41">
        <v>727</v>
      </c>
      <c r="B729" s="41"/>
      <c r="C729" s="41"/>
      <c r="D729" s="42"/>
      <c r="E729" s="42"/>
      <c r="F729" s="48">
        <f t="shared" si="61"/>
        <v>0</v>
      </c>
      <c r="G729" s="58">
        <f>IF(F729&gt;0,VLOOKUP(F729,税率表!$A$6:$D$12,3,1),0)</f>
        <v>0</v>
      </c>
      <c r="H729" s="58">
        <f>IF(F729&gt;0,VLOOKUP(F729,税率表!$A$6:$D$12,4,1),0)</f>
        <v>0</v>
      </c>
      <c r="I729" s="58">
        <f t="shared" si="62"/>
        <v>0</v>
      </c>
      <c r="J729" s="58">
        <f t="shared" si="63"/>
        <v>0</v>
      </c>
      <c r="K729" s="43">
        <f>ROUND(MAX((D729-E729)*{0.03,0.1,0.2,0.25,0.3,0.35,0.45}-{0,2520,16920,31920,52920,85920,181920},0),2)</f>
        <v>0</v>
      </c>
      <c r="L729" s="43">
        <f t="shared" si="64"/>
        <v>0</v>
      </c>
      <c r="M729" s="19" t="str">
        <f t="shared" si="65"/>
        <v/>
      </c>
    </row>
    <row r="730" ht="16.5" spans="1:13">
      <c r="A730" s="41">
        <v>728</v>
      </c>
      <c r="B730" s="41"/>
      <c r="C730" s="41"/>
      <c r="D730" s="42"/>
      <c r="E730" s="42"/>
      <c r="F730" s="48">
        <f t="shared" si="61"/>
        <v>0</v>
      </c>
      <c r="G730" s="58">
        <f>IF(F730&gt;0,VLOOKUP(F730,税率表!$A$6:$D$12,3,1),0)</f>
        <v>0</v>
      </c>
      <c r="H730" s="58">
        <f>IF(F730&gt;0,VLOOKUP(F730,税率表!$A$6:$D$12,4,1),0)</f>
        <v>0</v>
      </c>
      <c r="I730" s="58">
        <f t="shared" si="62"/>
        <v>0</v>
      </c>
      <c r="J730" s="58">
        <f t="shared" si="63"/>
        <v>0</v>
      </c>
      <c r="K730" s="43">
        <f>ROUND(MAX((D730-E730)*{0.03,0.1,0.2,0.25,0.3,0.35,0.45}-{0,2520,16920,31920,52920,85920,181920},0),2)</f>
        <v>0</v>
      </c>
      <c r="L730" s="43">
        <f t="shared" si="64"/>
        <v>0</v>
      </c>
      <c r="M730" s="19" t="str">
        <f t="shared" si="65"/>
        <v/>
      </c>
    </row>
    <row r="731" ht="16.5" spans="1:13">
      <c r="A731" s="41">
        <v>729</v>
      </c>
      <c r="B731" s="41"/>
      <c r="C731" s="41"/>
      <c r="D731" s="42"/>
      <c r="E731" s="42"/>
      <c r="F731" s="48">
        <f t="shared" si="61"/>
        <v>0</v>
      </c>
      <c r="G731" s="58">
        <f>IF(F731&gt;0,VLOOKUP(F731,税率表!$A$6:$D$12,3,1),0)</f>
        <v>0</v>
      </c>
      <c r="H731" s="58">
        <f>IF(F731&gt;0,VLOOKUP(F731,税率表!$A$6:$D$12,4,1),0)</f>
        <v>0</v>
      </c>
      <c r="I731" s="58">
        <f t="shared" si="62"/>
        <v>0</v>
      </c>
      <c r="J731" s="58">
        <f t="shared" si="63"/>
        <v>0</v>
      </c>
      <c r="K731" s="43">
        <f>ROUND(MAX((D731-E731)*{0.03,0.1,0.2,0.25,0.3,0.35,0.45}-{0,2520,16920,31920,52920,85920,181920},0),2)</f>
        <v>0</v>
      </c>
      <c r="L731" s="43">
        <f t="shared" si="64"/>
        <v>0</v>
      </c>
      <c r="M731" s="19" t="str">
        <f t="shared" si="65"/>
        <v/>
      </c>
    </row>
    <row r="732" ht="16.5" spans="1:13">
      <c r="A732" s="41">
        <v>730</v>
      </c>
      <c r="B732" s="41"/>
      <c r="C732" s="41"/>
      <c r="D732" s="42"/>
      <c r="E732" s="42"/>
      <c r="F732" s="48">
        <f t="shared" si="61"/>
        <v>0</v>
      </c>
      <c r="G732" s="58">
        <f>IF(F732&gt;0,VLOOKUP(F732,税率表!$A$6:$D$12,3,1),0)</f>
        <v>0</v>
      </c>
      <c r="H732" s="58">
        <f>IF(F732&gt;0,VLOOKUP(F732,税率表!$A$6:$D$12,4,1),0)</f>
        <v>0</v>
      </c>
      <c r="I732" s="58">
        <f t="shared" si="62"/>
        <v>0</v>
      </c>
      <c r="J732" s="58">
        <f t="shared" si="63"/>
        <v>0</v>
      </c>
      <c r="K732" s="43">
        <f>ROUND(MAX((D732-E732)*{0.03,0.1,0.2,0.25,0.3,0.35,0.45}-{0,2520,16920,31920,52920,85920,181920},0),2)</f>
        <v>0</v>
      </c>
      <c r="L732" s="43">
        <f t="shared" si="64"/>
        <v>0</v>
      </c>
      <c r="M732" s="19" t="str">
        <f t="shared" si="65"/>
        <v/>
      </c>
    </row>
    <row r="733" ht="16.5" spans="1:13">
      <c r="A733" s="41">
        <v>731</v>
      </c>
      <c r="B733" s="41"/>
      <c r="C733" s="41"/>
      <c r="D733" s="42"/>
      <c r="E733" s="42"/>
      <c r="F733" s="48">
        <f t="shared" si="61"/>
        <v>0</v>
      </c>
      <c r="G733" s="58">
        <f>IF(F733&gt;0,VLOOKUP(F733,税率表!$A$6:$D$12,3,1),0)</f>
        <v>0</v>
      </c>
      <c r="H733" s="58">
        <f>IF(F733&gt;0,VLOOKUP(F733,税率表!$A$6:$D$12,4,1),0)</f>
        <v>0</v>
      </c>
      <c r="I733" s="58">
        <f t="shared" si="62"/>
        <v>0</v>
      </c>
      <c r="J733" s="58">
        <f t="shared" si="63"/>
        <v>0</v>
      </c>
      <c r="K733" s="43">
        <f>ROUND(MAX((D733-E733)*{0.03,0.1,0.2,0.25,0.3,0.35,0.45}-{0,2520,16920,31920,52920,85920,181920},0),2)</f>
        <v>0</v>
      </c>
      <c r="L733" s="43">
        <f t="shared" si="64"/>
        <v>0</v>
      </c>
      <c r="M733" s="19" t="str">
        <f t="shared" si="65"/>
        <v/>
      </c>
    </row>
    <row r="734" ht="16.5" spans="1:13">
      <c r="A734" s="41">
        <v>732</v>
      </c>
      <c r="B734" s="41"/>
      <c r="C734" s="41"/>
      <c r="D734" s="42"/>
      <c r="E734" s="42"/>
      <c r="F734" s="48">
        <f t="shared" si="61"/>
        <v>0</v>
      </c>
      <c r="G734" s="58">
        <f>IF(F734&gt;0,VLOOKUP(F734,税率表!$A$6:$D$12,3,1),0)</f>
        <v>0</v>
      </c>
      <c r="H734" s="58">
        <f>IF(F734&gt;0,VLOOKUP(F734,税率表!$A$6:$D$12,4,1),0)</f>
        <v>0</v>
      </c>
      <c r="I734" s="58">
        <f t="shared" si="62"/>
        <v>0</v>
      </c>
      <c r="J734" s="58">
        <f t="shared" si="63"/>
        <v>0</v>
      </c>
      <c r="K734" s="43">
        <f>ROUND(MAX((D734-E734)*{0.03,0.1,0.2,0.25,0.3,0.35,0.45}-{0,2520,16920,31920,52920,85920,181920},0),2)</f>
        <v>0</v>
      </c>
      <c r="L734" s="43">
        <f t="shared" si="64"/>
        <v>0</v>
      </c>
      <c r="M734" s="19" t="str">
        <f t="shared" si="65"/>
        <v/>
      </c>
    </row>
    <row r="735" ht="16.5" spans="1:13">
      <c r="A735" s="41">
        <v>733</v>
      </c>
      <c r="B735" s="41"/>
      <c r="C735" s="41"/>
      <c r="D735" s="42"/>
      <c r="E735" s="42"/>
      <c r="F735" s="48">
        <f t="shared" si="61"/>
        <v>0</v>
      </c>
      <c r="G735" s="58">
        <f>IF(F735&gt;0,VLOOKUP(F735,税率表!$A$6:$D$12,3,1),0)</f>
        <v>0</v>
      </c>
      <c r="H735" s="58">
        <f>IF(F735&gt;0,VLOOKUP(F735,税率表!$A$6:$D$12,4,1),0)</f>
        <v>0</v>
      </c>
      <c r="I735" s="58">
        <f t="shared" si="62"/>
        <v>0</v>
      </c>
      <c r="J735" s="58">
        <f t="shared" si="63"/>
        <v>0</v>
      </c>
      <c r="K735" s="43">
        <f>ROUND(MAX((D735-E735)*{0.03,0.1,0.2,0.25,0.3,0.35,0.45}-{0,2520,16920,31920,52920,85920,181920},0),2)</f>
        <v>0</v>
      </c>
      <c r="L735" s="43">
        <f t="shared" si="64"/>
        <v>0</v>
      </c>
      <c r="M735" s="19" t="str">
        <f t="shared" si="65"/>
        <v/>
      </c>
    </row>
    <row r="736" ht="16.5" spans="1:13">
      <c r="A736" s="41">
        <v>734</v>
      </c>
      <c r="B736" s="41"/>
      <c r="C736" s="41"/>
      <c r="D736" s="42"/>
      <c r="E736" s="42"/>
      <c r="F736" s="48">
        <f t="shared" si="61"/>
        <v>0</v>
      </c>
      <c r="G736" s="58">
        <f>IF(F736&gt;0,VLOOKUP(F736,税率表!$A$6:$D$12,3,1),0)</f>
        <v>0</v>
      </c>
      <c r="H736" s="58">
        <f>IF(F736&gt;0,VLOOKUP(F736,税率表!$A$6:$D$12,4,1),0)</f>
        <v>0</v>
      </c>
      <c r="I736" s="58">
        <f t="shared" si="62"/>
        <v>0</v>
      </c>
      <c r="J736" s="58">
        <f t="shared" si="63"/>
        <v>0</v>
      </c>
      <c r="K736" s="43">
        <f>ROUND(MAX((D736-E736)*{0.03,0.1,0.2,0.25,0.3,0.35,0.45}-{0,2520,16920,31920,52920,85920,181920},0),2)</f>
        <v>0</v>
      </c>
      <c r="L736" s="43">
        <f t="shared" si="64"/>
        <v>0</v>
      </c>
      <c r="M736" s="19" t="str">
        <f t="shared" si="65"/>
        <v/>
      </c>
    </row>
    <row r="737" ht="16.5" spans="1:13">
      <c r="A737" s="41">
        <v>735</v>
      </c>
      <c r="B737" s="41"/>
      <c r="C737" s="41"/>
      <c r="D737" s="42"/>
      <c r="E737" s="42"/>
      <c r="F737" s="48">
        <f t="shared" si="61"/>
        <v>0</v>
      </c>
      <c r="G737" s="58">
        <f>IF(F737&gt;0,VLOOKUP(F737,税率表!$A$6:$D$12,3,1),0)</f>
        <v>0</v>
      </c>
      <c r="H737" s="58">
        <f>IF(F737&gt;0,VLOOKUP(F737,税率表!$A$6:$D$12,4,1),0)</f>
        <v>0</v>
      </c>
      <c r="I737" s="58">
        <f t="shared" si="62"/>
        <v>0</v>
      </c>
      <c r="J737" s="58">
        <f t="shared" si="63"/>
        <v>0</v>
      </c>
      <c r="K737" s="43">
        <f>ROUND(MAX((D737-E737)*{0.03,0.1,0.2,0.25,0.3,0.35,0.45}-{0,2520,16920,31920,52920,85920,181920},0),2)</f>
        <v>0</v>
      </c>
      <c r="L737" s="43">
        <f t="shared" si="64"/>
        <v>0</v>
      </c>
      <c r="M737" s="19" t="str">
        <f t="shared" si="65"/>
        <v/>
      </c>
    </row>
    <row r="738" ht="16.5" spans="1:13">
      <c r="A738" s="41">
        <v>736</v>
      </c>
      <c r="B738" s="41"/>
      <c r="C738" s="41"/>
      <c r="D738" s="42"/>
      <c r="E738" s="42"/>
      <c r="F738" s="48">
        <f t="shared" si="61"/>
        <v>0</v>
      </c>
      <c r="G738" s="58">
        <f>IF(F738&gt;0,VLOOKUP(F738,税率表!$A$6:$D$12,3,1),0)</f>
        <v>0</v>
      </c>
      <c r="H738" s="58">
        <f>IF(F738&gt;0,VLOOKUP(F738,税率表!$A$6:$D$12,4,1),0)</f>
        <v>0</v>
      </c>
      <c r="I738" s="58">
        <f t="shared" si="62"/>
        <v>0</v>
      </c>
      <c r="J738" s="58">
        <f t="shared" si="63"/>
        <v>0</v>
      </c>
      <c r="K738" s="43">
        <f>ROUND(MAX((D738-E738)*{0.03,0.1,0.2,0.25,0.3,0.35,0.45}-{0,2520,16920,31920,52920,85920,181920},0),2)</f>
        <v>0</v>
      </c>
      <c r="L738" s="43">
        <f t="shared" si="64"/>
        <v>0</v>
      </c>
      <c r="M738" s="19" t="str">
        <f t="shared" si="65"/>
        <v/>
      </c>
    </row>
    <row r="739" ht="16.5" spans="1:13">
      <c r="A739" s="41">
        <v>737</v>
      </c>
      <c r="B739" s="41"/>
      <c r="C739" s="41"/>
      <c r="D739" s="42"/>
      <c r="E739" s="42"/>
      <c r="F739" s="48">
        <f t="shared" si="61"/>
        <v>0</v>
      </c>
      <c r="G739" s="58">
        <f>IF(F739&gt;0,VLOOKUP(F739,税率表!$A$6:$D$12,3,1),0)</f>
        <v>0</v>
      </c>
      <c r="H739" s="58">
        <f>IF(F739&gt;0,VLOOKUP(F739,税率表!$A$6:$D$12,4,1),0)</f>
        <v>0</v>
      </c>
      <c r="I739" s="58">
        <f t="shared" si="62"/>
        <v>0</v>
      </c>
      <c r="J739" s="58">
        <f t="shared" si="63"/>
        <v>0</v>
      </c>
      <c r="K739" s="43">
        <f>ROUND(MAX((D739-E739)*{0.03,0.1,0.2,0.25,0.3,0.35,0.45}-{0,2520,16920,31920,52920,85920,181920},0),2)</f>
        <v>0</v>
      </c>
      <c r="L739" s="43">
        <f t="shared" si="64"/>
        <v>0</v>
      </c>
      <c r="M739" s="19" t="str">
        <f t="shared" si="65"/>
        <v/>
      </c>
    </row>
    <row r="740" ht="16.5" spans="1:13">
      <c r="A740" s="41">
        <v>738</v>
      </c>
      <c r="B740" s="41"/>
      <c r="C740" s="41"/>
      <c r="D740" s="42"/>
      <c r="E740" s="42"/>
      <c r="F740" s="48">
        <f t="shared" si="61"/>
        <v>0</v>
      </c>
      <c r="G740" s="58">
        <f>IF(F740&gt;0,VLOOKUP(F740,税率表!$A$6:$D$12,3,1),0)</f>
        <v>0</v>
      </c>
      <c r="H740" s="58">
        <f>IF(F740&gt;0,VLOOKUP(F740,税率表!$A$6:$D$12,4,1),0)</f>
        <v>0</v>
      </c>
      <c r="I740" s="58">
        <f t="shared" si="62"/>
        <v>0</v>
      </c>
      <c r="J740" s="58">
        <f t="shared" si="63"/>
        <v>0</v>
      </c>
      <c r="K740" s="43">
        <f>ROUND(MAX((D740-E740)*{0.03,0.1,0.2,0.25,0.3,0.35,0.45}-{0,2520,16920,31920,52920,85920,181920},0),2)</f>
        <v>0</v>
      </c>
      <c r="L740" s="43">
        <f t="shared" si="64"/>
        <v>0</v>
      </c>
      <c r="M740" s="19" t="str">
        <f t="shared" si="65"/>
        <v/>
      </c>
    </row>
    <row r="741" ht="16.5" spans="1:13">
      <c r="A741" s="41">
        <v>739</v>
      </c>
      <c r="B741" s="41"/>
      <c r="C741" s="41"/>
      <c r="D741" s="42"/>
      <c r="E741" s="42"/>
      <c r="F741" s="48">
        <f t="shared" si="61"/>
        <v>0</v>
      </c>
      <c r="G741" s="58">
        <f>IF(F741&gt;0,VLOOKUP(F741,税率表!$A$6:$D$12,3,1),0)</f>
        <v>0</v>
      </c>
      <c r="H741" s="58">
        <f>IF(F741&gt;0,VLOOKUP(F741,税率表!$A$6:$D$12,4,1),0)</f>
        <v>0</v>
      </c>
      <c r="I741" s="58">
        <f t="shared" si="62"/>
        <v>0</v>
      </c>
      <c r="J741" s="58">
        <f t="shared" si="63"/>
        <v>0</v>
      </c>
      <c r="K741" s="43">
        <f>ROUND(MAX((D741-E741)*{0.03,0.1,0.2,0.25,0.3,0.35,0.45}-{0,2520,16920,31920,52920,85920,181920},0),2)</f>
        <v>0</v>
      </c>
      <c r="L741" s="43">
        <f t="shared" si="64"/>
        <v>0</v>
      </c>
      <c r="M741" s="19" t="str">
        <f t="shared" si="65"/>
        <v/>
      </c>
    </row>
    <row r="742" ht="16.5" spans="1:13">
      <c r="A742" s="41">
        <v>740</v>
      </c>
      <c r="B742" s="41"/>
      <c r="C742" s="41"/>
      <c r="D742" s="42"/>
      <c r="E742" s="42"/>
      <c r="F742" s="48">
        <f t="shared" si="61"/>
        <v>0</v>
      </c>
      <c r="G742" s="58">
        <f>IF(F742&gt;0,VLOOKUP(F742,税率表!$A$6:$D$12,3,1),0)</f>
        <v>0</v>
      </c>
      <c r="H742" s="58">
        <f>IF(F742&gt;0,VLOOKUP(F742,税率表!$A$6:$D$12,4,1),0)</f>
        <v>0</v>
      </c>
      <c r="I742" s="58">
        <f t="shared" si="62"/>
        <v>0</v>
      </c>
      <c r="J742" s="58">
        <f t="shared" si="63"/>
        <v>0</v>
      </c>
      <c r="K742" s="43">
        <f>ROUND(MAX((D742-E742)*{0.03,0.1,0.2,0.25,0.3,0.35,0.45}-{0,2520,16920,31920,52920,85920,181920},0),2)</f>
        <v>0</v>
      </c>
      <c r="L742" s="43">
        <f t="shared" si="64"/>
        <v>0</v>
      </c>
      <c r="M742" s="19" t="str">
        <f t="shared" si="65"/>
        <v/>
      </c>
    </row>
    <row r="743" ht="16.5" spans="1:13">
      <c r="A743" s="41">
        <v>741</v>
      </c>
      <c r="B743" s="41"/>
      <c r="C743" s="41"/>
      <c r="D743" s="42"/>
      <c r="E743" s="42"/>
      <c r="F743" s="48">
        <f t="shared" si="61"/>
        <v>0</v>
      </c>
      <c r="G743" s="58">
        <f>IF(F743&gt;0,VLOOKUP(F743,税率表!$A$6:$D$12,3,1),0)</f>
        <v>0</v>
      </c>
      <c r="H743" s="58">
        <f>IF(F743&gt;0,VLOOKUP(F743,税率表!$A$6:$D$12,4,1),0)</f>
        <v>0</v>
      </c>
      <c r="I743" s="58">
        <f t="shared" si="62"/>
        <v>0</v>
      </c>
      <c r="J743" s="58">
        <f t="shared" si="63"/>
        <v>0</v>
      </c>
      <c r="K743" s="43">
        <f>ROUND(MAX((D743-E743)*{0.03,0.1,0.2,0.25,0.3,0.35,0.45}-{0,2520,16920,31920,52920,85920,181920},0),2)</f>
        <v>0</v>
      </c>
      <c r="L743" s="43">
        <f t="shared" si="64"/>
        <v>0</v>
      </c>
      <c r="M743" s="19" t="str">
        <f t="shared" si="65"/>
        <v/>
      </c>
    </row>
    <row r="744" ht="16.5" spans="1:13">
      <c r="A744" s="41">
        <v>742</v>
      </c>
      <c r="B744" s="41"/>
      <c r="C744" s="41"/>
      <c r="D744" s="42"/>
      <c r="E744" s="42"/>
      <c r="F744" s="48">
        <f t="shared" si="61"/>
        <v>0</v>
      </c>
      <c r="G744" s="58">
        <f>IF(F744&gt;0,VLOOKUP(F744,税率表!$A$6:$D$12,3,1),0)</f>
        <v>0</v>
      </c>
      <c r="H744" s="58">
        <f>IF(F744&gt;0,VLOOKUP(F744,税率表!$A$6:$D$12,4,1),0)</f>
        <v>0</v>
      </c>
      <c r="I744" s="58">
        <f t="shared" si="62"/>
        <v>0</v>
      </c>
      <c r="J744" s="58">
        <f t="shared" si="63"/>
        <v>0</v>
      </c>
      <c r="K744" s="43">
        <f>ROUND(MAX((D744-E744)*{0.03,0.1,0.2,0.25,0.3,0.35,0.45}-{0,2520,16920,31920,52920,85920,181920},0),2)</f>
        <v>0</v>
      </c>
      <c r="L744" s="43">
        <f t="shared" si="64"/>
        <v>0</v>
      </c>
      <c r="M744" s="19" t="str">
        <f t="shared" si="65"/>
        <v/>
      </c>
    </row>
    <row r="745" ht="16.5" spans="1:13">
      <c r="A745" s="41">
        <v>743</v>
      </c>
      <c r="B745" s="41"/>
      <c r="C745" s="41"/>
      <c r="D745" s="42"/>
      <c r="E745" s="42"/>
      <c r="F745" s="48">
        <f t="shared" si="61"/>
        <v>0</v>
      </c>
      <c r="G745" s="58">
        <f>IF(F745&gt;0,VLOOKUP(F745,税率表!$A$6:$D$12,3,1),0)</f>
        <v>0</v>
      </c>
      <c r="H745" s="58">
        <f>IF(F745&gt;0,VLOOKUP(F745,税率表!$A$6:$D$12,4,1),0)</f>
        <v>0</v>
      </c>
      <c r="I745" s="58">
        <f t="shared" si="62"/>
        <v>0</v>
      </c>
      <c r="J745" s="58">
        <f t="shared" si="63"/>
        <v>0</v>
      </c>
      <c r="K745" s="43">
        <f>ROUND(MAX((D745-E745)*{0.03,0.1,0.2,0.25,0.3,0.35,0.45}-{0,2520,16920,31920,52920,85920,181920},0),2)</f>
        <v>0</v>
      </c>
      <c r="L745" s="43">
        <f t="shared" si="64"/>
        <v>0</v>
      </c>
      <c r="M745" s="19" t="str">
        <f t="shared" si="65"/>
        <v/>
      </c>
    </row>
    <row r="746" ht="16.5" spans="1:13">
      <c r="A746" s="41">
        <v>744</v>
      </c>
      <c r="B746" s="41"/>
      <c r="C746" s="41"/>
      <c r="D746" s="42"/>
      <c r="E746" s="42"/>
      <c r="F746" s="48">
        <f t="shared" si="61"/>
        <v>0</v>
      </c>
      <c r="G746" s="58">
        <f>IF(F746&gt;0,VLOOKUP(F746,税率表!$A$6:$D$12,3,1),0)</f>
        <v>0</v>
      </c>
      <c r="H746" s="58">
        <f>IF(F746&gt;0,VLOOKUP(F746,税率表!$A$6:$D$12,4,1),0)</f>
        <v>0</v>
      </c>
      <c r="I746" s="58">
        <f t="shared" si="62"/>
        <v>0</v>
      </c>
      <c r="J746" s="58">
        <f t="shared" si="63"/>
        <v>0</v>
      </c>
      <c r="K746" s="43">
        <f>ROUND(MAX((D746-E746)*{0.03,0.1,0.2,0.25,0.3,0.35,0.45}-{0,2520,16920,31920,52920,85920,181920},0),2)</f>
        <v>0</v>
      </c>
      <c r="L746" s="43">
        <f t="shared" si="64"/>
        <v>0</v>
      </c>
      <c r="M746" s="19" t="str">
        <f t="shared" si="65"/>
        <v/>
      </c>
    </row>
    <row r="747" ht="16.5" spans="1:13">
      <c r="A747" s="41">
        <v>745</v>
      </c>
      <c r="B747" s="41"/>
      <c r="C747" s="41"/>
      <c r="D747" s="42"/>
      <c r="E747" s="42"/>
      <c r="F747" s="48">
        <f t="shared" si="61"/>
        <v>0</v>
      </c>
      <c r="G747" s="58">
        <f>IF(F747&gt;0,VLOOKUP(F747,税率表!$A$6:$D$12,3,1),0)</f>
        <v>0</v>
      </c>
      <c r="H747" s="58">
        <f>IF(F747&gt;0,VLOOKUP(F747,税率表!$A$6:$D$12,4,1),0)</f>
        <v>0</v>
      </c>
      <c r="I747" s="58">
        <f t="shared" si="62"/>
        <v>0</v>
      </c>
      <c r="J747" s="58">
        <f t="shared" si="63"/>
        <v>0</v>
      </c>
      <c r="K747" s="43">
        <f>ROUND(MAX((D747-E747)*{0.03,0.1,0.2,0.25,0.3,0.35,0.45}-{0,2520,16920,31920,52920,85920,181920},0),2)</f>
        <v>0</v>
      </c>
      <c r="L747" s="43">
        <f t="shared" si="64"/>
        <v>0</v>
      </c>
      <c r="M747" s="19" t="str">
        <f t="shared" si="65"/>
        <v/>
      </c>
    </row>
    <row r="748" ht="16.5" spans="1:13">
      <c r="A748" s="41">
        <v>746</v>
      </c>
      <c r="B748" s="41"/>
      <c r="C748" s="41"/>
      <c r="D748" s="42"/>
      <c r="E748" s="42"/>
      <c r="F748" s="48">
        <f t="shared" si="61"/>
        <v>0</v>
      </c>
      <c r="G748" s="58">
        <f>IF(F748&gt;0,VLOOKUP(F748,税率表!$A$6:$D$12,3,1),0)</f>
        <v>0</v>
      </c>
      <c r="H748" s="58">
        <f>IF(F748&gt;0,VLOOKUP(F748,税率表!$A$6:$D$12,4,1),0)</f>
        <v>0</v>
      </c>
      <c r="I748" s="58">
        <f t="shared" si="62"/>
        <v>0</v>
      </c>
      <c r="J748" s="58">
        <f t="shared" si="63"/>
        <v>0</v>
      </c>
      <c r="K748" s="43">
        <f>ROUND(MAX((D748-E748)*{0.03,0.1,0.2,0.25,0.3,0.35,0.45}-{0,2520,16920,31920,52920,85920,181920},0),2)</f>
        <v>0</v>
      </c>
      <c r="L748" s="43">
        <f t="shared" si="64"/>
        <v>0</v>
      </c>
      <c r="M748" s="19" t="str">
        <f t="shared" si="65"/>
        <v/>
      </c>
    </row>
    <row r="749" ht="16.5" spans="1:13">
      <c r="A749" s="41">
        <v>747</v>
      </c>
      <c r="B749" s="41"/>
      <c r="C749" s="41"/>
      <c r="D749" s="42"/>
      <c r="E749" s="42"/>
      <c r="F749" s="48">
        <f t="shared" si="61"/>
        <v>0</v>
      </c>
      <c r="G749" s="58">
        <f>IF(F749&gt;0,VLOOKUP(F749,税率表!$A$6:$D$12,3,1),0)</f>
        <v>0</v>
      </c>
      <c r="H749" s="58">
        <f>IF(F749&gt;0,VLOOKUP(F749,税率表!$A$6:$D$12,4,1),0)</f>
        <v>0</v>
      </c>
      <c r="I749" s="58">
        <f t="shared" si="62"/>
        <v>0</v>
      </c>
      <c r="J749" s="58">
        <f t="shared" si="63"/>
        <v>0</v>
      </c>
      <c r="K749" s="43">
        <f>ROUND(MAX((D749-E749)*{0.03,0.1,0.2,0.25,0.3,0.35,0.45}-{0,2520,16920,31920,52920,85920,181920},0),2)</f>
        <v>0</v>
      </c>
      <c r="L749" s="43">
        <f t="shared" si="64"/>
        <v>0</v>
      </c>
      <c r="M749" s="19" t="str">
        <f t="shared" si="65"/>
        <v/>
      </c>
    </row>
    <row r="750" ht="16.5" spans="1:13">
      <c r="A750" s="41">
        <v>748</v>
      </c>
      <c r="B750" s="41"/>
      <c r="C750" s="41"/>
      <c r="D750" s="42"/>
      <c r="E750" s="42"/>
      <c r="F750" s="48">
        <f t="shared" si="61"/>
        <v>0</v>
      </c>
      <c r="G750" s="58">
        <f>IF(F750&gt;0,VLOOKUP(F750,税率表!$A$6:$D$12,3,1),0)</f>
        <v>0</v>
      </c>
      <c r="H750" s="58">
        <f>IF(F750&gt;0,VLOOKUP(F750,税率表!$A$6:$D$12,4,1),0)</f>
        <v>0</v>
      </c>
      <c r="I750" s="58">
        <f t="shared" si="62"/>
        <v>0</v>
      </c>
      <c r="J750" s="58">
        <f t="shared" si="63"/>
        <v>0</v>
      </c>
      <c r="K750" s="43">
        <f>ROUND(MAX((D750-E750)*{0.03,0.1,0.2,0.25,0.3,0.35,0.45}-{0,2520,16920,31920,52920,85920,181920},0),2)</f>
        <v>0</v>
      </c>
      <c r="L750" s="43">
        <f t="shared" si="64"/>
        <v>0</v>
      </c>
      <c r="M750" s="19" t="str">
        <f t="shared" si="65"/>
        <v/>
      </c>
    </row>
    <row r="751" ht="16.5" spans="1:13">
      <c r="A751" s="41">
        <v>749</v>
      </c>
      <c r="B751" s="41"/>
      <c r="C751" s="41"/>
      <c r="D751" s="42"/>
      <c r="E751" s="42"/>
      <c r="F751" s="48">
        <f t="shared" si="61"/>
        <v>0</v>
      </c>
      <c r="G751" s="58">
        <f>IF(F751&gt;0,VLOOKUP(F751,税率表!$A$6:$D$12,3,1),0)</f>
        <v>0</v>
      </c>
      <c r="H751" s="58">
        <f>IF(F751&gt;0,VLOOKUP(F751,税率表!$A$6:$D$12,4,1),0)</f>
        <v>0</v>
      </c>
      <c r="I751" s="58">
        <f t="shared" si="62"/>
        <v>0</v>
      </c>
      <c r="J751" s="58">
        <f t="shared" si="63"/>
        <v>0</v>
      </c>
      <c r="K751" s="43">
        <f>ROUND(MAX((D751-E751)*{0.03,0.1,0.2,0.25,0.3,0.35,0.45}-{0,2520,16920,31920,52920,85920,181920},0),2)</f>
        <v>0</v>
      </c>
      <c r="L751" s="43">
        <f t="shared" si="64"/>
        <v>0</v>
      </c>
      <c r="M751" s="19" t="str">
        <f t="shared" si="65"/>
        <v/>
      </c>
    </row>
    <row r="752" ht="16.5" spans="1:13">
      <c r="A752" s="41">
        <v>750</v>
      </c>
      <c r="B752" s="41"/>
      <c r="C752" s="41"/>
      <c r="D752" s="42"/>
      <c r="E752" s="42"/>
      <c r="F752" s="48">
        <f t="shared" si="61"/>
        <v>0</v>
      </c>
      <c r="G752" s="58">
        <f>IF(F752&gt;0,VLOOKUP(F752,税率表!$A$6:$D$12,3,1),0)</f>
        <v>0</v>
      </c>
      <c r="H752" s="58">
        <f>IF(F752&gt;0,VLOOKUP(F752,税率表!$A$6:$D$12,4,1),0)</f>
        <v>0</v>
      </c>
      <c r="I752" s="58">
        <f t="shared" si="62"/>
        <v>0</v>
      </c>
      <c r="J752" s="58">
        <f t="shared" si="63"/>
        <v>0</v>
      </c>
      <c r="K752" s="43">
        <f>ROUND(MAX((D752-E752)*{0.03,0.1,0.2,0.25,0.3,0.35,0.45}-{0,2520,16920,31920,52920,85920,181920},0),2)</f>
        <v>0</v>
      </c>
      <c r="L752" s="43">
        <f t="shared" si="64"/>
        <v>0</v>
      </c>
      <c r="M752" s="19" t="str">
        <f t="shared" si="65"/>
        <v/>
      </c>
    </row>
    <row r="753" ht="16.5" spans="1:13">
      <c r="A753" s="41">
        <v>751</v>
      </c>
      <c r="B753" s="41"/>
      <c r="C753" s="41"/>
      <c r="D753" s="42"/>
      <c r="E753" s="42"/>
      <c r="F753" s="48">
        <f t="shared" si="61"/>
        <v>0</v>
      </c>
      <c r="G753" s="58">
        <f>IF(F753&gt;0,VLOOKUP(F753,税率表!$A$6:$D$12,3,1),0)</f>
        <v>0</v>
      </c>
      <c r="H753" s="58">
        <f>IF(F753&gt;0,VLOOKUP(F753,税率表!$A$6:$D$12,4,1),0)</f>
        <v>0</v>
      </c>
      <c r="I753" s="58">
        <f t="shared" si="62"/>
        <v>0</v>
      </c>
      <c r="J753" s="58">
        <f t="shared" si="63"/>
        <v>0</v>
      </c>
      <c r="K753" s="43">
        <f>ROUND(MAX((D753-E753)*{0.03,0.1,0.2,0.25,0.3,0.35,0.45}-{0,2520,16920,31920,52920,85920,181920},0),2)</f>
        <v>0</v>
      </c>
      <c r="L753" s="43">
        <f t="shared" si="64"/>
        <v>0</v>
      </c>
      <c r="M753" s="19" t="str">
        <f t="shared" si="65"/>
        <v/>
      </c>
    </row>
    <row r="754" ht="16.5" spans="1:13">
      <c r="A754" s="41">
        <v>752</v>
      </c>
      <c r="B754" s="41"/>
      <c r="C754" s="41"/>
      <c r="D754" s="42"/>
      <c r="E754" s="42"/>
      <c r="F754" s="48">
        <f t="shared" si="61"/>
        <v>0</v>
      </c>
      <c r="G754" s="58">
        <f>IF(F754&gt;0,VLOOKUP(F754,税率表!$A$6:$D$12,3,1),0)</f>
        <v>0</v>
      </c>
      <c r="H754" s="58">
        <f>IF(F754&gt;0,VLOOKUP(F754,税率表!$A$6:$D$12,4,1),0)</f>
        <v>0</v>
      </c>
      <c r="I754" s="58">
        <f t="shared" si="62"/>
        <v>0</v>
      </c>
      <c r="J754" s="58">
        <f t="shared" si="63"/>
        <v>0</v>
      </c>
      <c r="K754" s="43">
        <f>ROUND(MAX((D754-E754)*{0.03,0.1,0.2,0.25,0.3,0.35,0.45}-{0,2520,16920,31920,52920,85920,181920},0),2)</f>
        <v>0</v>
      </c>
      <c r="L754" s="43">
        <f t="shared" si="64"/>
        <v>0</v>
      </c>
      <c r="M754" s="19" t="str">
        <f t="shared" si="65"/>
        <v/>
      </c>
    </row>
    <row r="755" ht="16.5" spans="1:13">
      <c r="A755" s="41">
        <v>753</v>
      </c>
      <c r="B755" s="41"/>
      <c r="C755" s="41"/>
      <c r="D755" s="42"/>
      <c r="E755" s="42"/>
      <c r="F755" s="48">
        <f t="shared" si="61"/>
        <v>0</v>
      </c>
      <c r="G755" s="58">
        <f>IF(F755&gt;0,VLOOKUP(F755,税率表!$A$6:$D$12,3,1),0)</f>
        <v>0</v>
      </c>
      <c r="H755" s="58">
        <f>IF(F755&gt;0,VLOOKUP(F755,税率表!$A$6:$D$12,4,1),0)</f>
        <v>0</v>
      </c>
      <c r="I755" s="58">
        <f t="shared" si="62"/>
        <v>0</v>
      </c>
      <c r="J755" s="58">
        <f t="shared" si="63"/>
        <v>0</v>
      </c>
      <c r="K755" s="43">
        <f>ROUND(MAX((D755-E755)*{0.03,0.1,0.2,0.25,0.3,0.35,0.45}-{0,2520,16920,31920,52920,85920,181920},0),2)</f>
        <v>0</v>
      </c>
      <c r="L755" s="43">
        <f t="shared" si="64"/>
        <v>0</v>
      </c>
      <c r="M755" s="19" t="str">
        <f t="shared" si="65"/>
        <v/>
      </c>
    </row>
    <row r="756" ht="16.5" spans="1:13">
      <c r="A756" s="41">
        <v>754</v>
      </c>
      <c r="B756" s="41"/>
      <c r="C756" s="41"/>
      <c r="D756" s="42"/>
      <c r="E756" s="42"/>
      <c r="F756" s="48">
        <f t="shared" si="61"/>
        <v>0</v>
      </c>
      <c r="G756" s="58">
        <f>IF(F756&gt;0,VLOOKUP(F756,税率表!$A$6:$D$12,3,1),0)</f>
        <v>0</v>
      </c>
      <c r="H756" s="58">
        <f>IF(F756&gt;0,VLOOKUP(F756,税率表!$A$6:$D$12,4,1),0)</f>
        <v>0</v>
      </c>
      <c r="I756" s="58">
        <f t="shared" si="62"/>
        <v>0</v>
      </c>
      <c r="J756" s="58">
        <f t="shared" si="63"/>
        <v>0</v>
      </c>
      <c r="K756" s="43">
        <f>ROUND(MAX((D756-E756)*{0.03,0.1,0.2,0.25,0.3,0.35,0.45}-{0,2520,16920,31920,52920,85920,181920},0),2)</f>
        <v>0</v>
      </c>
      <c r="L756" s="43">
        <f t="shared" si="64"/>
        <v>0</v>
      </c>
      <c r="M756" s="19" t="str">
        <f t="shared" si="65"/>
        <v/>
      </c>
    </row>
    <row r="757" ht="16.5" spans="1:13">
      <c r="A757" s="41">
        <v>755</v>
      </c>
      <c r="B757" s="41"/>
      <c r="C757" s="41"/>
      <c r="D757" s="42"/>
      <c r="E757" s="42"/>
      <c r="F757" s="48">
        <f t="shared" si="61"/>
        <v>0</v>
      </c>
      <c r="G757" s="58">
        <f>IF(F757&gt;0,VLOOKUP(F757,税率表!$A$6:$D$12,3,1),0)</f>
        <v>0</v>
      </c>
      <c r="H757" s="58">
        <f>IF(F757&gt;0,VLOOKUP(F757,税率表!$A$6:$D$12,4,1),0)</f>
        <v>0</v>
      </c>
      <c r="I757" s="58">
        <f t="shared" si="62"/>
        <v>0</v>
      </c>
      <c r="J757" s="58">
        <f t="shared" si="63"/>
        <v>0</v>
      </c>
      <c r="K757" s="43">
        <f>ROUND(MAX((D757-E757)*{0.03,0.1,0.2,0.25,0.3,0.35,0.45}-{0,2520,16920,31920,52920,85920,181920},0),2)</f>
        <v>0</v>
      </c>
      <c r="L757" s="43">
        <f t="shared" si="64"/>
        <v>0</v>
      </c>
      <c r="M757" s="19" t="str">
        <f t="shared" si="65"/>
        <v/>
      </c>
    </row>
    <row r="758" ht="16.5" spans="1:13">
      <c r="A758" s="41">
        <v>756</v>
      </c>
      <c r="B758" s="41"/>
      <c r="C758" s="41"/>
      <c r="D758" s="42"/>
      <c r="E758" s="42"/>
      <c r="F758" s="48">
        <f t="shared" si="61"/>
        <v>0</v>
      </c>
      <c r="G758" s="58">
        <f>IF(F758&gt;0,VLOOKUP(F758,税率表!$A$6:$D$12,3,1),0)</f>
        <v>0</v>
      </c>
      <c r="H758" s="58">
        <f>IF(F758&gt;0,VLOOKUP(F758,税率表!$A$6:$D$12,4,1),0)</f>
        <v>0</v>
      </c>
      <c r="I758" s="58">
        <f t="shared" si="62"/>
        <v>0</v>
      </c>
      <c r="J758" s="58">
        <f t="shared" si="63"/>
        <v>0</v>
      </c>
      <c r="K758" s="43">
        <f>ROUND(MAX((D758-E758)*{0.03,0.1,0.2,0.25,0.3,0.35,0.45}-{0,2520,16920,31920,52920,85920,181920},0),2)</f>
        <v>0</v>
      </c>
      <c r="L758" s="43">
        <f t="shared" si="64"/>
        <v>0</v>
      </c>
      <c r="M758" s="19" t="str">
        <f t="shared" si="65"/>
        <v/>
      </c>
    </row>
    <row r="759" ht="16.5" spans="1:13">
      <c r="A759" s="41">
        <v>757</v>
      </c>
      <c r="B759" s="41"/>
      <c r="C759" s="41"/>
      <c r="D759" s="42"/>
      <c r="E759" s="42"/>
      <c r="F759" s="48">
        <f t="shared" si="61"/>
        <v>0</v>
      </c>
      <c r="G759" s="58">
        <f>IF(F759&gt;0,VLOOKUP(F759,税率表!$A$6:$D$12,3,1),0)</f>
        <v>0</v>
      </c>
      <c r="H759" s="58">
        <f>IF(F759&gt;0,VLOOKUP(F759,税率表!$A$6:$D$12,4,1),0)</f>
        <v>0</v>
      </c>
      <c r="I759" s="58">
        <f t="shared" si="62"/>
        <v>0</v>
      </c>
      <c r="J759" s="58">
        <f t="shared" si="63"/>
        <v>0</v>
      </c>
      <c r="K759" s="43">
        <f>ROUND(MAX((D759-E759)*{0.03,0.1,0.2,0.25,0.3,0.35,0.45}-{0,2520,16920,31920,52920,85920,181920},0),2)</f>
        <v>0</v>
      </c>
      <c r="L759" s="43">
        <f t="shared" si="64"/>
        <v>0</v>
      </c>
      <c r="M759" s="19" t="str">
        <f t="shared" si="65"/>
        <v/>
      </c>
    </row>
    <row r="760" ht="16.5" spans="1:13">
      <c r="A760" s="41">
        <v>758</v>
      </c>
      <c r="B760" s="41"/>
      <c r="C760" s="41"/>
      <c r="D760" s="42"/>
      <c r="E760" s="42"/>
      <c r="F760" s="48">
        <f t="shared" si="61"/>
        <v>0</v>
      </c>
      <c r="G760" s="58">
        <f>IF(F760&gt;0,VLOOKUP(F760,税率表!$A$6:$D$12,3,1),0)</f>
        <v>0</v>
      </c>
      <c r="H760" s="58">
        <f>IF(F760&gt;0,VLOOKUP(F760,税率表!$A$6:$D$12,4,1),0)</f>
        <v>0</v>
      </c>
      <c r="I760" s="58">
        <f t="shared" si="62"/>
        <v>0</v>
      </c>
      <c r="J760" s="58">
        <f t="shared" si="63"/>
        <v>0</v>
      </c>
      <c r="K760" s="43">
        <f>ROUND(MAX((D760-E760)*{0.03,0.1,0.2,0.25,0.3,0.35,0.45}-{0,2520,16920,31920,52920,85920,181920},0),2)</f>
        <v>0</v>
      </c>
      <c r="L760" s="43">
        <f t="shared" si="64"/>
        <v>0</v>
      </c>
      <c r="M760" s="19" t="str">
        <f t="shared" si="65"/>
        <v/>
      </c>
    </row>
    <row r="761" ht="16.5" spans="1:13">
      <c r="A761" s="41">
        <v>759</v>
      </c>
      <c r="B761" s="41"/>
      <c r="C761" s="41"/>
      <c r="D761" s="42"/>
      <c r="E761" s="42"/>
      <c r="F761" s="48">
        <f t="shared" si="61"/>
        <v>0</v>
      </c>
      <c r="G761" s="58">
        <f>IF(F761&gt;0,VLOOKUP(F761,税率表!$A$6:$D$12,3,1),0)</f>
        <v>0</v>
      </c>
      <c r="H761" s="58">
        <f>IF(F761&gt;0,VLOOKUP(F761,税率表!$A$6:$D$12,4,1),0)</f>
        <v>0</v>
      </c>
      <c r="I761" s="58">
        <f t="shared" si="62"/>
        <v>0</v>
      </c>
      <c r="J761" s="58">
        <f t="shared" si="63"/>
        <v>0</v>
      </c>
      <c r="K761" s="43">
        <f>ROUND(MAX((D761-E761)*{0.03,0.1,0.2,0.25,0.3,0.35,0.45}-{0,2520,16920,31920,52920,85920,181920},0),2)</f>
        <v>0</v>
      </c>
      <c r="L761" s="43">
        <f t="shared" si="64"/>
        <v>0</v>
      </c>
      <c r="M761" s="19" t="str">
        <f t="shared" si="65"/>
        <v/>
      </c>
    </row>
    <row r="762" ht="16.5" spans="1:13">
      <c r="A762" s="41">
        <v>760</v>
      </c>
      <c r="B762" s="41"/>
      <c r="C762" s="41"/>
      <c r="D762" s="42"/>
      <c r="E762" s="42"/>
      <c r="F762" s="48">
        <f t="shared" si="61"/>
        <v>0</v>
      </c>
      <c r="G762" s="58">
        <f>IF(F762&gt;0,VLOOKUP(F762,税率表!$A$6:$D$12,3,1),0)</f>
        <v>0</v>
      </c>
      <c r="H762" s="58">
        <f>IF(F762&gt;0,VLOOKUP(F762,税率表!$A$6:$D$12,4,1),0)</f>
        <v>0</v>
      </c>
      <c r="I762" s="58">
        <f t="shared" si="62"/>
        <v>0</v>
      </c>
      <c r="J762" s="58">
        <f t="shared" si="63"/>
        <v>0</v>
      </c>
      <c r="K762" s="43">
        <f>ROUND(MAX((D762-E762)*{0.03,0.1,0.2,0.25,0.3,0.35,0.45}-{0,2520,16920,31920,52920,85920,181920},0),2)</f>
        <v>0</v>
      </c>
      <c r="L762" s="43">
        <f t="shared" si="64"/>
        <v>0</v>
      </c>
      <c r="M762" s="19" t="str">
        <f t="shared" si="65"/>
        <v/>
      </c>
    </row>
    <row r="763" ht="16.5" spans="1:13">
      <c r="A763" s="41">
        <v>761</v>
      </c>
      <c r="B763" s="41"/>
      <c r="C763" s="41"/>
      <c r="D763" s="42"/>
      <c r="E763" s="42"/>
      <c r="F763" s="48">
        <f t="shared" si="61"/>
        <v>0</v>
      </c>
      <c r="G763" s="58">
        <f>IF(F763&gt;0,VLOOKUP(F763,税率表!$A$6:$D$12,3,1),0)</f>
        <v>0</v>
      </c>
      <c r="H763" s="58">
        <f>IF(F763&gt;0,VLOOKUP(F763,税率表!$A$6:$D$12,4,1),0)</f>
        <v>0</v>
      </c>
      <c r="I763" s="58">
        <f t="shared" si="62"/>
        <v>0</v>
      </c>
      <c r="J763" s="58">
        <f t="shared" si="63"/>
        <v>0</v>
      </c>
      <c r="K763" s="43">
        <f>ROUND(MAX((D763-E763)*{0.03,0.1,0.2,0.25,0.3,0.35,0.45}-{0,2520,16920,31920,52920,85920,181920},0),2)</f>
        <v>0</v>
      </c>
      <c r="L763" s="43">
        <f t="shared" si="64"/>
        <v>0</v>
      </c>
      <c r="M763" s="19" t="str">
        <f t="shared" si="65"/>
        <v/>
      </c>
    </row>
    <row r="764" ht="16.5" spans="1:13">
      <c r="A764" s="41">
        <v>762</v>
      </c>
      <c r="B764" s="41"/>
      <c r="C764" s="41"/>
      <c r="D764" s="42"/>
      <c r="E764" s="42"/>
      <c r="F764" s="48">
        <f t="shared" si="61"/>
        <v>0</v>
      </c>
      <c r="G764" s="58">
        <f>IF(F764&gt;0,VLOOKUP(F764,税率表!$A$6:$D$12,3,1),0)</f>
        <v>0</v>
      </c>
      <c r="H764" s="58">
        <f>IF(F764&gt;0,VLOOKUP(F764,税率表!$A$6:$D$12,4,1),0)</f>
        <v>0</v>
      </c>
      <c r="I764" s="58">
        <f t="shared" si="62"/>
        <v>0</v>
      </c>
      <c r="J764" s="58">
        <f t="shared" si="63"/>
        <v>0</v>
      </c>
      <c r="K764" s="43">
        <f>ROUND(MAX((D764-E764)*{0.03,0.1,0.2,0.25,0.3,0.35,0.45}-{0,2520,16920,31920,52920,85920,181920},0),2)</f>
        <v>0</v>
      </c>
      <c r="L764" s="43">
        <f t="shared" si="64"/>
        <v>0</v>
      </c>
      <c r="M764" s="19" t="str">
        <f t="shared" si="65"/>
        <v/>
      </c>
    </row>
    <row r="765" ht="16.5" spans="1:13">
      <c r="A765" s="41">
        <v>763</v>
      </c>
      <c r="B765" s="41"/>
      <c r="C765" s="41"/>
      <c r="D765" s="42"/>
      <c r="E765" s="42"/>
      <c r="F765" s="48">
        <f t="shared" si="61"/>
        <v>0</v>
      </c>
      <c r="G765" s="58">
        <f>IF(F765&gt;0,VLOOKUP(F765,税率表!$A$6:$D$12,3,1),0)</f>
        <v>0</v>
      </c>
      <c r="H765" s="58">
        <f>IF(F765&gt;0,VLOOKUP(F765,税率表!$A$6:$D$12,4,1),0)</f>
        <v>0</v>
      </c>
      <c r="I765" s="58">
        <f t="shared" si="62"/>
        <v>0</v>
      </c>
      <c r="J765" s="58">
        <f t="shared" si="63"/>
        <v>0</v>
      </c>
      <c r="K765" s="43">
        <f>ROUND(MAX((D765-E765)*{0.03,0.1,0.2,0.25,0.3,0.35,0.45}-{0,2520,16920,31920,52920,85920,181920},0),2)</f>
        <v>0</v>
      </c>
      <c r="L765" s="43">
        <f t="shared" si="64"/>
        <v>0</v>
      </c>
      <c r="M765" s="19" t="str">
        <f t="shared" si="65"/>
        <v/>
      </c>
    </row>
    <row r="766" ht="16.5" spans="1:13">
      <c r="A766" s="41">
        <v>764</v>
      </c>
      <c r="B766" s="41"/>
      <c r="C766" s="41"/>
      <c r="D766" s="42"/>
      <c r="E766" s="42"/>
      <c r="F766" s="48">
        <f t="shared" si="61"/>
        <v>0</v>
      </c>
      <c r="G766" s="58">
        <f>IF(F766&gt;0,VLOOKUP(F766,税率表!$A$6:$D$12,3,1),0)</f>
        <v>0</v>
      </c>
      <c r="H766" s="58">
        <f>IF(F766&gt;0,VLOOKUP(F766,税率表!$A$6:$D$12,4,1),0)</f>
        <v>0</v>
      </c>
      <c r="I766" s="58">
        <f t="shared" si="62"/>
        <v>0</v>
      </c>
      <c r="J766" s="58">
        <f t="shared" si="63"/>
        <v>0</v>
      </c>
      <c r="K766" s="43">
        <f>ROUND(MAX((D766-E766)*{0.03,0.1,0.2,0.25,0.3,0.35,0.45}-{0,2520,16920,31920,52920,85920,181920},0),2)</f>
        <v>0</v>
      </c>
      <c r="L766" s="43">
        <f t="shared" si="64"/>
        <v>0</v>
      </c>
      <c r="M766" s="19" t="str">
        <f t="shared" si="65"/>
        <v/>
      </c>
    </row>
    <row r="767" ht="16.5" spans="1:13">
      <c r="A767" s="41">
        <v>765</v>
      </c>
      <c r="B767" s="41"/>
      <c r="C767" s="41"/>
      <c r="D767" s="42"/>
      <c r="E767" s="42"/>
      <c r="F767" s="48">
        <f t="shared" si="61"/>
        <v>0</v>
      </c>
      <c r="G767" s="58">
        <f>IF(F767&gt;0,VLOOKUP(F767,税率表!$A$6:$D$12,3,1),0)</f>
        <v>0</v>
      </c>
      <c r="H767" s="58">
        <f>IF(F767&gt;0,VLOOKUP(F767,税率表!$A$6:$D$12,4,1),0)</f>
        <v>0</v>
      </c>
      <c r="I767" s="58">
        <f t="shared" si="62"/>
        <v>0</v>
      </c>
      <c r="J767" s="58">
        <f t="shared" si="63"/>
        <v>0</v>
      </c>
      <c r="K767" s="43">
        <f>ROUND(MAX((D767-E767)*{0.03,0.1,0.2,0.25,0.3,0.35,0.45}-{0,2520,16920,31920,52920,85920,181920},0),2)</f>
        <v>0</v>
      </c>
      <c r="L767" s="43">
        <f t="shared" si="64"/>
        <v>0</v>
      </c>
      <c r="M767" s="19" t="str">
        <f t="shared" si="65"/>
        <v/>
      </c>
    </row>
    <row r="768" ht="16.5" spans="1:13">
      <c r="A768" s="41">
        <v>766</v>
      </c>
      <c r="B768" s="41"/>
      <c r="C768" s="41"/>
      <c r="D768" s="42"/>
      <c r="E768" s="42"/>
      <c r="F768" s="48">
        <f t="shared" si="61"/>
        <v>0</v>
      </c>
      <c r="G768" s="58">
        <f>IF(F768&gt;0,VLOOKUP(F768,税率表!$A$6:$D$12,3,1),0)</f>
        <v>0</v>
      </c>
      <c r="H768" s="58">
        <f>IF(F768&gt;0,VLOOKUP(F768,税率表!$A$6:$D$12,4,1),0)</f>
        <v>0</v>
      </c>
      <c r="I768" s="58">
        <f t="shared" si="62"/>
        <v>0</v>
      </c>
      <c r="J768" s="58">
        <f t="shared" si="63"/>
        <v>0</v>
      </c>
      <c r="K768" s="43">
        <f>ROUND(MAX((D768-E768)*{0.03,0.1,0.2,0.25,0.3,0.35,0.45}-{0,2520,16920,31920,52920,85920,181920},0),2)</f>
        <v>0</v>
      </c>
      <c r="L768" s="43">
        <f t="shared" si="64"/>
        <v>0</v>
      </c>
      <c r="M768" s="19" t="str">
        <f t="shared" si="65"/>
        <v/>
      </c>
    </row>
    <row r="769" ht="16.5" spans="1:13">
      <c r="A769" s="41">
        <v>767</v>
      </c>
      <c r="B769" s="41"/>
      <c r="C769" s="41"/>
      <c r="D769" s="42"/>
      <c r="E769" s="42"/>
      <c r="F769" s="48">
        <f t="shared" si="61"/>
        <v>0</v>
      </c>
      <c r="G769" s="58">
        <f>IF(F769&gt;0,VLOOKUP(F769,税率表!$A$6:$D$12,3,1),0)</f>
        <v>0</v>
      </c>
      <c r="H769" s="58">
        <f>IF(F769&gt;0,VLOOKUP(F769,税率表!$A$6:$D$12,4,1),0)</f>
        <v>0</v>
      </c>
      <c r="I769" s="58">
        <f t="shared" si="62"/>
        <v>0</v>
      </c>
      <c r="J769" s="58">
        <f t="shared" si="63"/>
        <v>0</v>
      </c>
      <c r="K769" s="43">
        <f>ROUND(MAX((D769-E769)*{0.03,0.1,0.2,0.25,0.3,0.35,0.45}-{0,2520,16920,31920,52920,85920,181920},0),2)</f>
        <v>0</v>
      </c>
      <c r="L769" s="43">
        <f t="shared" si="64"/>
        <v>0</v>
      </c>
      <c r="M769" s="19" t="str">
        <f t="shared" si="65"/>
        <v/>
      </c>
    </row>
    <row r="770" ht="16.5" spans="1:13">
      <c r="A770" s="41">
        <v>768</v>
      </c>
      <c r="B770" s="41"/>
      <c r="C770" s="41"/>
      <c r="D770" s="42"/>
      <c r="E770" s="42"/>
      <c r="F770" s="48">
        <f t="shared" si="61"/>
        <v>0</v>
      </c>
      <c r="G770" s="58">
        <f>IF(F770&gt;0,VLOOKUP(F770,税率表!$A$6:$D$12,3,1),0)</f>
        <v>0</v>
      </c>
      <c r="H770" s="58">
        <f>IF(F770&gt;0,VLOOKUP(F770,税率表!$A$6:$D$12,4,1),0)</f>
        <v>0</v>
      </c>
      <c r="I770" s="58">
        <f t="shared" si="62"/>
        <v>0</v>
      </c>
      <c r="J770" s="58">
        <f t="shared" si="63"/>
        <v>0</v>
      </c>
      <c r="K770" s="43">
        <f>ROUND(MAX((D770-E770)*{0.03,0.1,0.2,0.25,0.3,0.35,0.45}-{0,2520,16920,31920,52920,85920,181920},0),2)</f>
        <v>0</v>
      </c>
      <c r="L770" s="43">
        <f t="shared" si="64"/>
        <v>0</v>
      </c>
      <c r="M770" s="19" t="str">
        <f t="shared" si="65"/>
        <v/>
      </c>
    </row>
    <row r="771" ht="16.5" spans="1:13">
      <c r="A771" s="41">
        <v>769</v>
      </c>
      <c r="B771" s="41"/>
      <c r="C771" s="41"/>
      <c r="D771" s="42"/>
      <c r="E771" s="42"/>
      <c r="F771" s="48">
        <f t="shared" si="61"/>
        <v>0</v>
      </c>
      <c r="G771" s="58">
        <f>IF(F771&gt;0,VLOOKUP(F771,税率表!$A$6:$D$12,3,1),0)</f>
        <v>0</v>
      </c>
      <c r="H771" s="58">
        <f>IF(F771&gt;0,VLOOKUP(F771,税率表!$A$6:$D$12,4,1),0)</f>
        <v>0</v>
      </c>
      <c r="I771" s="58">
        <f t="shared" si="62"/>
        <v>0</v>
      </c>
      <c r="J771" s="58">
        <f t="shared" si="63"/>
        <v>0</v>
      </c>
      <c r="K771" s="43">
        <f>ROUND(MAX((D771-E771)*{0.03,0.1,0.2,0.25,0.3,0.35,0.45}-{0,2520,16920,31920,52920,85920,181920},0),2)</f>
        <v>0</v>
      </c>
      <c r="L771" s="43">
        <f t="shared" si="64"/>
        <v>0</v>
      </c>
      <c r="M771" s="19" t="str">
        <f t="shared" si="65"/>
        <v/>
      </c>
    </row>
    <row r="772" ht="16.5" spans="1:13">
      <c r="A772" s="41">
        <v>770</v>
      </c>
      <c r="B772" s="41"/>
      <c r="C772" s="41"/>
      <c r="D772" s="42"/>
      <c r="E772" s="42"/>
      <c r="F772" s="48">
        <f t="shared" si="61"/>
        <v>0</v>
      </c>
      <c r="G772" s="58">
        <f>IF(F772&gt;0,VLOOKUP(F772,税率表!$A$6:$D$12,3,1),0)</f>
        <v>0</v>
      </c>
      <c r="H772" s="58">
        <f>IF(F772&gt;0,VLOOKUP(F772,税率表!$A$6:$D$12,4,1),0)</f>
        <v>0</v>
      </c>
      <c r="I772" s="58">
        <f t="shared" si="62"/>
        <v>0</v>
      </c>
      <c r="J772" s="58">
        <f t="shared" si="63"/>
        <v>0</v>
      </c>
      <c r="K772" s="43">
        <f>ROUND(MAX((D772-E772)*{0.03,0.1,0.2,0.25,0.3,0.35,0.45}-{0,2520,16920,31920,52920,85920,181920},0),2)</f>
        <v>0</v>
      </c>
      <c r="L772" s="43">
        <f t="shared" si="64"/>
        <v>0</v>
      </c>
      <c r="M772" s="19" t="str">
        <f t="shared" si="65"/>
        <v/>
      </c>
    </row>
    <row r="773" ht="16.5" spans="1:13">
      <c r="A773" s="41">
        <v>771</v>
      </c>
      <c r="B773" s="41"/>
      <c r="C773" s="41"/>
      <c r="D773" s="42"/>
      <c r="E773" s="42"/>
      <c r="F773" s="48">
        <f t="shared" si="61"/>
        <v>0</v>
      </c>
      <c r="G773" s="58">
        <f>IF(F773&gt;0,VLOOKUP(F773,税率表!$A$6:$D$12,3,1),0)</f>
        <v>0</v>
      </c>
      <c r="H773" s="58">
        <f>IF(F773&gt;0,VLOOKUP(F773,税率表!$A$6:$D$12,4,1),0)</f>
        <v>0</v>
      </c>
      <c r="I773" s="58">
        <f t="shared" si="62"/>
        <v>0</v>
      </c>
      <c r="J773" s="58">
        <f t="shared" si="63"/>
        <v>0</v>
      </c>
      <c r="K773" s="43">
        <f>ROUND(MAX((D773-E773)*{0.03,0.1,0.2,0.25,0.3,0.35,0.45}-{0,2520,16920,31920,52920,85920,181920},0),2)</f>
        <v>0</v>
      </c>
      <c r="L773" s="43">
        <f t="shared" si="64"/>
        <v>0</v>
      </c>
      <c r="M773" s="19" t="str">
        <f t="shared" si="65"/>
        <v/>
      </c>
    </row>
    <row r="774" ht="16.5" spans="1:13">
      <c r="A774" s="41">
        <v>772</v>
      </c>
      <c r="B774" s="41"/>
      <c r="C774" s="41"/>
      <c r="D774" s="42"/>
      <c r="E774" s="42"/>
      <c r="F774" s="48">
        <f t="shared" si="61"/>
        <v>0</v>
      </c>
      <c r="G774" s="58">
        <f>IF(F774&gt;0,VLOOKUP(F774,税率表!$A$6:$D$12,3,1),0)</f>
        <v>0</v>
      </c>
      <c r="H774" s="58">
        <f>IF(F774&gt;0,VLOOKUP(F774,税率表!$A$6:$D$12,4,1),0)</f>
        <v>0</v>
      </c>
      <c r="I774" s="58">
        <f t="shared" si="62"/>
        <v>0</v>
      </c>
      <c r="J774" s="58">
        <f t="shared" si="63"/>
        <v>0</v>
      </c>
      <c r="K774" s="43">
        <f>ROUND(MAX((D774-E774)*{0.03,0.1,0.2,0.25,0.3,0.35,0.45}-{0,2520,16920,31920,52920,85920,181920},0),2)</f>
        <v>0</v>
      </c>
      <c r="L774" s="43">
        <f t="shared" si="64"/>
        <v>0</v>
      </c>
      <c r="M774" s="19" t="str">
        <f t="shared" si="65"/>
        <v/>
      </c>
    </row>
    <row r="775" ht="16.5" spans="1:13">
      <c r="A775" s="41">
        <v>773</v>
      </c>
      <c r="B775" s="41"/>
      <c r="C775" s="41"/>
      <c r="D775" s="42"/>
      <c r="E775" s="42"/>
      <c r="F775" s="48">
        <f t="shared" si="61"/>
        <v>0</v>
      </c>
      <c r="G775" s="58">
        <f>IF(F775&gt;0,VLOOKUP(F775,税率表!$A$6:$D$12,3,1),0)</f>
        <v>0</v>
      </c>
      <c r="H775" s="58">
        <f>IF(F775&gt;0,VLOOKUP(F775,税率表!$A$6:$D$12,4,1),0)</f>
        <v>0</v>
      </c>
      <c r="I775" s="58">
        <f t="shared" si="62"/>
        <v>0</v>
      </c>
      <c r="J775" s="58">
        <f t="shared" si="63"/>
        <v>0</v>
      </c>
      <c r="K775" s="43">
        <f>ROUND(MAX((D775-E775)*{0.03,0.1,0.2,0.25,0.3,0.35,0.45}-{0,2520,16920,31920,52920,85920,181920},0),2)</f>
        <v>0</v>
      </c>
      <c r="L775" s="43">
        <f t="shared" si="64"/>
        <v>0</v>
      </c>
      <c r="M775" s="19" t="str">
        <f t="shared" si="65"/>
        <v/>
      </c>
    </row>
    <row r="776" ht="16.5" spans="1:13">
      <c r="A776" s="41">
        <v>774</v>
      </c>
      <c r="B776" s="41"/>
      <c r="C776" s="41"/>
      <c r="D776" s="42"/>
      <c r="E776" s="42"/>
      <c r="F776" s="48">
        <f t="shared" si="61"/>
        <v>0</v>
      </c>
      <c r="G776" s="58">
        <f>IF(F776&gt;0,VLOOKUP(F776,税率表!$A$6:$D$12,3,1),0)</f>
        <v>0</v>
      </c>
      <c r="H776" s="58">
        <f>IF(F776&gt;0,VLOOKUP(F776,税率表!$A$6:$D$12,4,1),0)</f>
        <v>0</v>
      </c>
      <c r="I776" s="58">
        <f t="shared" si="62"/>
        <v>0</v>
      </c>
      <c r="J776" s="58">
        <f t="shared" si="63"/>
        <v>0</v>
      </c>
      <c r="K776" s="43">
        <f>ROUND(MAX((D776-E776)*{0.03,0.1,0.2,0.25,0.3,0.35,0.45}-{0,2520,16920,31920,52920,85920,181920},0),2)</f>
        <v>0</v>
      </c>
      <c r="L776" s="43">
        <f t="shared" si="64"/>
        <v>0</v>
      </c>
      <c r="M776" s="19" t="str">
        <f t="shared" si="65"/>
        <v/>
      </c>
    </row>
    <row r="777" ht="16.5" spans="1:13">
      <c r="A777" s="41">
        <v>775</v>
      </c>
      <c r="B777" s="41"/>
      <c r="C777" s="41"/>
      <c r="D777" s="42"/>
      <c r="E777" s="42"/>
      <c r="F777" s="48">
        <f t="shared" si="61"/>
        <v>0</v>
      </c>
      <c r="G777" s="58">
        <f>IF(F777&gt;0,VLOOKUP(F777,税率表!$A$6:$D$12,3,1),0)</f>
        <v>0</v>
      </c>
      <c r="H777" s="58">
        <f>IF(F777&gt;0,VLOOKUP(F777,税率表!$A$6:$D$12,4,1),0)</f>
        <v>0</v>
      </c>
      <c r="I777" s="58">
        <f t="shared" si="62"/>
        <v>0</v>
      </c>
      <c r="J777" s="58">
        <f t="shared" si="63"/>
        <v>0</v>
      </c>
      <c r="K777" s="43">
        <f>ROUND(MAX((D777-E777)*{0.03,0.1,0.2,0.25,0.3,0.35,0.45}-{0,2520,16920,31920,52920,85920,181920},0),2)</f>
        <v>0</v>
      </c>
      <c r="L777" s="43">
        <f t="shared" si="64"/>
        <v>0</v>
      </c>
      <c r="M777" s="19" t="str">
        <f t="shared" si="65"/>
        <v/>
      </c>
    </row>
    <row r="778" ht="16.5" spans="1:13">
      <c r="A778" s="41">
        <v>776</v>
      </c>
      <c r="B778" s="41"/>
      <c r="C778" s="41"/>
      <c r="D778" s="42"/>
      <c r="E778" s="42"/>
      <c r="F778" s="48">
        <f t="shared" si="61"/>
        <v>0</v>
      </c>
      <c r="G778" s="58">
        <f>IF(F778&gt;0,VLOOKUP(F778,税率表!$A$6:$D$12,3,1),0)</f>
        <v>0</v>
      </c>
      <c r="H778" s="58">
        <f>IF(F778&gt;0,VLOOKUP(F778,税率表!$A$6:$D$12,4,1),0)</f>
        <v>0</v>
      </c>
      <c r="I778" s="58">
        <f t="shared" si="62"/>
        <v>0</v>
      </c>
      <c r="J778" s="58">
        <f t="shared" si="63"/>
        <v>0</v>
      </c>
      <c r="K778" s="43">
        <f>ROUND(MAX((D778-E778)*{0.03,0.1,0.2,0.25,0.3,0.35,0.45}-{0,2520,16920,31920,52920,85920,181920},0),2)</f>
        <v>0</v>
      </c>
      <c r="L778" s="43">
        <f t="shared" si="64"/>
        <v>0</v>
      </c>
      <c r="M778" s="19" t="str">
        <f t="shared" si="65"/>
        <v/>
      </c>
    </row>
    <row r="779" ht="16.5" spans="1:13">
      <c r="A779" s="41">
        <v>777</v>
      </c>
      <c r="B779" s="41"/>
      <c r="C779" s="41"/>
      <c r="D779" s="42"/>
      <c r="E779" s="42"/>
      <c r="F779" s="48">
        <f t="shared" si="61"/>
        <v>0</v>
      </c>
      <c r="G779" s="58">
        <f>IF(F779&gt;0,VLOOKUP(F779,税率表!$A$6:$D$12,3,1),0)</f>
        <v>0</v>
      </c>
      <c r="H779" s="58">
        <f>IF(F779&gt;0,VLOOKUP(F779,税率表!$A$6:$D$12,4,1),0)</f>
        <v>0</v>
      </c>
      <c r="I779" s="58">
        <f t="shared" si="62"/>
        <v>0</v>
      </c>
      <c r="J779" s="58">
        <f t="shared" si="63"/>
        <v>0</v>
      </c>
      <c r="K779" s="43">
        <f>ROUND(MAX((D779-E779)*{0.03,0.1,0.2,0.25,0.3,0.35,0.45}-{0,2520,16920,31920,52920,85920,181920},0),2)</f>
        <v>0</v>
      </c>
      <c r="L779" s="43">
        <f t="shared" si="64"/>
        <v>0</v>
      </c>
      <c r="M779" s="19" t="str">
        <f t="shared" si="65"/>
        <v/>
      </c>
    </row>
    <row r="780" ht="16.5" spans="1:13">
      <c r="A780" s="41">
        <v>778</v>
      </c>
      <c r="B780" s="41"/>
      <c r="C780" s="41"/>
      <c r="D780" s="42"/>
      <c r="E780" s="42"/>
      <c r="F780" s="48">
        <f t="shared" ref="F780:F843" si="66">ROUND(IF(D780&gt;E780,D780-E780,0),2)</f>
        <v>0</v>
      </c>
      <c r="G780" s="58">
        <f>IF(F780&gt;0,VLOOKUP(F780,税率表!$A$6:$D$12,3,1),0)</f>
        <v>0</v>
      </c>
      <c r="H780" s="58">
        <f>IF(F780&gt;0,VLOOKUP(F780,税率表!$A$6:$D$12,4,1),0)</f>
        <v>0</v>
      </c>
      <c r="I780" s="58">
        <f t="shared" ref="I780:I843" si="67">ROUND(F780*G780-H780,2)</f>
        <v>0</v>
      </c>
      <c r="J780" s="58">
        <f t="shared" ref="J780:J843" si="68">ROUND(D780-I780,2)</f>
        <v>0</v>
      </c>
      <c r="K780" s="43">
        <f>ROUND(MAX((D780-E780)*{0.03,0.1,0.2,0.25,0.3,0.35,0.45}-{0,2520,16920,31920,52920,85920,181920},0),2)</f>
        <v>0</v>
      </c>
      <c r="L780" s="43">
        <f t="shared" ref="L780:L843" si="69">ROUND(D780-K780,2)</f>
        <v>0</v>
      </c>
      <c r="M780" s="19" t="str">
        <f t="shared" ref="M780:M843" si="70">IF(I780=K780,"","税金计算有误！")</f>
        <v/>
      </c>
    </row>
    <row r="781" ht="16.5" spans="1:13">
      <c r="A781" s="41">
        <v>779</v>
      </c>
      <c r="B781" s="41"/>
      <c r="C781" s="41"/>
      <c r="D781" s="42"/>
      <c r="E781" s="42"/>
      <c r="F781" s="48">
        <f t="shared" si="66"/>
        <v>0</v>
      </c>
      <c r="G781" s="58">
        <f>IF(F781&gt;0,VLOOKUP(F781,税率表!$A$6:$D$12,3,1),0)</f>
        <v>0</v>
      </c>
      <c r="H781" s="58">
        <f>IF(F781&gt;0,VLOOKUP(F781,税率表!$A$6:$D$12,4,1),0)</f>
        <v>0</v>
      </c>
      <c r="I781" s="58">
        <f t="shared" si="67"/>
        <v>0</v>
      </c>
      <c r="J781" s="58">
        <f t="shared" si="68"/>
        <v>0</v>
      </c>
      <c r="K781" s="43">
        <f>ROUND(MAX((D781-E781)*{0.03,0.1,0.2,0.25,0.3,0.35,0.45}-{0,2520,16920,31920,52920,85920,181920},0),2)</f>
        <v>0</v>
      </c>
      <c r="L781" s="43">
        <f t="shared" si="69"/>
        <v>0</v>
      </c>
      <c r="M781" s="19" t="str">
        <f t="shared" si="70"/>
        <v/>
      </c>
    </row>
    <row r="782" ht="16.5" spans="1:13">
      <c r="A782" s="41">
        <v>780</v>
      </c>
      <c r="B782" s="41"/>
      <c r="C782" s="41"/>
      <c r="D782" s="42"/>
      <c r="E782" s="42"/>
      <c r="F782" s="48">
        <f t="shared" si="66"/>
        <v>0</v>
      </c>
      <c r="G782" s="58">
        <f>IF(F782&gt;0,VLOOKUP(F782,税率表!$A$6:$D$12,3,1),0)</f>
        <v>0</v>
      </c>
      <c r="H782" s="58">
        <f>IF(F782&gt;0,VLOOKUP(F782,税率表!$A$6:$D$12,4,1),0)</f>
        <v>0</v>
      </c>
      <c r="I782" s="58">
        <f t="shared" si="67"/>
        <v>0</v>
      </c>
      <c r="J782" s="58">
        <f t="shared" si="68"/>
        <v>0</v>
      </c>
      <c r="K782" s="43">
        <f>ROUND(MAX((D782-E782)*{0.03,0.1,0.2,0.25,0.3,0.35,0.45}-{0,2520,16920,31920,52920,85920,181920},0),2)</f>
        <v>0</v>
      </c>
      <c r="L782" s="43">
        <f t="shared" si="69"/>
        <v>0</v>
      </c>
      <c r="M782" s="19" t="str">
        <f t="shared" si="70"/>
        <v/>
      </c>
    </row>
    <row r="783" ht="16.5" spans="1:13">
      <c r="A783" s="41">
        <v>781</v>
      </c>
      <c r="B783" s="41"/>
      <c r="C783" s="41"/>
      <c r="D783" s="42"/>
      <c r="E783" s="42"/>
      <c r="F783" s="48">
        <f t="shared" si="66"/>
        <v>0</v>
      </c>
      <c r="G783" s="58">
        <f>IF(F783&gt;0,VLOOKUP(F783,税率表!$A$6:$D$12,3,1),0)</f>
        <v>0</v>
      </c>
      <c r="H783" s="58">
        <f>IF(F783&gt;0,VLOOKUP(F783,税率表!$A$6:$D$12,4,1),0)</f>
        <v>0</v>
      </c>
      <c r="I783" s="58">
        <f t="shared" si="67"/>
        <v>0</v>
      </c>
      <c r="J783" s="58">
        <f t="shared" si="68"/>
        <v>0</v>
      </c>
      <c r="K783" s="43">
        <f>ROUND(MAX((D783-E783)*{0.03,0.1,0.2,0.25,0.3,0.35,0.45}-{0,2520,16920,31920,52920,85920,181920},0),2)</f>
        <v>0</v>
      </c>
      <c r="L783" s="43">
        <f t="shared" si="69"/>
        <v>0</v>
      </c>
      <c r="M783" s="19" t="str">
        <f t="shared" si="70"/>
        <v/>
      </c>
    </row>
    <row r="784" ht="16.5" spans="1:13">
      <c r="A784" s="41">
        <v>782</v>
      </c>
      <c r="B784" s="41"/>
      <c r="C784" s="41"/>
      <c r="D784" s="42"/>
      <c r="E784" s="42"/>
      <c r="F784" s="48">
        <f t="shared" si="66"/>
        <v>0</v>
      </c>
      <c r="G784" s="58">
        <f>IF(F784&gt;0,VLOOKUP(F784,税率表!$A$6:$D$12,3,1),0)</f>
        <v>0</v>
      </c>
      <c r="H784" s="58">
        <f>IF(F784&gt;0,VLOOKUP(F784,税率表!$A$6:$D$12,4,1),0)</f>
        <v>0</v>
      </c>
      <c r="I784" s="58">
        <f t="shared" si="67"/>
        <v>0</v>
      </c>
      <c r="J784" s="58">
        <f t="shared" si="68"/>
        <v>0</v>
      </c>
      <c r="K784" s="43">
        <f>ROUND(MAX((D784-E784)*{0.03,0.1,0.2,0.25,0.3,0.35,0.45}-{0,2520,16920,31920,52920,85920,181920},0),2)</f>
        <v>0</v>
      </c>
      <c r="L784" s="43">
        <f t="shared" si="69"/>
        <v>0</v>
      </c>
      <c r="M784" s="19" t="str">
        <f t="shared" si="70"/>
        <v/>
      </c>
    </row>
    <row r="785" ht="16.5" spans="1:13">
      <c r="A785" s="41">
        <v>783</v>
      </c>
      <c r="B785" s="41"/>
      <c r="C785" s="41"/>
      <c r="D785" s="42"/>
      <c r="E785" s="42"/>
      <c r="F785" s="48">
        <f t="shared" si="66"/>
        <v>0</v>
      </c>
      <c r="G785" s="58">
        <f>IF(F785&gt;0,VLOOKUP(F785,税率表!$A$6:$D$12,3,1),0)</f>
        <v>0</v>
      </c>
      <c r="H785" s="58">
        <f>IF(F785&gt;0,VLOOKUP(F785,税率表!$A$6:$D$12,4,1),0)</f>
        <v>0</v>
      </c>
      <c r="I785" s="58">
        <f t="shared" si="67"/>
        <v>0</v>
      </c>
      <c r="J785" s="58">
        <f t="shared" si="68"/>
        <v>0</v>
      </c>
      <c r="K785" s="43">
        <f>ROUND(MAX((D785-E785)*{0.03,0.1,0.2,0.25,0.3,0.35,0.45}-{0,2520,16920,31920,52920,85920,181920},0),2)</f>
        <v>0</v>
      </c>
      <c r="L785" s="43">
        <f t="shared" si="69"/>
        <v>0</v>
      </c>
      <c r="M785" s="19" t="str">
        <f t="shared" si="70"/>
        <v/>
      </c>
    </row>
    <row r="786" ht="16.5" spans="1:13">
      <c r="A786" s="41">
        <v>784</v>
      </c>
      <c r="B786" s="41"/>
      <c r="C786" s="41"/>
      <c r="D786" s="42"/>
      <c r="E786" s="42"/>
      <c r="F786" s="48">
        <f t="shared" si="66"/>
        <v>0</v>
      </c>
      <c r="G786" s="58">
        <f>IF(F786&gt;0,VLOOKUP(F786,税率表!$A$6:$D$12,3,1),0)</f>
        <v>0</v>
      </c>
      <c r="H786" s="58">
        <f>IF(F786&gt;0,VLOOKUP(F786,税率表!$A$6:$D$12,4,1),0)</f>
        <v>0</v>
      </c>
      <c r="I786" s="58">
        <f t="shared" si="67"/>
        <v>0</v>
      </c>
      <c r="J786" s="58">
        <f t="shared" si="68"/>
        <v>0</v>
      </c>
      <c r="K786" s="43">
        <f>ROUND(MAX((D786-E786)*{0.03,0.1,0.2,0.25,0.3,0.35,0.45}-{0,2520,16920,31920,52920,85920,181920},0),2)</f>
        <v>0</v>
      </c>
      <c r="L786" s="43">
        <f t="shared" si="69"/>
        <v>0</v>
      </c>
      <c r="M786" s="19" t="str">
        <f t="shared" si="70"/>
        <v/>
      </c>
    </row>
    <row r="787" ht="16.5" spans="1:13">
      <c r="A787" s="41">
        <v>785</v>
      </c>
      <c r="B787" s="41"/>
      <c r="C787" s="41"/>
      <c r="D787" s="42"/>
      <c r="E787" s="42"/>
      <c r="F787" s="48">
        <f t="shared" si="66"/>
        <v>0</v>
      </c>
      <c r="G787" s="58">
        <f>IF(F787&gt;0,VLOOKUP(F787,税率表!$A$6:$D$12,3,1),0)</f>
        <v>0</v>
      </c>
      <c r="H787" s="58">
        <f>IF(F787&gt;0,VLOOKUP(F787,税率表!$A$6:$D$12,4,1),0)</f>
        <v>0</v>
      </c>
      <c r="I787" s="58">
        <f t="shared" si="67"/>
        <v>0</v>
      </c>
      <c r="J787" s="58">
        <f t="shared" si="68"/>
        <v>0</v>
      </c>
      <c r="K787" s="43">
        <f>ROUND(MAX((D787-E787)*{0.03,0.1,0.2,0.25,0.3,0.35,0.45}-{0,2520,16920,31920,52920,85920,181920},0),2)</f>
        <v>0</v>
      </c>
      <c r="L787" s="43">
        <f t="shared" si="69"/>
        <v>0</v>
      </c>
      <c r="M787" s="19" t="str">
        <f t="shared" si="70"/>
        <v/>
      </c>
    </row>
    <row r="788" ht="16.5" spans="1:13">
      <c r="A788" s="41">
        <v>786</v>
      </c>
      <c r="B788" s="41"/>
      <c r="C788" s="41"/>
      <c r="D788" s="42"/>
      <c r="E788" s="42"/>
      <c r="F788" s="48">
        <f t="shared" si="66"/>
        <v>0</v>
      </c>
      <c r="G788" s="58">
        <f>IF(F788&gt;0,VLOOKUP(F788,税率表!$A$6:$D$12,3,1),0)</f>
        <v>0</v>
      </c>
      <c r="H788" s="58">
        <f>IF(F788&gt;0,VLOOKUP(F788,税率表!$A$6:$D$12,4,1),0)</f>
        <v>0</v>
      </c>
      <c r="I788" s="58">
        <f t="shared" si="67"/>
        <v>0</v>
      </c>
      <c r="J788" s="58">
        <f t="shared" si="68"/>
        <v>0</v>
      </c>
      <c r="K788" s="43">
        <f>ROUND(MAX((D788-E788)*{0.03,0.1,0.2,0.25,0.3,0.35,0.45}-{0,2520,16920,31920,52920,85920,181920},0),2)</f>
        <v>0</v>
      </c>
      <c r="L788" s="43">
        <f t="shared" si="69"/>
        <v>0</v>
      </c>
      <c r="M788" s="19" t="str">
        <f t="shared" si="70"/>
        <v/>
      </c>
    </row>
    <row r="789" ht="16.5" spans="1:13">
      <c r="A789" s="41">
        <v>787</v>
      </c>
      <c r="B789" s="41"/>
      <c r="C789" s="41"/>
      <c r="D789" s="42"/>
      <c r="E789" s="42"/>
      <c r="F789" s="48">
        <f t="shared" si="66"/>
        <v>0</v>
      </c>
      <c r="G789" s="58">
        <f>IF(F789&gt;0,VLOOKUP(F789,税率表!$A$6:$D$12,3,1),0)</f>
        <v>0</v>
      </c>
      <c r="H789" s="58">
        <f>IF(F789&gt;0,VLOOKUP(F789,税率表!$A$6:$D$12,4,1),0)</f>
        <v>0</v>
      </c>
      <c r="I789" s="58">
        <f t="shared" si="67"/>
        <v>0</v>
      </c>
      <c r="J789" s="58">
        <f t="shared" si="68"/>
        <v>0</v>
      </c>
      <c r="K789" s="43">
        <f>ROUND(MAX((D789-E789)*{0.03,0.1,0.2,0.25,0.3,0.35,0.45}-{0,2520,16920,31920,52920,85920,181920},0),2)</f>
        <v>0</v>
      </c>
      <c r="L789" s="43">
        <f t="shared" si="69"/>
        <v>0</v>
      </c>
      <c r="M789" s="19" t="str">
        <f t="shared" si="70"/>
        <v/>
      </c>
    </row>
    <row r="790" ht="16.5" spans="1:13">
      <c r="A790" s="41">
        <v>788</v>
      </c>
      <c r="B790" s="41"/>
      <c r="C790" s="41"/>
      <c r="D790" s="42"/>
      <c r="E790" s="42"/>
      <c r="F790" s="48">
        <f t="shared" si="66"/>
        <v>0</v>
      </c>
      <c r="G790" s="58">
        <f>IF(F790&gt;0,VLOOKUP(F790,税率表!$A$6:$D$12,3,1),0)</f>
        <v>0</v>
      </c>
      <c r="H790" s="58">
        <f>IF(F790&gt;0,VLOOKUP(F790,税率表!$A$6:$D$12,4,1),0)</f>
        <v>0</v>
      </c>
      <c r="I790" s="58">
        <f t="shared" si="67"/>
        <v>0</v>
      </c>
      <c r="J790" s="58">
        <f t="shared" si="68"/>
        <v>0</v>
      </c>
      <c r="K790" s="43">
        <f>ROUND(MAX((D790-E790)*{0.03,0.1,0.2,0.25,0.3,0.35,0.45}-{0,2520,16920,31920,52920,85920,181920},0),2)</f>
        <v>0</v>
      </c>
      <c r="L790" s="43">
        <f t="shared" si="69"/>
        <v>0</v>
      </c>
      <c r="M790" s="19" t="str">
        <f t="shared" si="70"/>
        <v/>
      </c>
    </row>
    <row r="791" ht="16.5" spans="1:13">
      <c r="A791" s="41">
        <v>789</v>
      </c>
      <c r="B791" s="41"/>
      <c r="C791" s="41"/>
      <c r="D791" s="42"/>
      <c r="E791" s="42"/>
      <c r="F791" s="48">
        <f t="shared" si="66"/>
        <v>0</v>
      </c>
      <c r="G791" s="58">
        <f>IF(F791&gt;0,VLOOKUP(F791,税率表!$A$6:$D$12,3,1),0)</f>
        <v>0</v>
      </c>
      <c r="H791" s="58">
        <f>IF(F791&gt;0,VLOOKUP(F791,税率表!$A$6:$D$12,4,1),0)</f>
        <v>0</v>
      </c>
      <c r="I791" s="58">
        <f t="shared" si="67"/>
        <v>0</v>
      </c>
      <c r="J791" s="58">
        <f t="shared" si="68"/>
        <v>0</v>
      </c>
      <c r="K791" s="43">
        <f>ROUND(MAX((D791-E791)*{0.03,0.1,0.2,0.25,0.3,0.35,0.45}-{0,2520,16920,31920,52920,85920,181920},0),2)</f>
        <v>0</v>
      </c>
      <c r="L791" s="43">
        <f t="shared" si="69"/>
        <v>0</v>
      </c>
      <c r="M791" s="19" t="str">
        <f t="shared" si="70"/>
        <v/>
      </c>
    </row>
    <row r="792" ht="16.5" spans="1:13">
      <c r="A792" s="41">
        <v>790</v>
      </c>
      <c r="B792" s="41"/>
      <c r="C792" s="41"/>
      <c r="D792" s="42"/>
      <c r="E792" s="42"/>
      <c r="F792" s="48">
        <f t="shared" si="66"/>
        <v>0</v>
      </c>
      <c r="G792" s="58">
        <f>IF(F792&gt;0,VLOOKUP(F792,税率表!$A$6:$D$12,3,1),0)</f>
        <v>0</v>
      </c>
      <c r="H792" s="58">
        <f>IF(F792&gt;0,VLOOKUP(F792,税率表!$A$6:$D$12,4,1),0)</f>
        <v>0</v>
      </c>
      <c r="I792" s="58">
        <f t="shared" si="67"/>
        <v>0</v>
      </c>
      <c r="J792" s="58">
        <f t="shared" si="68"/>
        <v>0</v>
      </c>
      <c r="K792" s="43">
        <f>ROUND(MAX((D792-E792)*{0.03,0.1,0.2,0.25,0.3,0.35,0.45}-{0,2520,16920,31920,52920,85920,181920},0),2)</f>
        <v>0</v>
      </c>
      <c r="L792" s="43">
        <f t="shared" si="69"/>
        <v>0</v>
      </c>
      <c r="M792" s="19" t="str">
        <f t="shared" si="70"/>
        <v/>
      </c>
    </row>
    <row r="793" ht="16.5" spans="1:13">
      <c r="A793" s="41">
        <v>791</v>
      </c>
      <c r="B793" s="41"/>
      <c r="C793" s="41"/>
      <c r="D793" s="42"/>
      <c r="E793" s="42"/>
      <c r="F793" s="48">
        <f t="shared" si="66"/>
        <v>0</v>
      </c>
      <c r="G793" s="58">
        <f>IF(F793&gt;0,VLOOKUP(F793,税率表!$A$6:$D$12,3,1),0)</f>
        <v>0</v>
      </c>
      <c r="H793" s="58">
        <f>IF(F793&gt;0,VLOOKUP(F793,税率表!$A$6:$D$12,4,1),0)</f>
        <v>0</v>
      </c>
      <c r="I793" s="58">
        <f t="shared" si="67"/>
        <v>0</v>
      </c>
      <c r="J793" s="58">
        <f t="shared" si="68"/>
        <v>0</v>
      </c>
      <c r="K793" s="43">
        <f>ROUND(MAX((D793-E793)*{0.03,0.1,0.2,0.25,0.3,0.35,0.45}-{0,2520,16920,31920,52920,85920,181920},0),2)</f>
        <v>0</v>
      </c>
      <c r="L793" s="43">
        <f t="shared" si="69"/>
        <v>0</v>
      </c>
      <c r="M793" s="19" t="str">
        <f t="shared" si="70"/>
        <v/>
      </c>
    </row>
    <row r="794" ht="16.5" spans="1:13">
      <c r="A794" s="41">
        <v>792</v>
      </c>
      <c r="B794" s="41"/>
      <c r="C794" s="41"/>
      <c r="D794" s="42"/>
      <c r="E794" s="42"/>
      <c r="F794" s="48">
        <f t="shared" si="66"/>
        <v>0</v>
      </c>
      <c r="G794" s="58">
        <f>IF(F794&gt;0,VLOOKUP(F794,税率表!$A$6:$D$12,3,1),0)</f>
        <v>0</v>
      </c>
      <c r="H794" s="58">
        <f>IF(F794&gt;0,VLOOKUP(F794,税率表!$A$6:$D$12,4,1),0)</f>
        <v>0</v>
      </c>
      <c r="I794" s="58">
        <f t="shared" si="67"/>
        <v>0</v>
      </c>
      <c r="J794" s="58">
        <f t="shared" si="68"/>
        <v>0</v>
      </c>
      <c r="K794" s="43">
        <f>ROUND(MAX((D794-E794)*{0.03,0.1,0.2,0.25,0.3,0.35,0.45}-{0,2520,16920,31920,52920,85920,181920},0),2)</f>
        <v>0</v>
      </c>
      <c r="L794" s="43">
        <f t="shared" si="69"/>
        <v>0</v>
      </c>
      <c r="M794" s="19" t="str">
        <f t="shared" si="70"/>
        <v/>
      </c>
    </row>
    <row r="795" ht="16.5" spans="1:13">
      <c r="A795" s="41">
        <v>793</v>
      </c>
      <c r="B795" s="41"/>
      <c r="C795" s="41"/>
      <c r="D795" s="42"/>
      <c r="E795" s="42"/>
      <c r="F795" s="48">
        <f t="shared" si="66"/>
        <v>0</v>
      </c>
      <c r="G795" s="58">
        <f>IF(F795&gt;0,VLOOKUP(F795,税率表!$A$6:$D$12,3,1),0)</f>
        <v>0</v>
      </c>
      <c r="H795" s="58">
        <f>IF(F795&gt;0,VLOOKUP(F795,税率表!$A$6:$D$12,4,1),0)</f>
        <v>0</v>
      </c>
      <c r="I795" s="58">
        <f t="shared" si="67"/>
        <v>0</v>
      </c>
      <c r="J795" s="58">
        <f t="shared" si="68"/>
        <v>0</v>
      </c>
      <c r="K795" s="43">
        <f>ROUND(MAX((D795-E795)*{0.03,0.1,0.2,0.25,0.3,0.35,0.45}-{0,2520,16920,31920,52920,85920,181920},0),2)</f>
        <v>0</v>
      </c>
      <c r="L795" s="43">
        <f t="shared" si="69"/>
        <v>0</v>
      </c>
      <c r="M795" s="19" t="str">
        <f t="shared" si="70"/>
        <v/>
      </c>
    </row>
    <row r="796" ht="16.5" spans="1:13">
      <c r="A796" s="41">
        <v>794</v>
      </c>
      <c r="B796" s="41"/>
      <c r="C796" s="41"/>
      <c r="D796" s="42"/>
      <c r="E796" s="42"/>
      <c r="F796" s="48">
        <f t="shared" si="66"/>
        <v>0</v>
      </c>
      <c r="G796" s="58">
        <f>IF(F796&gt;0,VLOOKUP(F796,税率表!$A$6:$D$12,3,1),0)</f>
        <v>0</v>
      </c>
      <c r="H796" s="58">
        <f>IF(F796&gt;0,VLOOKUP(F796,税率表!$A$6:$D$12,4,1),0)</f>
        <v>0</v>
      </c>
      <c r="I796" s="58">
        <f t="shared" si="67"/>
        <v>0</v>
      </c>
      <c r="J796" s="58">
        <f t="shared" si="68"/>
        <v>0</v>
      </c>
      <c r="K796" s="43">
        <f>ROUND(MAX((D796-E796)*{0.03,0.1,0.2,0.25,0.3,0.35,0.45}-{0,2520,16920,31920,52920,85920,181920},0),2)</f>
        <v>0</v>
      </c>
      <c r="L796" s="43">
        <f t="shared" si="69"/>
        <v>0</v>
      </c>
      <c r="M796" s="19" t="str">
        <f t="shared" si="70"/>
        <v/>
      </c>
    </row>
    <row r="797" ht="16.5" spans="1:13">
      <c r="A797" s="41">
        <v>795</v>
      </c>
      <c r="B797" s="41"/>
      <c r="C797" s="41"/>
      <c r="D797" s="42"/>
      <c r="E797" s="42"/>
      <c r="F797" s="48">
        <f t="shared" si="66"/>
        <v>0</v>
      </c>
      <c r="G797" s="58">
        <f>IF(F797&gt;0,VLOOKUP(F797,税率表!$A$6:$D$12,3,1),0)</f>
        <v>0</v>
      </c>
      <c r="H797" s="58">
        <f>IF(F797&gt;0,VLOOKUP(F797,税率表!$A$6:$D$12,4,1),0)</f>
        <v>0</v>
      </c>
      <c r="I797" s="58">
        <f t="shared" si="67"/>
        <v>0</v>
      </c>
      <c r="J797" s="58">
        <f t="shared" si="68"/>
        <v>0</v>
      </c>
      <c r="K797" s="43">
        <f>ROUND(MAX((D797-E797)*{0.03,0.1,0.2,0.25,0.3,0.35,0.45}-{0,2520,16920,31920,52920,85920,181920},0),2)</f>
        <v>0</v>
      </c>
      <c r="L797" s="43">
        <f t="shared" si="69"/>
        <v>0</v>
      </c>
      <c r="M797" s="19" t="str">
        <f t="shared" si="70"/>
        <v/>
      </c>
    </row>
    <row r="798" ht="16.5" spans="1:13">
      <c r="A798" s="41">
        <v>796</v>
      </c>
      <c r="B798" s="41"/>
      <c r="C798" s="41"/>
      <c r="D798" s="42"/>
      <c r="E798" s="42"/>
      <c r="F798" s="48">
        <f t="shared" si="66"/>
        <v>0</v>
      </c>
      <c r="G798" s="58">
        <f>IF(F798&gt;0,VLOOKUP(F798,税率表!$A$6:$D$12,3,1),0)</f>
        <v>0</v>
      </c>
      <c r="H798" s="58">
        <f>IF(F798&gt;0,VLOOKUP(F798,税率表!$A$6:$D$12,4,1),0)</f>
        <v>0</v>
      </c>
      <c r="I798" s="58">
        <f t="shared" si="67"/>
        <v>0</v>
      </c>
      <c r="J798" s="58">
        <f t="shared" si="68"/>
        <v>0</v>
      </c>
      <c r="K798" s="43">
        <f>ROUND(MAX((D798-E798)*{0.03,0.1,0.2,0.25,0.3,0.35,0.45}-{0,2520,16920,31920,52920,85920,181920},0),2)</f>
        <v>0</v>
      </c>
      <c r="L798" s="43">
        <f t="shared" si="69"/>
        <v>0</v>
      </c>
      <c r="M798" s="19" t="str">
        <f t="shared" si="70"/>
        <v/>
      </c>
    </row>
    <row r="799" ht="16.5" spans="1:13">
      <c r="A799" s="41">
        <v>797</v>
      </c>
      <c r="B799" s="41"/>
      <c r="C799" s="41"/>
      <c r="D799" s="42"/>
      <c r="E799" s="42"/>
      <c r="F799" s="48">
        <f t="shared" si="66"/>
        <v>0</v>
      </c>
      <c r="G799" s="58">
        <f>IF(F799&gt;0,VLOOKUP(F799,税率表!$A$6:$D$12,3,1),0)</f>
        <v>0</v>
      </c>
      <c r="H799" s="58">
        <f>IF(F799&gt;0,VLOOKUP(F799,税率表!$A$6:$D$12,4,1),0)</f>
        <v>0</v>
      </c>
      <c r="I799" s="58">
        <f t="shared" si="67"/>
        <v>0</v>
      </c>
      <c r="J799" s="58">
        <f t="shared" si="68"/>
        <v>0</v>
      </c>
      <c r="K799" s="43">
        <f>ROUND(MAX((D799-E799)*{0.03,0.1,0.2,0.25,0.3,0.35,0.45}-{0,2520,16920,31920,52920,85920,181920},0),2)</f>
        <v>0</v>
      </c>
      <c r="L799" s="43">
        <f t="shared" si="69"/>
        <v>0</v>
      </c>
      <c r="M799" s="19" t="str">
        <f t="shared" si="70"/>
        <v/>
      </c>
    </row>
    <row r="800" ht="16.5" spans="1:13">
      <c r="A800" s="41">
        <v>798</v>
      </c>
      <c r="B800" s="41"/>
      <c r="C800" s="41"/>
      <c r="D800" s="42"/>
      <c r="E800" s="42"/>
      <c r="F800" s="48">
        <f t="shared" si="66"/>
        <v>0</v>
      </c>
      <c r="G800" s="58">
        <f>IF(F800&gt;0,VLOOKUP(F800,税率表!$A$6:$D$12,3,1),0)</f>
        <v>0</v>
      </c>
      <c r="H800" s="58">
        <f>IF(F800&gt;0,VLOOKUP(F800,税率表!$A$6:$D$12,4,1),0)</f>
        <v>0</v>
      </c>
      <c r="I800" s="58">
        <f t="shared" si="67"/>
        <v>0</v>
      </c>
      <c r="J800" s="58">
        <f t="shared" si="68"/>
        <v>0</v>
      </c>
      <c r="K800" s="43">
        <f>ROUND(MAX((D800-E800)*{0.03,0.1,0.2,0.25,0.3,0.35,0.45}-{0,2520,16920,31920,52920,85920,181920},0),2)</f>
        <v>0</v>
      </c>
      <c r="L800" s="43">
        <f t="shared" si="69"/>
        <v>0</v>
      </c>
      <c r="M800" s="19" t="str">
        <f t="shared" si="70"/>
        <v/>
      </c>
    </row>
    <row r="801" ht="16.5" spans="1:13">
      <c r="A801" s="41">
        <v>799</v>
      </c>
      <c r="B801" s="41"/>
      <c r="C801" s="41"/>
      <c r="D801" s="42"/>
      <c r="E801" s="42"/>
      <c r="F801" s="48">
        <f t="shared" si="66"/>
        <v>0</v>
      </c>
      <c r="G801" s="58">
        <f>IF(F801&gt;0,VLOOKUP(F801,税率表!$A$6:$D$12,3,1),0)</f>
        <v>0</v>
      </c>
      <c r="H801" s="58">
        <f>IF(F801&gt;0,VLOOKUP(F801,税率表!$A$6:$D$12,4,1),0)</f>
        <v>0</v>
      </c>
      <c r="I801" s="58">
        <f t="shared" si="67"/>
        <v>0</v>
      </c>
      <c r="J801" s="58">
        <f t="shared" si="68"/>
        <v>0</v>
      </c>
      <c r="K801" s="43">
        <f>ROUND(MAX((D801-E801)*{0.03,0.1,0.2,0.25,0.3,0.35,0.45}-{0,2520,16920,31920,52920,85920,181920},0),2)</f>
        <v>0</v>
      </c>
      <c r="L801" s="43">
        <f t="shared" si="69"/>
        <v>0</v>
      </c>
      <c r="M801" s="19" t="str">
        <f t="shared" si="70"/>
        <v/>
      </c>
    </row>
    <row r="802" ht="16.5" spans="1:13">
      <c r="A802" s="41">
        <v>800</v>
      </c>
      <c r="B802" s="41"/>
      <c r="C802" s="41"/>
      <c r="D802" s="42"/>
      <c r="E802" s="42"/>
      <c r="F802" s="48">
        <f t="shared" si="66"/>
        <v>0</v>
      </c>
      <c r="G802" s="58">
        <f>IF(F802&gt;0,VLOOKUP(F802,税率表!$A$6:$D$12,3,1),0)</f>
        <v>0</v>
      </c>
      <c r="H802" s="58">
        <f>IF(F802&gt;0,VLOOKUP(F802,税率表!$A$6:$D$12,4,1),0)</f>
        <v>0</v>
      </c>
      <c r="I802" s="58">
        <f t="shared" si="67"/>
        <v>0</v>
      </c>
      <c r="J802" s="58">
        <f t="shared" si="68"/>
        <v>0</v>
      </c>
      <c r="K802" s="43">
        <f>ROUND(MAX((D802-E802)*{0.03,0.1,0.2,0.25,0.3,0.35,0.45}-{0,2520,16920,31920,52920,85920,181920},0),2)</f>
        <v>0</v>
      </c>
      <c r="L802" s="43">
        <f t="shared" si="69"/>
        <v>0</v>
      </c>
      <c r="M802" s="19" t="str">
        <f t="shared" si="70"/>
        <v/>
      </c>
    </row>
    <row r="803" ht="16.5" spans="1:13">
      <c r="A803" s="41">
        <v>801</v>
      </c>
      <c r="B803" s="41"/>
      <c r="C803" s="41"/>
      <c r="D803" s="42"/>
      <c r="E803" s="42"/>
      <c r="F803" s="48">
        <f t="shared" si="66"/>
        <v>0</v>
      </c>
      <c r="G803" s="58">
        <f>IF(F803&gt;0,VLOOKUP(F803,税率表!$A$6:$D$12,3,1),0)</f>
        <v>0</v>
      </c>
      <c r="H803" s="58">
        <f>IF(F803&gt;0,VLOOKUP(F803,税率表!$A$6:$D$12,4,1),0)</f>
        <v>0</v>
      </c>
      <c r="I803" s="58">
        <f t="shared" si="67"/>
        <v>0</v>
      </c>
      <c r="J803" s="58">
        <f t="shared" si="68"/>
        <v>0</v>
      </c>
      <c r="K803" s="43">
        <f>ROUND(MAX((D803-E803)*{0.03,0.1,0.2,0.25,0.3,0.35,0.45}-{0,2520,16920,31920,52920,85920,181920},0),2)</f>
        <v>0</v>
      </c>
      <c r="L803" s="43">
        <f t="shared" si="69"/>
        <v>0</v>
      </c>
      <c r="M803" s="19" t="str">
        <f t="shared" si="70"/>
        <v/>
      </c>
    </row>
    <row r="804" ht="16.5" spans="1:13">
      <c r="A804" s="41">
        <v>802</v>
      </c>
      <c r="B804" s="41"/>
      <c r="C804" s="41"/>
      <c r="D804" s="42"/>
      <c r="E804" s="42"/>
      <c r="F804" s="48">
        <f t="shared" si="66"/>
        <v>0</v>
      </c>
      <c r="G804" s="58">
        <f>IF(F804&gt;0,VLOOKUP(F804,税率表!$A$6:$D$12,3,1),0)</f>
        <v>0</v>
      </c>
      <c r="H804" s="58">
        <f>IF(F804&gt;0,VLOOKUP(F804,税率表!$A$6:$D$12,4,1),0)</f>
        <v>0</v>
      </c>
      <c r="I804" s="58">
        <f t="shared" si="67"/>
        <v>0</v>
      </c>
      <c r="J804" s="58">
        <f t="shared" si="68"/>
        <v>0</v>
      </c>
      <c r="K804" s="43">
        <f>ROUND(MAX((D804-E804)*{0.03,0.1,0.2,0.25,0.3,0.35,0.45}-{0,2520,16920,31920,52920,85920,181920},0),2)</f>
        <v>0</v>
      </c>
      <c r="L804" s="43">
        <f t="shared" si="69"/>
        <v>0</v>
      </c>
      <c r="M804" s="19" t="str">
        <f t="shared" si="70"/>
        <v/>
      </c>
    </row>
    <row r="805" ht="16.5" spans="1:13">
      <c r="A805" s="41">
        <v>803</v>
      </c>
      <c r="B805" s="41"/>
      <c r="C805" s="41"/>
      <c r="D805" s="42"/>
      <c r="E805" s="42"/>
      <c r="F805" s="48">
        <f t="shared" si="66"/>
        <v>0</v>
      </c>
      <c r="G805" s="58">
        <f>IF(F805&gt;0,VLOOKUP(F805,税率表!$A$6:$D$12,3,1),0)</f>
        <v>0</v>
      </c>
      <c r="H805" s="58">
        <f>IF(F805&gt;0,VLOOKUP(F805,税率表!$A$6:$D$12,4,1),0)</f>
        <v>0</v>
      </c>
      <c r="I805" s="58">
        <f t="shared" si="67"/>
        <v>0</v>
      </c>
      <c r="J805" s="58">
        <f t="shared" si="68"/>
        <v>0</v>
      </c>
      <c r="K805" s="43">
        <f>ROUND(MAX((D805-E805)*{0.03,0.1,0.2,0.25,0.3,0.35,0.45}-{0,2520,16920,31920,52920,85920,181920},0),2)</f>
        <v>0</v>
      </c>
      <c r="L805" s="43">
        <f t="shared" si="69"/>
        <v>0</v>
      </c>
      <c r="M805" s="19" t="str">
        <f t="shared" si="70"/>
        <v/>
      </c>
    </row>
    <row r="806" ht="16.5" spans="1:13">
      <c r="A806" s="41">
        <v>804</v>
      </c>
      <c r="B806" s="41"/>
      <c r="C806" s="41"/>
      <c r="D806" s="42"/>
      <c r="E806" s="42"/>
      <c r="F806" s="48">
        <f t="shared" si="66"/>
        <v>0</v>
      </c>
      <c r="G806" s="58">
        <f>IF(F806&gt;0,VLOOKUP(F806,税率表!$A$6:$D$12,3,1),0)</f>
        <v>0</v>
      </c>
      <c r="H806" s="58">
        <f>IF(F806&gt;0,VLOOKUP(F806,税率表!$A$6:$D$12,4,1),0)</f>
        <v>0</v>
      </c>
      <c r="I806" s="58">
        <f t="shared" si="67"/>
        <v>0</v>
      </c>
      <c r="J806" s="58">
        <f t="shared" si="68"/>
        <v>0</v>
      </c>
      <c r="K806" s="43">
        <f>ROUND(MAX((D806-E806)*{0.03,0.1,0.2,0.25,0.3,0.35,0.45}-{0,2520,16920,31920,52920,85920,181920},0),2)</f>
        <v>0</v>
      </c>
      <c r="L806" s="43">
        <f t="shared" si="69"/>
        <v>0</v>
      </c>
      <c r="M806" s="19" t="str">
        <f t="shared" si="70"/>
        <v/>
      </c>
    </row>
    <row r="807" ht="16.5" spans="1:13">
      <c r="A807" s="41">
        <v>805</v>
      </c>
      <c r="B807" s="41"/>
      <c r="C807" s="41"/>
      <c r="D807" s="42"/>
      <c r="E807" s="42"/>
      <c r="F807" s="48">
        <f t="shared" si="66"/>
        <v>0</v>
      </c>
      <c r="G807" s="58">
        <f>IF(F807&gt;0,VLOOKUP(F807,税率表!$A$6:$D$12,3,1),0)</f>
        <v>0</v>
      </c>
      <c r="H807" s="58">
        <f>IF(F807&gt;0,VLOOKUP(F807,税率表!$A$6:$D$12,4,1),0)</f>
        <v>0</v>
      </c>
      <c r="I807" s="58">
        <f t="shared" si="67"/>
        <v>0</v>
      </c>
      <c r="J807" s="58">
        <f t="shared" si="68"/>
        <v>0</v>
      </c>
      <c r="K807" s="43">
        <f>ROUND(MAX((D807-E807)*{0.03,0.1,0.2,0.25,0.3,0.35,0.45}-{0,2520,16920,31920,52920,85920,181920},0),2)</f>
        <v>0</v>
      </c>
      <c r="L807" s="43">
        <f t="shared" si="69"/>
        <v>0</v>
      </c>
      <c r="M807" s="19" t="str">
        <f t="shared" si="70"/>
        <v/>
      </c>
    </row>
    <row r="808" ht="16.5" spans="1:13">
      <c r="A808" s="41">
        <v>806</v>
      </c>
      <c r="B808" s="41"/>
      <c r="C808" s="41"/>
      <c r="D808" s="42"/>
      <c r="E808" s="42"/>
      <c r="F808" s="48">
        <f t="shared" si="66"/>
        <v>0</v>
      </c>
      <c r="G808" s="58">
        <f>IF(F808&gt;0,VLOOKUP(F808,税率表!$A$6:$D$12,3,1),0)</f>
        <v>0</v>
      </c>
      <c r="H808" s="58">
        <f>IF(F808&gt;0,VLOOKUP(F808,税率表!$A$6:$D$12,4,1),0)</f>
        <v>0</v>
      </c>
      <c r="I808" s="58">
        <f t="shared" si="67"/>
        <v>0</v>
      </c>
      <c r="J808" s="58">
        <f t="shared" si="68"/>
        <v>0</v>
      </c>
      <c r="K808" s="43">
        <f>ROUND(MAX((D808-E808)*{0.03,0.1,0.2,0.25,0.3,0.35,0.45}-{0,2520,16920,31920,52920,85920,181920},0),2)</f>
        <v>0</v>
      </c>
      <c r="L808" s="43">
        <f t="shared" si="69"/>
        <v>0</v>
      </c>
      <c r="M808" s="19" t="str">
        <f t="shared" si="70"/>
        <v/>
      </c>
    </row>
    <row r="809" ht="16.5" spans="1:13">
      <c r="A809" s="41">
        <v>807</v>
      </c>
      <c r="B809" s="41"/>
      <c r="C809" s="41"/>
      <c r="D809" s="42"/>
      <c r="E809" s="42"/>
      <c r="F809" s="48">
        <f t="shared" si="66"/>
        <v>0</v>
      </c>
      <c r="G809" s="58">
        <f>IF(F809&gt;0,VLOOKUP(F809,税率表!$A$6:$D$12,3,1),0)</f>
        <v>0</v>
      </c>
      <c r="H809" s="58">
        <f>IF(F809&gt;0,VLOOKUP(F809,税率表!$A$6:$D$12,4,1),0)</f>
        <v>0</v>
      </c>
      <c r="I809" s="58">
        <f t="shared" si="67"/>
        <v>0</v>
      </c>
      <c r="J809" s="58">
        <f t="shared" si="68"/>
        <v>0</v>
      </c>
      <c r="K809" s="43">
        <f>ROUND(MAX((D809-E809)*{0.03,0.1,0.2,0.25,0.3,0.35,0.45}-{0,2520,16920,31920,52920,85920,181920},0),2)</f>
        <v>0</v>
      </c>
      <c r="L809" s="43">
        <f t="shared" si="69"/>
        <v>0</v>
      </c>
      <c r="M809" s="19" t="str">
        <f t="shared" si="70"/>
        <v/>
      </c>
    </row>
    <row r="810" ht="16.5" spans="1:13">
      <c r="A810" s="41">
        <v>808</v>
      </c>
      <c r="B810" s="41"/>
      <c r="C810" s="41"/>
      <c r="D810" s="42"/>
      <c r="E810" s="42"/>
      <c r="F810" s="48">
        <f t="shared" si="66"/>
        <v>0</v>
      </c>
      <c r="G810" s="58">
        <f>IF(F810&gt;0,VLOOKUP(F810,税率表!$A$6:$D$12,3,1),0)</f>
        <v>0</v>
      </c>
      <c r="H810" s="58">
        <f>IF(F810&gt;0,VLOOKUP(F810,税率表!$A$6:$D$12,4,1),0)</f>
        <v>0</v>
      </c>
      <c r="I810" s="58">
        <f t="shared" si="67"/>
        <v>0</v>
      </c>
      <c r="J810" s="58">
        <f t="shared" si="68"/>
        <v>0</v>
      </c>
      <c r="K810" s="43">
        <f>ROUND(MAX((D810-E810)*{0.03,0.1,0.2,0.25,0.3,0.35,0.45}-{0,2520,16920,31920,52920,85920,181920},0),2)</f>
        <v>0</v>
      </c>
      <c r="L810" s="43">
        <f t="shared" si="69"/>
        <v>0</v>
      </c>
      <c r="M810" s="19" t="str">
        <f t="shared" si="70"/>
        <v/>
      </c>
    </row>
    <row r="811" ht="16.5" spans="1:13">
      <c r="A811" s="41">
        <v>809</v>
      </c>
      <c r="B811" s="41"/>
      <c r="C811" s="41"/>
      <c r="D811" s="42"/>
      <c r="E811" s="42"/>
      <c r="F811" s="48">
        <f t="shared" si="66"/>
        <v>0</v>
      </c>
      <c r="G811" s="58">
        <f>IF(F811&gt;0,VLOOKUP(F811,税率表!$A$6:$D$12,3,1),0)</f>
        <v>0</v>
      </c>
      <c r="H811" s="58">
        <f>IF(F811&gt;0,VLOOKUP(F811,税率表!$A$6:$D$12,4,1),0)</f>
        <v>0</v>
      </c>
      <c r="I811" s="58">
        <f t="shared" si="67"/>
        <v>0</v>
      </c>
      <c r="J811" s="58">
        <f t="shared" si="68"/>
        <v>0</v>
      </c>
      <c r="K811" s="43">
        <f>ROUND(MAX((D811-E811)*{0.03,0.1,0.2,0.25,0.3,0.35,0.45}-{0,2520,16920,31920,52920,85920,181920},0),2)</f>
        <v>0</v>
      </c>
      <c r="L811" s="43">
        <f t="shared" si="69"/>
        <v>0</v>
      </c>
      <c r="M811" s="19" t="str">
        <f t="shared" si="70"/>
        <v/>
      </c>
    </row>
    <row r="812" ht="16.5" spans="1:13">
      <c r="A812" s="41">
        <v>810</v>
      </c>
      <c r="B812" s="41"/>
      <c r="C812" s="41"/>
      <c r="D812" s="42"/>
      <c r="E812" s="42"/>
      <c r="F812" s="48">
        <f t="shared" si="66"/>
        <v>0</v>
      </c>
      <c r="G812" s="58">
        <f>IF(F812&gt;0,VLOOKUP(F812,税率表!$A$6:$D$12,3,1),0)</f>
        <v>0</v>
      </c>
      <c r="H812" s="58">
        <f>IF(F812&gt;0,VLOOKUP(F812,税率表!$A$6:$D$12,4,1),0)</f>
        <v>0</v>
      </c>
      <c r="I812" s="58">
        <f t="shared" si="67"/>
        <v>0</v>
      </c>
      <c r="J812" s="58">
        <f t="shared" si="68"/>
        <v>0</v>
      </c>
      <c r="K812" s="43">
        <f>ROUND(MAX((D812-E812)*{0.03,0.1,0.2,0.25,0.3,0.35,0.45}-{0,2520,16920,31920,52920,85920,181920},0),2)</f>
        <v>0</v>
      </c>
      <c r="L812" s="43">
        <f t="shared" si="69"/>
        <v>0</v>
      </c>
      <c r="M812" s="19" t="str">
        <f t="shared" si="70"/>
        <v/>
      </c>
    </row>
    <row r="813" ht="16.5" spans="1:13">
      <c r="A813" s="41">
        <v>811</v>
      </c>
      <c r="B813" s="41"/>
      <c r="C813" s="41"/>
      <c r="D813" s="42"/>
      <c r="E813" s="42"/>
      <c r="F813" s="48">
        <f t="shared" si="66"/>
        <v>0</v>
      </c>
      <c r="G813" s="58">
        <f>IF(F813&gt;0,VLOOKUP(F813,税率表!$A$6:$D$12,3,1),0)</f>
        <v>0</v>
      </c>
      <c r="H813" s="58">
        <f>IF(F813&gt;0,VLOOKUP(F813,税率表!$A$6:$D$12,4,1),0)</f>
        <v>0</v>
      </c>
      <c r="I813" s="58">
        <f t="shared" si="67"/>
        <v>0</v>
      </c>
      <c r="J813" s="58">
        <f t="shared" si="68"/>
        <v>0</v>
      </c>
      <c r="K813" s="43">
        <f>ROUND(MAX((D813-E813)*{0.03,0.1,0.2,0.25,0.3,0.35,0.45}-{0,2520,16920,31920,52920,85920,181920},0),2)</f>
        <v>0</v>
      </c>
      <c r="L813" s="43">
        <f t="shared" si="69"/>
        <v>0</v>
      </c>
      <c r="M813" s="19" t="str">
        <f t="shared" si="70"/>
        <v/>
      </c>
    </row>
    <row r="814" ht="16.5" spans="1:13">
      <c r="A814" s="41">
        <v>812</v>
      </c>
      <c r="B814" s="41"/>
      <c r="C814" s="41"/>
      <c r="D814" s="42"/>
      <c r="E814" s="42"/>
      <c r="F814" s="48">
        <f t="shared" si="66"/>
        <v>0</v>
      </c>
      <c r="G814" s="58">
        <f>IF(F814&gt;0,VLOOKUP(F814,税率表!$A$6:$D$12,3,1),0)</f>
        <v>0</v>
      </c>
      <c r="H814" s="58">
        <f>IF(F814&gt;0,VLOOKUP(F814,税率表!$A$6:$D$12,4,1),0)</f>
        <v>0</v>
      </c>
      <c r="I814" s="58">
        <f t="shared" si="67"/>
        <v>0</v>
      </c>
      <c r="J814" s="58">
        <f t="shared" si="68"/>
        <v>0</v>
      </c>
      <c r="K814" s="43">
        <f>ROUND(MAX((D814-E814)*{0.03,0.1,0.2,0.25,0.3,0.35,0.45}-{0,2520,16920,31920,52920,85920,181920},0),2)</f>
        <v>0</v>
      </c>
      <c r="L814" s="43">
        <f t="shared" si="69"/>
        <v>0</v>
      </c>
      <c r="M814" s="19" t="str">
        <f t="shared" si="70"/>
        <v/>
      </c>
    </row>
    <row r="815" ht="16.5" spans="1:13">
      <c r="A815" s="41">
        <v>813</v>
      </c>
      <c r="B815" s="41"/>
      <c r="C815" s="41"/>
      <c r="D815" s="42"/>
      <c r="E815" s="42"/>
      <c r="F815" s="48">
        <f t="shared" si="66"/>
        <v>0</v>
      </c>
      <c r="G815" s="58">
        <f>IF(F815&gt;0,VLOOKUP(F815,税率表!$A$6:$D$12,3,1),0)</f>
        <v>0</v>
      </c>
      <c r="H815" s="58">
        <f>IF(F815&gt;0,VLOOKUP(F815,税率表!$A$6:$D$12,4,1),0)</f>
        <v>0</v>
      </c>
      <c r="I815" s="58">
        <f t="shared" si="67"/>
        <v>0</v>
      </c>
      <c r="J815" s="58">
        <f t="shared" si="68"/>
        <v>0</v>
      </c>
      <c r="K815" s="43">
        <f>ROUND(MAX((D815-E815)*{0.03,0.1,0.2,0.25,0.3,0.35,0.45}-{0,2520,16920,31920,52920,85920,181920},0),2)</f>
        <v>0</v>
      </c>
      <c r="L815" s="43">
        <f t="shared" si="69"/>
        <v>0</v>
      </c>
      <c r="M815" s="19" t="str">
        <f t="shared" si="70"/>
        <v/>
      </c>
    </row>
    <row r="816" ht="16.5" spans="1:13">
      <c r="A816" s="41">
        <v>814</v>
      </c>
      <c r="B816" s="41"/>
      <c r="C816" s="41"/>
      <c r="D816" s="42"/>
      <c r="E816" s="42"/>
      <c r="F816" s="48">
        <f t="shared" si="66"/>
        <v>0</v>
      </c>
      <c r="G816" s="58">
        <f>IF(F816&gt;0,VLOOKUP(F816,税率表!$A$6:$D$12,3,1),0)</f>
        <v>0</v>
      </c>
      <c r="H816" s="58">
        <f>IF(F816&gt;0,VLOOKUP(F816,税率表!$A$6:$D$12,4,1),0)</f>
        <v>0</v>
      </c>
      <c r="I816" s="58">
        <f t="shared" si="67"/>
        <v>0</v>
      </c>
      <c r="J816" s="58">
        <f t="shared" si="68"/>
        <v>0</v>
      </c>
      <c r="K816" s="43">
        <f>ROUND(MAX((D816-E816)*{0.03,0.1,0.2,0.25,0.3,0.35,0.45}-{0,2520,16920,31920,52920,85920,181920},0),2)</f>
        <v>0</v>
      </c>
      <c r="L816" s="43">
        <f t="shared" si="69"/>
        <v>0</v>
      </c>
      <c r="M816" s="19" t="str">
        <f t="shared" si="70"/>
        <v/>
      </c>
    </row>
    <row r="817" ht="16.5" spans="1:13">
      <c r="A817" s="41">
        <v>815</v>
      </c>
      <c r="B817" s="41"/>
      <c r="C817" s="41"/>
      <c r="D817" s="42"/>
      <c r="E817" s="42"/>
      <c r="F817" s="48">
        <f t="shared" si="66"/>
        <v>0</v>
      </c>
      <c r="G817" s="58">
        <f>IF(F817&gt;0,VLOOKUP(F817,税率表!$A$6:$D$12,3,1),0)</f>
        <v>0</v>
      </c>
      <c r="H817" s="58">
        <f>IF(F817&gt;0,VLOOKUP(F817,税率表!$A$6:$D$12,4,1),0)</f>
        <v>0</v>
      </c>
      <c r="I817" s="58">
        <f t="shared" si="67"/>
        <v>0</v>
      </c>
      <c r="J817" s="58">
        <f t="shared" si="68"/>
        <v>0</v>
      </c>
      <c r="K817" s="43">
        <f>ROUND(MAX((D817-E817)*{0.03,0.1,0.2,0.25,0.3,0.35,0.45}-{0,2520,16920,31920,52920,85920,181920},0),2)</f>
        <v>0</v>
      </c>
      <c r="L817" s="43">
        <f t="shared" si="69"/>
        <v>0</v>
      </c>
      <c r="M817" s="19" t="str">
        <f t="shared" si="70"/>
        <v/>
      </c>
    </row>
    <row r="818" ht="16.5" spans="1:13">
      <c r="A818" s="41">
        <v>816</v>
      </c>
      <c r="B818" s="41"/>
      <c r="C818" s="41"/>
      <c r="D818" s="42"/>
      <c r="E818" s="42"/>
      <c r="F818" s="48">
        <f t="shared" si="66"/>
        <v>0</v>
      </c>
      <c r="G818" s="58">
        <f>IF(F818&gt;0,VLOOKUP(F818,税率表!$A$6:$D$12,3,1),0)</f>
        <v>0</v>
      </c>
      <c r="H818" s="58">
        <f>IF(F818&gt;0,VLOOKUP(F818,税率表!$A$6:$D$12,4,1),0)</f>
        <v>0</v>
      </c>
      <c r="I818" s="58">
        <f t="shared" si="67"/>
        <v>0</v>
      </c>
      <c r="J818" s="58">
        <f t="shared" si="68"/>
        <v>0</v>
      </c>
      <c r="K818" s="43">
        <f>ROUND(MAX((D818-E818)*{0.03,0.1,0.2,0.25,0.3,0.35,0.45}-{0,2520,16920,31920,52920,85920,181920},0),2)</f>
        <v>0</v>
      </c>
      <c r="L818" s="43">
        <f t="shared" si="69"/>
        <v>0</v>
      </c>
      <c r="M818" s="19" t="str">
        <f t="shared" si="70"/>
        <v/>
      </c>
    </row>
    <row r="819" ht="16.5" spans="1:13">
      <c r="A819" s="41">
        <v>817</v>
      </c>
      <c r="B819" s="41"/>
      <c r="C819" s="41"/>
      <c r="D819" s="42"/>
      <c r="E819" s="42"/>
      <c r="F819" s="48">
        <f t="shared" si="66"/>
        <v>0</v>
      </c>
      <c r="G819" s="58">
        <f>IF(F819&gt;0,VLOOKUP(F819,税率表!$A$6:$D$12,3,1),0)</f>
        <v>0</v>
      </c>
      <c r="H819" s="58">
        <f>IF(F819&gt;0,VLOOKUP(F819,税率表!$A$6:$D$12,4,1),0)</f>
        <v>0</v>
      </c>
      <c r="I819" s="58">
        <f t="shared" si="67"/>
        <v>0</v>
      </c>
      <c r="J819" s="58">
        <f t="shared" si="68"/>
        <v>0</v>
      </c>
      <c r="K819" s="43">
        <f>ROUND(MAX((D819-E819)*{0.03,0.1,0.2,0.25,0.3,0.35,0.45}-{0,2520,16920,31920,52920,85920,181920},0),2)</f>
        <v>0</v>
      </c>
      <c r="L819" s="43">
        <f t="shared" si="69"/>
        <v>0</v>
      </c>
      <c r="M819" s="19" t="str">
        <f t="shared" si="70"/>
        <v/>
      </c>
    </row>
    <row r="820" ht="16.5" spans="1:13">
      <c r="A820" s="41">
        <v>818</v>
      </c>
      <c r="B820" s="41"/>
      <c r="C820" s="41"/>
      <c r="D820" s="42"/>
      <c r="E820" s="42"/>
      <c r="F820" s="48">
        <f t="shared" si="66"/>
        <v>0</v>
      </c>
      <c r="G820" s="58">
        <f>IF(F820&gt;0,VLOOKUP(F820,税率表!$A$6:$D$12,3,1),0)</f>
        <v>0</v>
      </c>
      <c r="H820" s="58">
        <f>IF(F820&gt;0,VLOOKUP(F820,税率表!$A$6:$D$12,4,1),0)</f>
        <v>0</v>
      </c>
      <c r="I820" s="58">
        <f t="shared" si="67"/>
        <v>0</v>
      </c>
      <c r="J820" s="58">
        <f t="shared" si="68"/>
        <v>0</v>
      </c>
      <c r="K820" s="43">
        <f>ROUND(MAX((D820-E820)*{0.03,0.1,0.2,0.25,0.3,0.35,0.45}-{0,2520,16920,31920,52920,85920,181920},0),2)</f>
        <v>0</v>
      </c>
      <c r="L820" s="43">
        <f t="shared" si="69"/>
        <v>0</v>
      </c>
      <c r="M820" s="19" t="str">
        <f t="shared" si="70"/>
        <v/>
      </c>
    </row>
    <row r="821" ht="16.5" spans="1:13">
      <c r="A821" s="41">
        <v>819</v>
      </c>
      <c r="B821" s="41"/>
      <c r="C821" s="41"/>
      <c r="D821" s="42"/>
      <c r="E821" s="42"/>
      <c r="F821" s="48">
        <f t="shared" si="66"/>
        <v>0</v>
      </c>
      <c r="G821" s="58">
        <f>IF(F821&gt;0,VLOOKUP(F821,税率表!$A$6:$D$12,3,1),0)</f>
        <v>0</v>
      </c>
      <c r="H821" s="58">
        <f>IF(F821&gt;0,VLOOKUP(F821,税率表!$A$6:$D$12,4,1),0)</f>
        <v>0</v>
      </c>
      <c r="I821" s="58">
        <f t="shared" si="67"/>
        <v>0</v>
      </c>
      <c r="J821" s="58">
        <f t="shared" si="68"/>
        <v>0</v>
      </c>
      <c r="K821" s="43">
        <f>ROUND(MAX((D821-E821)*{0.03,0.1,0.2,0.25,0.3,0.35,0.45}-{0,2520,16920,31920,52920,85920,181920},0),2)</f>
        <v>0</v>
      </c>
      <c r="L821" s="43">
        <f t="shared" si="69"/>
        <v>0</v>
      </c>
      <c r="M821" s="19" t="str">
        <f t="shared" si="70"/>
        <v/>
      </c>
    </row>
    <row r="822" ht="16.5" spans="1:13">
      <c r="A822" s="41">
        <v>820</v>
      </c>
      <c r="B822" s="41"/>
      <c r="C822" s="41"/>
      <c r="D822" s="42"/>
      <c r="E822" s="42"/>
      <c r="F822" s="48">
        <f t="shared" si="66"/>
        <v>0</v>
      </c>
      <c r="G822" s="58">
        <f>IF(F822&gt;0,VLOOKUP(F822,税率表!$A$6:$D$12,3,1),0)</f>
        <v>0</v>
      </c>
      <c r="H822" s="58">
        <f>IF(F822&gt;0,VLOOKUP(F822,税率表!$A$6:$D$12,4,1),0)</f>
        <v>0</v>
      </c>
      <c r="I822" s="58">
        <f t="shared" si="67"/>
        <v>0</v>
      </c>
      <c r="J822" s="58">
        <f t="shared" si="68"/>
        <v>0</v>
      </c>
      <c r="K822" s="43">
        <f>ROUND(MAX((D822-E822)*{0.03,0.1,0.2,0.25,0.3,0.35,0.45}-{0,2520,16920,31920,52920,85920,181920},0),2)</f>
        <v>0</v>
      </c>
      <c r="L822" s="43">
        <f t="shared" si="69"/>
        <v>0</v>
      </c>
      <c r="M822" s="19" t="str">
        <f t="shared" si="70"/>
        <v/>
      </c>
    </row>
    <row r="823" ht="16.5" spans="1:13">
      <c r="A823" s="41">
        <v>821</v>
      </c>
      <c r="B823" s="41"/>
      <c r="C823" s="41"/>
      <c r="D823" s="42"/>
      <c r="E823" s="42"/>
      <c r="F823" s="48">
        <f t="shared" si="66"/>
        <v>0</v>
      </c>
      <c r="G823" s="58">
        <f>IF(F823&gt;0,VLOOKUP(F823,税率表!$A$6:$D$12,3,1),0)</f>
        <v>0</v>
      </c>
      <c r="H823" s="58">
        <f>IF(F823&gt;0,VLOOKUP(F823,税率表!$A$6:$D$12,4,1),0)</f>
        <v>0</v>
      </c>
      <c r="I823" s="58">
        <f t="shared" si="67"/>
        <v>0</v>
      </c>
      <c r="J823" s="58">
        <f t="shared" si="68"/>
        <v>0</v>
      </c>
      <c r="K823" s="43">
        <f>ROUND(MAX((D823-E823)*{0.03,0.1,0.2,0.25,0.3,0.35,0.45}-{0,2520,16920,31920,52920,85920,181920},0),2)</f>
        <v>0</v>
      </c>
      <c r="L823" s="43">
        <f t="shared" si="69"/>
        <v>0</v>
      </c>
      <c r="M823" s="19" t="str">
        <f t="shared" si="70"/>
        <v/>
      </c>
    </row>
    <row r="824" ht="16.5" spans="1:13">
      <c r="A824" s="41">
        <v>822</v>
      </c>
      <c r="B824" s="41"/>
      <c r="C824" s="41"/>
      <c r="D824" s="42"/>
      <c r="E824" s="42"/>
      <c r="F824" s="48">
        <f t="shared" si="66"/>
        <v>0</v>
      </c>
      <c r="G824" s="58">
        <f>IF(F824&gt;0,VLOOKUP(F824,税率表!$A$6:$D$12,3,1),0)</f>
        <v>0</v>
      </c>
      <c r="H824" s="58">
        <f>IF(F824&gt;0,VLOOKUP(F824,税率表!$A$6:$D$12,4,1),0)</f>
        <v>0</v>
      </c>
      <c r="I824" s="58">
        <f t="shared" si="67"/>
        <v>0</v>
      </c>
      <c r="J824" s="58">
        <f t="shared" si="68"/>
        <v>0</v>
      </c>
      <c r="K824" s="43">
        <f>ROUND(MAX((D824-E824)*{0.03,0.1,0.2,0.25,0.3,0.35,0.45}-{0,2520,16920,31920,52920,85920,181920},0),2)</f>
        <v>0</v>
      </c>
      <c r="L824" s="43">
        <f t="shared" si="69"/>
        <v>0</v>
      </c>
      <c r="M824" s="19" t="str">
        <f t="shared" si="70"/>
        <v/>
      </c>
    </row>
    <row r="825" ht="16.5" spans="1:13">
      <c r="A825" s="41">
        <v>823</v>
      </c>
      <c r="B825" s="41"/>
      <c r="C825" s="41"/>
      <c r="D825" s="42"/>
      <c r="E825" s="42"/>
      <c r="F825" s="48">
        <f t="shared" si="66"/>
        <v>0</v>
      </c>
      <c r="G825" s="58">
        <f>IF(F825&gt;0,VLOOKUP(F825,税率表!$A$6:$D$12,3,1),0)</f>
        <v>0</v>
      </c>
      <c r="H825" s="58">
        <f>IF(F825&gt;0,VLOOKUP(F825,税率表!$A$6:$D$12,4,1),0)</f>
        <v>0</v>
      </c>
      <c r="I825" s="58">
        <f t="shared" si="67"/>
        <v>0</v>
      </c>
      <c r="J825" s="58">
        <f t="shared" si="68"/>
        <v>0</v>
      </c>
      <c r="K825" s="43">
        <f>ROUND(MAX((D825-E825)*{0.03,0.1,0.2,0.25,0.3,0.35,0.45}-{0,2520,16920,31920,52920,85920,181920},0),2)</f>
        <v>0</v>
      </c>
      <c r="L825" s="43">
        <f t="shared" si="69"/>
        <v>0</v>
      </c>
      <c r="M825" s="19" t="str">
        <f t="shared" si="70"/>
        <v/>
      </c>
    </row>
    <row r="826" ht="16.5" spans="1:13">
      <c r="A826" s="41">
        <v>824</v>
      </c>
      <c r="B826" s="41"/>
      <c r="C826" s="41"/>
      <c r="D826" s="42"/>
      <c r="E826" s="42"/>
      <c r="F826" s="48">
        <f t="shared" si="66"/>
        <v>0</v>
      </c>
      <c r="G826" s="58">
        <f>IF(F826&gt;0,VLOOKUP(F826,税率表!$A$6:$D$12,3,1),0)</f>
        <v>0</v>
      </c>
      <c r="H826" s="58">
        <f>IF(F826&gt;0,VLOOKUP(F826,税率表!$A$6:$D$12,4,1),0)</f>
        <v>0</v>
      </c>
      <c r="I826" s="58">
        <f t="shared" si="67"/>
        <v>0</v>
      </c>
      <c r="J826" s="58">
        <f t="shared" si="68"/>
        <v>0</v>
      </c>
      <c r="K826" s="43">
        <f>ROUND(MAX((D826-E826)*{0.03,0.1,0.2,0.25,0.3,0.35,0.45}-{0,2520,16920,31920,52920,85920,181920},0),2)</f>
        <v>0</v>
      </c>
      <c r="L826" s="43">
        <f t="shared" si="69"/>
        <v>0</v>
      </c>
      <c r="M826" s="19" t="str">
        <f t="shared" si="70"/>
        <v/>
      </c>
    </row>
    <row r="827" ht="16.5" spans="1:13">
      <c r="A827" s="41">
        <v>825</v>
      </c>
      <c r="B827" s="41"/>
      <c r="C827" s="41"/>
      <c r="D827" s="42"/>
      <c r="E827" s="42"/>
      <c r="F827" s="48">
        <f t="shared" si="66"/>
        <v>0</v>
      </c>
      <c r="G827" s="58">
        <f>IF(F827&gt;0,VLOOKUP(F827,税率表!$A$6:$D$12,3,1),0)</f>
        <v>0</v>
      </c>
      <c r="H827" s="58">
        <f>IF(F827&gt;0,VLOOKUP(F827,税率表!$A$6:$D$12,4,1),0)</f>
        <v>0</v>
      </c>
      <c r="I827" s="58">
        <f t="shared" si="67"/>
        <v>0</v>
      </c>
      <c r="J827" s="58">
        <f t="shared" si="68"/>
        <v>0</v>
      </c>
      <c r="K827" s="43">
        <f>ROUND(MAX((D827-E827)*{0.03,0.1,0.2,0.25,0.3,0.35,0.45}-{0,2520,16920,31920,52920,85920,181920},0),2)</f>
        <v>0</v>
      </c>
      <c r="L827" s="43">
        <f t="shared" si="69"/>
        <v>0</v>
      </c>
      <c r="M827" s="19" t="str">
        <f t="shared" si="70"/>
        <v/>
      </c>
    </row>
    <row r="828" ht="16.5" spans="1:13">
      <c r="A828" s="41">
        <v>826</v>
      </c>
      <c r="B828" s="41"/>
      <c r="C828" s="41"/>
      <c r="D828" s="42"/>
      <c r="E828" s="42"/>
      <c r="F828" s="48">
        <f t="shared" si="66"/>
        <v>0</v>
      </c>
      <c r="G828" s="58">
        <f>IF(F828&gt;0,VLOOKUP(F828,税率表!$A$6:$D$12,3,1),0)</f>
        <v>0</v>
      </c>
      <c r="H828" s="58">
        <f>IF(F828&gt;0,VLOOKUP(F828,税率表!$A$6:$D$12,4,1),0)</f>
        <v>0</v>
      </c>
      <c r="I828" s="58">
        <f t="shared" si="67"/>
        <v>0</v>
      </c>
      <c r="J828" s="58">
        <f t="shared" si="68"/>
        <v>0</v>
      </c>
      <c r="K828" s="43">
        <f>ROUND(MAX((D828-E828)*{0.03,0.1,0.2,0.25,0.3,0.35,0.45}-{0,2520,16920,31920,52920,85920,181920},0),2)</f>
        <v>0</v>
      </c>
      <c r="L828" s="43">
        <f t="shared" si="69"/>
        <v>0</v>
      </c>
      <c r="M828" s="19" t="str">
        <f t="shared" si="70"/>
        <v/>
      </c>
    </row>
    <row r="829" ht="16.5" spans="1:13">
      <c r="A829" s="41">
        <v>827</v>
      </c>
      <c r="B829" s="41"/>
      <c r="C829" s="41"/>
      <c r="D829" s="42"/>
      <c r="E829" s="42"/>
      <c r="F829" s="48">
        <f t="shared" si="66"/>
        <v>0</v>
      </c>
      <c r="G829" s="58">
        <f>IF(F829&gt;0,VLOOKUP(F829,税率表!$A$6:$D$12,3,1),0)</f>
        <v>0</v>
      </c>
      <c r="H829" s="58">
        <f>IF(F829&gt;0,VLOOKUP(F829,税率表!$A$6:$D$12,4,1),0)</f>
        <v>0</v>
      </c>
      <c r="I829" s="58">
        <f t="shared" si="67"/>
        <v>0</v>
      </c>
      <c r="J829" s="58">
        <f t="shared" si="68"/>
        <v>0</v>
      </c>
      <c r="K829" s="43">
        <f>ROUND(MAX((D829-E829)*{0.03,0.1,0.2,0.25,0.3,0.35,0.45}-{0,2520,16920,31920,52920,85920,181920},0),2)</f>
        <v>0</v>
      </c>
      <c r="L829" s="43">
        <f t="shared" si="69"/>
        <v>0</v>
      </c>
      <c r="M829" s="19" t="str">
        <f t="shared" si="70"/>
        <v/>
      </c>
    </row>
    <row r="830" ht="16.5" spans="1:13">
      <c r="A830" s="41">
        <v>828</v>
      </c>
      <c r="B830" s="41"/>
      <c r="C830" s="41"/>
      <c r="D830" s="42"/>
      <c r="E830" s="42"/>
      <c r="F830" s="48">
        <f t="shared" si="66"/>
        <v>0</v>
      </c>
      <c r="G830" s="58">
        <f>IF(F830&gt;0,VLOOKUP(F830,税率表!$A$6:$D$12,3,1),0)</f>
        <v>0</v>
      </c>
      <c r="H830" s="58">
        <f>IF(F830&gt;0,VLOOKUP(F830,税率表!$A$6:$D$12,4,1),0)</f>
        <v>0</v>
      </c>
      <c r="I830" s="58">
        <f t="shared" si="67"/>
        <v>0</v>
      </c>
      <c r="J830" s="58">
        <f t="shared" si="68"/>
        <v>0</v>
      </c>
      <c r="K830" s="43">
        <f>ROUND(MAX((D830-E830)*{0.03,0.1,0.2,0.25,0.3,0.35,0.45}-{0,2520,16920,31920,52920,85920,181920},0),2)</f>
        <v>0</v>
      </c>
      <c r="L830" s="43">
        <f t="shared" si="69"/>
        <v>0</v>
      </c>
      <c r="M830" s="19" t="str">
        <f t="shared" si="70"/>
        <v/>
      </c>
    </row>
    <row r="831" ht="16.5" spans="1:13">
      <c r="A831" s="41">
        <v>829</v>
      </c>
      <c r="B831" s="41"/>
      <c r="C831" s="41"/>
      <c r="D831" s="42"/>
      <c r="E831" s="42"/>
      <c r="F831" s="48">
        <f t="shared" si="66"/>
        <v>0</v>
      </c>
      <c r="G831" s="58">
        <f>IF(F831&gt;0,VLOOKUP(F831,税率表!$A$6:$D$12,3,1),0)</f>
        <v>0</v>
      </c>
      <c r="H831" s="58">
        <f>IF(F831&gt;0,VLOOKUP(F831,税率表!$A$6:$D$12,4,1),0)</f>
        <v>0</v>
      </c>
      <c r="I831" s="58">
        <f t="shared" si="67"/>
        <v>0</v>
      </c>
      <c r="J831" s="58">
        <f t="shared" si="68"/>
        <v>0</v>
      </c>
      <c r="K831" s="43">
        <f>ROUND(MAX((D831-E831)*{0.03,0.1,0.2,0.25,0.3,0.35,0.45}-{0,2520,16920,31920,52920,85920,181920},0),2)</f>
        <v>0</v>
      </c>
      <c r="L831" s="43">
        <f t="shared" si="69"/>
        <v>0</v>
      </c>
      <c r="M831" s="19" t="str">
        <f t="shared" si="70"/>
        <v/>
      </c>
    </row>
    <row r="832" ht="16.5" spans="1:13">
      <c r="A832" s="41">
        <v>830</v>
      </c>
      <c r="B832" s="41"/>
      <c r="C832" s="41"/>
      <c r="D832" s="42"/>
      <c r="E832" s="42"/>
      <c r="F832" s="48">
        <f t="shared" si="66"/>
        <v>0</v>
      </c>
      <c r="G832" s="58">
        <f>IF(F832&gt;0,VLOOKUP(F832,税率表!$A$6:$D$12,3,1),0)</f>
        <v>0</v>
      </c>
      <c r="H832" s="58">
        <f>IF(F832&gt;0,VLOOKUP(F832,税率表!$A$6:$D$12,4,1),0)</f>
        <v>0</v>
      </c>
      <c r="I832" s="58">
        <f t="shared" si="67"/>
        <v>0</v>
      </c>
      <c r="J832" s="58">
        <f t="shared" si="68"/>
        <v>0</v>
      </c>
      <c r="K832" s="43">
        <f>ROUND(MAX((D832-E832)*{0.03,0.1,0.2,0.25,0.3,0.35,0.45}-{0,2520,16920,31920,52920,85920,181920},0),2)</f>
        <v>0</v>
      </c>
      <c r="L832" s="43">
        <f t="shared" si="69"/>
        <v>0</v>
      </c>
      <c r="M832" s="19" t="str">
        <f t="shared" si="70"/>
        <v/>
      </c>
    </row>
    <row r="833" ht="16.5" spans="1:13">
      <c r="A833" s="41">
        <v>831</v>
      </c>
      <c r="B833" s="41"/>
      <c r="C833" s="41"/>
      <c r="D833" s="42"/>
      <c r="E833" s="42"/>
      <c r="F833" s="48">
        <f t="shared" si="66"/>
        <v>0</v>
      </c>
      <c r="G833" s="58">
        <f>IF(F833&gt;0,VLOOKUP(F833,税率表!$A$6:$D$12,3,1),0)</f>
        <v>0</v>
      </c>
      <c r="H833" s="58">
        <f>IF(F833&gt;0,VLOOKUP(F833,税率表!$A$6:$D$12,4,1),0)</f>
        <v>0</v>
      </c>
      <c r="I833" s="58">
        <f t="shared" si="67"/>
        <v>0</v>
      </c>
      <c r="J833" s="58">
        <f t="shared" si="68"/>
        <v>0</v>
      </c>
      <c r="K833" s="43">
        <f>ROUND(MAX((D833-E833)*{0.03,0.1,0.2,0.25,0.3,0.35,0.45}-{0,2520,16920,31920,52920,85920,181920},0),2)</f>
        <v>0</v>
      </c>
      <c r="L833" s="43">
        <f t="shared" si="69"/>
        <v>0</v>
      </c>
      <c r="M833" s="19" t="str">
        <f t="shared" si="70"/>
        <v/>
      </c>
    </row>
    <row r="834" ht="16.5" spans="1:13">
      <c r="A834" s="41">
        <v>832</v>
      </c>
      <c r="B834" s="41"/>
      <c r="C834" s="41"/>
      <c r="D834" s="42"/>
      <c r="E834" s="42"/>
      <c r="F834" s="48">
        <f t="shared" si="66"/>
        <v>0</v>
      </c>
      <c r="G834" s="58">
        <f>IF(F834&gt;0,VLOOKUP(F834,税率表!$A$6:$D$12,3,1),0)</f>
        <v>0</v>
      </c>
      <c r="H834" s="58">
        <f>IF(F834&gt;0,VLOOKUP(F834,税率表!$A$6:$D$12,4,1),0)</f>
        <v>0</v>
      </c>
      <c r="I834" s="58">
        <f t="shared" si="67"/>
        <v>0</v>
      </c>
      <c r="J834" s="58">
        <f t="shared" si="68"/>
        <v>0</v>
      </c>
      <c r="K834" s="43">
        <f>ROUND(MAX((D834-E834)*{0.03,0.1,0.2,0.25,0.3,0.35,0.45}-{0,2520,16920,31920,52920,85920,181920},0),2)</f>
        <v>0</v>
      </c>
      <c r="L834" s="43">
        <f t="shared" si="69"/>
        <v>0</v>
      </c>
      <c r="M834" s="19" t="str">
        <f t="shared" si="70"/>
        <v/>
      </c>
    </row>
    <row r="835" ht="16.5" spans="1:13">
      <c r="A835" s="41">
        <v>833</v>
      </c>
      <c r="B835" s="41"/>
      <c r="C835" s="41"/>
      <c r="D835" s="42"/>
      <c r="E835" s="42"/>
      <c r="F835" s="48">
        <f t="shared" si="66"/>
        <v>0</v>
      </c>
      <c r="G835" s="58">
        <f>IF(F835&gt;0,VLOOKUP(F835,税率表!$A$6:$D$12,3,1),0)</f>
        <v>0</v>
      </c>
      <c r="H835" s="58">
        <f>IF(F835&gt;0,VLOOKUP(F835,税率表!$A$6:$D$12,4,1),0)</f>
        <v>0</v>
      </c>
      <c r="I835" s="58">
        <f t="shared" si="67"/>
        <v>0</v>
      </c>
      <c r="J835" s="58">
        <f t="shared" si="68"/>
        <v>0</v>
      </c>
      <c r="K835" s="43">
        <f>ROUND(MAX((D835-E835)*{0.03,0.1,0.2,0.25,0.3,0.35,0.45}-{0,2520,16920,31920,52920,85920,181920},0),2)</f>
        <v>0</v>
      </c>
      <c r="L835" s="43">
        <f t="shared" si="69"/>
        <v>0</v>
      </c>
      <c r="M835" s="19" t="str">
        <f t="shared" si="70"/>
        <v/>
      </c>
    </row>
    <row r="836" ht="16.5" spans="1:13">
      <c r="A836" s="41">
        <v>834</v>
      </c>
      <c r="B836" s="41"/>
      <c r="C836" s="41"/>
      <c r="D836" s="42"/>
      <c r="E836" s="42"/>
      <c r="F836" s="48">
        <f t="shared" si="66"/>
        <v>0</v>
      </c>
      <c r="G836" s="58">
        <f>IF(F836&gt;0,VLOOKUP(F836,税率表!$A$6:$D$12,3,1),0)</f>
        <v>0</v>
      </c>
      <c r="H836" s="58">
        <f>IF(F836&gt;0,VLOOKUP(F836,税率表!$A$6:$D$12,4,1),0)</f>
        <v>0</v>
      </c>
      <c r="I836" s="58">
        <f t="shared" si="67"/>
        <v>0</v>
      </c>
      <c r="J836" s="58">
        <f t="shared" si="68"/>
        <v>0</v>
      </c>
      <c r="K836" s="43">
        <f>ROUND(MAX((D836-E836)*{0.03,0.1,0.2,0.25,0.3,0.35,0.45}-{0,2520,16920,31920,52920,85920,181920},0),2)</f>
        <v>0</v>
      </c>
      <c r="L836" s="43">
        <f t="shared" si="69"/>
        <v>0</v>
      </c>
      <c r="M836" s="19" t="str">
        <f t="shared" si="70"/>
        <v/>
      </c>
    </row>
    <row r="837" ht="16.5" spans="1:13">
      <c r="A837" s="41">
        <v>835</v>
      </c>
      <c r="B837" s="41"/>
      <c r="C837" s="41"/>
      <c r="D837" s="42"/>
      <c r="E837" s="42"/>
      <c r="F837" s="48">
        <f t="shared" si="66"/>
        <v>0</v>
      </c>
      <c r="G837" s="58">
        <f>IF(F837&gt;0,VLOOKUP(F837,税率表!$A$6:$D$12,3,1),0)</f>
        <v>0</v>
      </c>
      <c r="H837" s="58">
        <f>IF(F837&gt;0,VLOOKUP(F837,税率表!$A$6:$D$12,4,1),0)</f>
        <v>0</v>
      </c>
      <c r="I837" s="58">
        <f t="shared" si="67"/>
        <v>0</v>
      </c>
      <c r="J837" s="58">
        <f t="shared" si="68"/>
        <v>0</v>
      </c>
      <c r="K837" s="43">
        <f>ROUND(MAX((D837-E837)*{0.03,0.1,0.2,0.25,0.3,0.35,0.45}-{0,2520,16920,31920,52920,85920,181920},0),2)</f>
        <v>0</v>
      </c>
      <c r="L837" s="43">
        <f t="shared" si="69"/>
        <v>0</v>
      </c>
      <c r="M837" s="19" t="str">
        <f t="shared" si="70"/>
        <v/>
      </c>
    </row>
    <row r="838" ht="16.5" spans="1:13">
      <c r="A838" s="41">
        <v>836</v>
      </c>
      <c r="B838" s="41"/>
      <c r="C838" s="41"/>
      <c r="D838" s="42"/>
      <c r="E838" s="42"/>
      <c r="F838" s="48">
        <f t="shared" si="66"/>
        <v>0</v>
      </c>
      <c r="G838" s="58">
        <f>IF(F838&gt;0,VLOOKUP(F838,税率表!$A$6:$D$12,3,1),0)</f>
        <v>0</v>
      </c>
      <c r="H838" s="58">
        <f>IF(F838&gt;0,VLOOKUP(F838,税率表!$A$6:$D$12,4,1),0)</f>
        <v>0</v>
      </c>
      <c r="I838" s="58">
        <f t="shared" si="67"/>
        <v>0</v>
      </c>
      <c r="J838" s="58">
        <f t="shared" si="68"/>
        <v>0</v>
      </c>
      <c r="K838" s="43">
        <f>ROUND(MAX((D838-E838)*{0.03,0.1,0.2,0.25,0.3,0.35,0.45}-{0,2520,16920,31920,52920,85920,181920},0),2)</f>
        <v>0</v>
      </c>
      <c r="L838" s="43">
        <f t="shared" si="69"/>
        <v>0</v>
      </c>
      <c r="M838" s="19" t="str">
        <f t="shared" si="70"/>
        <v/>
      </c>
    </row>
    <row r="839" ht="16.5" spans="1:13">
      <c r="A839" s="41">
        <v>837</v>
      </c>
      <c r="B839" s="41"/>
      <c r="C839" s="41"/>
      <c r="D839" s="42"/>
      <c r="E839" s="42"/>
      <c r="F839" s="48">
        <f t="shared" si="66"/>
        <v>0</v>
      </c>
      <c r="G839" s="58">
        <f>IF(F839&gt;0,VLOOKUP(F839,税率表!$A$6:$D$12,3,1),0)</f>
        <v>0</v>
      </c>
      <c r="H839" s="58">
        <f>IF(F839&gt;0,VLOOKUP(F839,税率表!$A$6:$D$12,4,1),0)</f>
        <v>0</v>
      </c>
      <c r="I839" s="58">
        <f t="shared" si="67"/>
        <v>0</v>
      </c>
      <c r="J839" s="58">
        <f t="shared" si="68"/>
        <v>0</v>
      </c>
      <c r="K839" s="43">
        <f>ROUND(MAX((D839-E839)*{0.03,0.1,0.2,0.25,0.3,0.35,0.45}-{0,2520,16920,31920,52920,85920,181920},0),2)</f>
        <v>0</v>
      </c>
      <c r="L839" s="43">
        <f t="shared" si="69"/>
        <v>0</v>
      </c>
      <c r="M839" s="19" t="str">
        <f t="shared" si="70"/>
        <v/>
      </c>
    </row>
    <row r="840" ht="16.5" spans="1:13">
      <c r="A840" s="41">
        <v>838</v>
      </c>
      <c r="B840" s="41"/>
      <c r="C840" s="41"/>
      <c r="D840" s="42"/>
      <c r="E840" s="42"/>
      <c r="F840" s="48">
        <f t="shared" si="66"/>
        <v>0</v>
      </c>
      <c r="G840" s="58">
        <f>IF(F840&gt;0,VLOOKUP(F840,税率表!$A$6:$D$12,3,1),0)</f>
        <v>0</v>
      </c>
      <c r="H840" s="58">
        <f>IF(F840&gt;0,VLOOKUP(F840,税率表!$A$6:$D$12,4,1),0)</f>
        <v>0</v>
      </c>
      <c r="I840" s="58">
        <f t="shared" si="67"/>
        <v>0</v>
      </c>
      <c r="J840" s="58">
        <f t="shared" si="68"/>
        <v>0</v>
      </c>
      <c r="K840" s="43">
        <f>ROUND(MAX((D840-E840)*{0.03,0.1,0.2,0.25,0.3,0.35,0.45}-{0,2520,16920,31920,52920,85920,181920},0),2)</f>
        <v>0</v>
      </c>
      <c r="L840" s="43">
        <f t="shared" si="69"/>
        <v>0</v>
      </c>
      <c r="M840" s="19" t="str">
        <f t="shared" si="70"/>
        <v/>
      </c>
    </row>
    <row r="841" ht="16.5" spans="1:13">
      <c r="A841" s="41">
        <v>839</v>
      </c>
      <c r="B841" s="41"/>
      <c r="C841" s="41"/>
      <c r="D841" s="42"/>
      <c r="E841" s="42"/>
      <c r="F841" s="48">
        <f t="shared" si="66"/>
        <v>0</v>
      </c>
      <c r="G841" s="58">
        <f>IF(F841&gt;0,VLOOKUP(F841,税率表!$A$6:$D$12,3,1),0)</f>
        <v>0</v>
      </c>
      <c r="H841" s="58">
        <f>IF(F841&gt;0,VLOOKUP(F841,税率表!$A$6:$D$12,4,1),0)</f>
        <v>0</v>
      </c>
      <c r="I841" s="58">
        <f t="shared" si="67"/>
        <v>0</v>
      </c>
      <c r="J841" s="58">
        <f t="shared" si="68"/>
        <v>0</v>
      </c>
      <c r="K841" s="43">
        <f>ROUND(MAX((D841-E841)*{0.03,0.1,0.2,0.25,0.3,0.35,0.45}-{0,2520,16920,31920,52920,85920,181920},0),2)</f>
        <v>0</v>
      </c>
      <c r="L841" s="43">
        <f t="shared" si="69"/>
        <v>0</v>
      </c>
      <c r="M841" s="19" t="str">
        <f t="shared" si="70"/>
        <v/>
      </c>
    </row>
    <row r="842" ht="16.5" spans="1:13">
      <c r="A842" s="41">
        <v>840</v>
      </c>
      <c r="B842" s="41"/>
      <c r="C842" s="41"/>
      <c r="D842" s="42"/>
      <c r="E842" s="42"/>
      <c r="F842" s="48">
        <f t="shared" si="66"/>
        <v>0</v>
      </c>
      <c r="G842" s="58">
        <f>IF(F842&gt;0,VLOOKUP(F842,税率表!$A$6:$D$12,3,1),0)</f>
        <v>0</v>
      </c>
      <c r="H842" s="58">
        <f>IF(F842&gt;0,VLOOKUP(F842,税率表!$A$6:$D$12,4,1),0)</f>
        <v>0</v>
      </c>
      <c r="I842" s="58">
        <f t="shared" si="67"/>
        <v>0</v>
      </c>
      <c r="J842" s="58">
        <f t="shared" si="68"/>
        <v>0</v>
      </c>
      <c r="K842" s="43">
        <f>ROUND(MAX((D842-E842)*{0.03,0.1,0.2,0.25,0.3,0.35,0.45}-{0,2520,16920,31920,52920,85920,181920},0),2)</f>
        <v>0</v>
      </c>
      <c r="L842" s="43">
        <f t="shared" si="69"/>
        <v>0</v>
      </c>
      <c r="M842" s="19" t="str">
        <f t="shared" si="70"/>
        <v/>
      </c>
    </row>
    <row r="843" ht="16.5" spans="1:13">
      <c r="A843" s="41">
        <v>841</v>
      </c>
      <c r="B843" s="41"/>
      <c r="C843" s="41"/>
      <c r="D843" s="42"/>
      <c r="E843" s="42"/>
      <c r="F843" s="48">
        <f t="shared" si="66"/>
        <v>0</v>
      </c>
      <c r="G843" s="58">
        <f>IF(F843&gt;0,VLOOKUP(F843,税率表!$A$6:$D$12,3,1),0)</f>
        <v>0</v>
      </c>
      <c r="H843" s="58">
        <f>IF(F843&gt;0,VLOOKUP(F843,税率表!$A$6:$D$12,4,1),0)</f>
        <v>0</v>
      </c>
      <c r="I843" s="58">
        <f t="shared" si="67"/>
        <v>0</v>
      </c>
      <c r="J843" s="58">
        <f t="shared" si="68"/>
        <v>0</v>
      </c>
      <c r="K843" s="43">
        <f>ROUND(MAX((D843-E843)*{0.03,0.1,0.2,0.25,0.3,0.35,0.45}-{0,2520,16920,31920,52920,85920,181920},0),2)</f>
        <v>0</v>
      </c>
      <c r="L843" s="43">
        <f t="shared" si="69"/>
        <v>0</v>
      </c>
      <c r="M843" s="19" t="str">
        <f t="shared" si="70"/>
        <v/>
      </c>
    </row>
    <row r="844" ht="16.5" spans="1:13">
      <c r="A844" s="41">
        <v>842</v>
      </c>
      <c r="B844" s="41"/>
      <c r="C844" s="41"/>
      <c r="D844" s="42"/>
      <c r="E844" s="42"/>
      <c r="F844" s="48">
        <f t="shared" ref="F844:F907" si="71">ROUND(IF(D844&gt;E844,D844-E844,0),2)</f>
        <v>0</v>
      </c>
      <c r="G844" s="58">
        <f>IF(F844&gt;0,VLOOKUP(F844,税率表!$A$6:$D$12,3,1),0)</f>
        <v>0</v>
      </c>
      <c r="H844" s="58">
        <f>IF(F844&gt;0,VLOOKUP(F844,税率表!$A$6:$D$12,4,1),0)</f>
        <v>0</v>
      </c>
      <c r="I844" s="58">
        <f t="shared" ref="I844:I907" si="72">ROUND(F844*G844-H844,2)</f>
        <v>0</v>
      </c>
      <c r="J844" s="58">
        <f t="shared" ref="J844:J907" si="73">ROUND(D844-I844,2)</f>
        <v>0</v>
      </c>
      <c r="K844" s="43">
        <f>ROUND(MAX((D844-E844)*{0.03,0.1,0.2,0.25,0.3,0.35,0.45}-{0,2520,16920,31920,52920,85920,181920},0),2)</f>
        <v>0</v>
      </c>
      <c r="L844" s="43">
        <f t="shared" ref="L844:L907" si="74">ROUND(D844-K844,2)</f>
        <v>0</v>
      </c>
      <c r="M844" s="19" t="str">
        <f t="shared" ref="M844:M907" si="75">IF(I844=K844,"","税金计算有误！")</f>
        <v/>
      </c>
    </row>
    <row r="845" ht="16.5" spans="1:13">
      <c r="A845" s="41">
        <v>843</v>
      </c>
      <c r="B845" s="41"/>
      <c r="C845" s="41"/>
      <c r="D845" s="42"/>
      <c r="E845" s="42"/>
      <c r="F845" s="48">
        <f t="shared" si="71"/>
        <v>0</v>
      </c>
      <c r="G845" s="58">
        <f>IF(F845&gt;0,VLOOKUP(F845,税率表!$A$6:$D$12,3,1),0)</f>
        <v>0</v>
      </c>
      <c r="H845" s="58">
        <f>IF(F845&gt;0,VLOOKUP(F845,税率表!$A$6:$D$12,4,1),0)</f>
        <v>0</v>
      </c>
      <c r="I845" s="58">
        <f t="shared" si="72"/>
        <v>0</v>
      </c>
      <c r="J845" s="58">
        <f t="shared" si="73"/>
        <v>0</v>
      </c>
      <c r="K845" s="43">
        <f>ROUND(MAX((D845-E845)*{0.03,0.1,0.2,0.25,0.3,0.35,0.45}-{0,2520,16920,31920,52920,85920,181920},0),2)</f>
        <v>0</v>
      </c>
      <c r="L845" s="43">
        <f t="shared" si="74"/>
        <v>0</v>
      </c>
      <c r="M845" s="19" t="str">
        <f t="shared" si="75"/>
        <v/>
      </c>
    </row>
    <row r="846" ht="16.5" spans="1:13">
      <c r="A846" s="41">
        <v>844</v>
      </c>
      <c r="B846" s="41"/>
      <c r="C846" s="41"/>
      <c r="D846" s="42"/>
      <c r="E846" s="42"/>
      <c r="F846" s="48">
        <f t="shared" si="71"/>
        <v>0</v>
      </c>
      <c r="G846" s="58">
        <f>IF(F846&gt;0,VLOOKUP(F846,税率表!$A$6:$D$12,3,1),0)</f>
        <v>0</v>
      </c>
      <c r="H846" s="58">
        <f>IF(F846&gt;0,VLOOKUP(F846,税率表!$A$6:$D$12,4,1),0)</f>
        <v>0</v>
      </c>
      <c r="I846" s="58">
        <f t="shared" si="72"/>
        <v>0</v>
      </c>
      <c r="J846" s="58">
        <f t="shared" si="73"/>
        <v>0</v>
      </c>
      <c r="K846" s="43">
        <f>ROUND(MAX((D846-E846)*{0.03,0.1,0.2,0.25,0.3,0.35,0.45}-{0,2520,16920,31920,52920,85920,181920},0),2)</f>
        <v>0</v>
      </c>
      <c r="L846" s="43">
        <f t="shared" si="74"/>
        <v>0</v>
      </c>
      <c r="M846" s="19" t="str">
        <f t="shared" si="75"/>
        <v/>
      </c>
    </row>
    <row r="847" ht="16.5" spans="1:13">
      <c r="A847" s="41">
        <v>845</v>
      </c>
      <c r="B847" s="41"/>
      <c r="C847" s="41"/>
      <c r="D847" s="42"/>
      <c r="E847" s="42"/>
      <c r="F847" s="48">
        <f t="shared" si="71"/>
        <v>0</v>
      </c>
      <c r="G847" s="58">
        <f>IF(F847&gt;0,VLOOKUP(F847,税率表!$A$6:$D$12,3,1),0)</f>
        <v>0</v>
      </c>
      <c r="H847" s="58">
        <f>IF(F847&gt;0,VLOOKUP(F847,税率表!$A$6:$D$12,4,1),0)</f>
        <v>0</v>
      </c>
      <c r="I847" s="58">
        <f t="shared" si="72"/>
        <v>0</v>
      </c>
      <c r="J847" s="58">
        <f t="shared" si="73"/>
        <v>0</v>
      </c>
      <c r="K847" s="43">
        <f>ROUND(MAX((D847-E847)*{0.03,0.1,0.2,0.25,0.3,0.35,0.45}-{0,2520,16920,31920,52920,85920,181920},0),2)</f>
        <v>0</v>
      </c>
      <c r="L847" s="43">
        <f t="shared" si="74"/>
        <v>0</v>
      </c>
      <c r="M847" s="19" t="str">
        <f t="shared" si="75"/>
        <v/>
      </c>
    </row>
    <row r="848" ht="16.5" spans="1:13">
      <c r="A848" s="41">
        <v>846</v>
      </c>
      <c r="B848" s="41"/>
      <c r="C848" s="41"/>
      <c r="D848" s="42"/>
      <c r="E848" s="42"/>
      <c r="F848" s="48">
        <f t="shared" si="71"/>
        <v>0</v>
      </c>
      <c r="G848" s="58">
        <f>IF(F848&gt;0,VLOOKUP(F848,税率表!$A$6:$D$12,3,1),0)</f>
        <v>0</v>
      </c>
      <c r="H848" s="58">
        <f>IF(F848&gt;0,VLOOKUP(F848,税率表!$A$6:$D$12,4,1),0)</f>
        <v>0</v>
      </c>
      <c r="I848" s="58">
        <f t="shared" si="72"/>
        <v>0</v>
      </c>
      <c r="J848" s="58">
        <f t="shared" si="73"/>
        <v>0</v>
      </c>
      <c r="K848" s="43">
        <f>ROUND(MAX((D848-E848)*{0.03,0.1,0.2,0.25,0.3,0.35,0.45}-{0,2520,16920,31920,52920,85920,181920},0),2)</f>
        <v>0</v>
      </c>
      <c r="L848" s="43">
        <f t="shared" si="74"/>
        <v>0</v>
      </c>
      <c r="M848" s="19" t="str">
        <f t="shared" si="75"/>
        <v/>
      </c>
    </row>
    <row r="849" ht="16.5" spans="1:13">
      <c r="A849" s="41">
        <v>847</v>
      </c>
      <c r="B849" s="41"/>
      <c r="C849" s="41"/>
      <c r="D849" s="42"/>
      <c r="E849" s="42"/>
      <c r="F849" s="48">
        <f t="shared" si="71"/>
        <v>0</v>
      </c>
      <c r="G849" s="58">
        <f>IF(F849&gt;0,VLOOKUP(F849,税率表!$A$6:$D$12,3,1),0)</f>
        <v>0</v>
      </c>
      <c r="H849" s="58">
        <f>IF(F849&gt;0,VLOOKUP(F849,税率表!$A$6:$D$12,4,1),0)</f>
        <v>0</v>
      </c>
      <c r="I849" s="58">
        <f t="shared" si="72"/>
        <v>0</v>
      </c>
      <c r="J849" s="58">
        <f t="shared" si="73"/>
        <v>0</v>
      </c>
      <c r="K849" s="43">
        <f>ROUND(MAX((D849-E849)*{0.03,0.1,0.2,0.25,0.3,0.35,0.45}-{0,2520,16920,31920,52920,85920,181920},0),2)</f>
        <v>0</v>
      </c>
      <c r="L849" s="43">
        <f t="shared" si="74"/>
        <v>0</v>
      </c>
      <c r="M849" s="19" t="str">
        <f t="shared" si="75"/>
        <v/>
      </c>
    </row>
    <row r="850" ht="16.5" spans="1:13">
      <c r="A850" s="41">
        <v>848</v>
      </c>
      <c r="B850" s="41"/>
      <c r="C850" s="41"/>
      <c r="D850" s="42"/>
      <c r="E850" s="42"/>
      <c r="F850" s="48">
        <f t="shared" si="71"/>
        <v>0</v>
      </c>
      <c r="G850" s="58">
        <f>IF(F850&gt;0,VLOOKUP(F850,税率表!$A$6:$D$12,3,1),0)</f>
        <v>0</v>
      </c>
      <c r="H850" s="58">
        <f>IF(F850&gt;0,VLOOKUP(F850,税率表!$A$6:$D$12,4,1),0)</f>
        <v>0</v>
      </c>
      <c r="I850" s="58">
        <f t="shared" si="72"/>
        <v>0</v>
      </c>
      <c r="J850" s="58">
        <f t="shared" si="73"/>
        <v>0</v>
      </c>
      <c r="K850" s="43">
        <f>ROUND(MAX((D850-E850)*{0.03,0.1,0.2,0.25,0.3,0.35,0.45}-{0,2520,16920,31920,52920,85920,181920},0),2)</f>
        <v>0</v>
      </c>
      <c r="L850" s="43">
        <f t="shared" si="74"/>
        <v>0</v>
      </c>
      <c r="M850" s="19" t="str">
        <f t="shared" si="75"/>
        <v/>
      </c>
    </row>
    <row r="851" ht="16.5" spans="1:13">
      <c r="A851" s="41">
        <v>849</v>
      </c>
      <c r="B851" s="41"/>
      <c r="C851" s="41"/>
      <c r="D851" s="42"/>
      <c r="E851" s="42"/>
      <c r="F851" s="48">
        <f t="shared" si="71"/>
        <v>0</v>
      </c>
      <c r="G851" s="58">
        <f>IF(F851&gt;0,VLOOKUP(F851,税率表!$A$6:$D$12,3,1),0)</f>
        <v>0</v>
      </c>
      <c r="H851" s="58">
        <f>IF(F851&gt;0,VLOOKUP(F851,税率表!$A$6:$D$12,4,1),0)</f>
        <v>0</v>
      </c>
      <c r="I851" s="58">
        <f t="shared" si="72"/>
        <v>0</v>
      </c>
      <c r="J851" s="58">
        <f t="shared" si="73"/>
        <v>0</v>
      </c>
      <c r="K851" s="43">
        <f>ROUND(MAX((D851-E851)*{0.03,0.1,0.2,0.25,0.3,0.35,0.45}-{0,2520,16920,31920,52920,85920,181920},0),2)</f>
        <v>0</v>
      </c>
      <c r="L851" s="43">
        <f t="shared" si="74"/>
        <v>0</v>
      </c>
      <c r="M851" s="19" t="str">
        <f t="shared" si="75"/>
        <v/>
      </c>
    </row>
    <row r="852" ht="16.5" spans="1:13">
      <c r="A852" s="41">
        <v>850</v>
      </c>
      <c r="B852" s="41"/>
      <c r="C852" s="41"/>
      <c r="D852" s="42"/>
      <c r="E852" s="42"/>
      <c r="F852" s="48">
        <f t="shared" si="71"/>
        <v>0</v>
      </c>
      <c r="G852" s="58">
        <f>IF(F852&gt;0,VLOOKUP(F852,税率表!$A$6:$D$12,3,1),0)</f>
        <v>0</v>
      </c>
      <c r="H852" s="58">
        <f>IF(F852&gt;0,VLOOKUP(F852,税率表!$A$6:$D$12,4,1),0)</f>
        <v>0</v>
      </c>
      <c r="I852" s="58">
        <f t="shared" si="72"/>
        <v>0</v>
      </c>
      <c r="J852" s="58">
        <f t="shared" si="73"/>
        <v>0</v>
      </c>
      <c r="K852" s="43">
        <f>ROUND(MAX((D852-E852)*{0.03,0.1,0.2,0.25,0.3,0.35,0.45}-{0,2520,16920,31920,52920,85920,181920},0),2)</f>
        <v>0</v>
      </c>
      <c r="L852" s="43">
        <f t="shared" si="74"/>
        <v>0</v>
      </c>
      <c r="M852" s="19" t="str">
        <f t="shared" si="75"/>
        <v/>
      </c>
    </row>
    <row r="853" ht="16.5" spans="1:13">
      <c r="A853" s="41">
        <v>851</v>
      </c>
      <c r="B853" s="41"/>
      <c r="C853" s="41"/>
      <c r="D853" s="42"/>
      <c r="E853" s="42"/>
      <c r="F853" s="48">
        <f t="shared" si="71"/>
        <v>0</v>
      </c>
      <c r="G853" s="58">
        <f>IF(F853&gt;0,VLOOKUP(F853,税率表!$A$6:$D$12,3,1),0)</f>
        <v>0</v>
      </c>
      <c r="H853" s="58">
        <f>IF(F853&gt;0,VLOOKUP(F853,税率表!$A$6:$D$12,4,1),0)</f>
        <v>0</v>
      </c>
      <c r="I853" s="58">
        <f t="shared" si="72"/>
        <v>0</v>
      </c>
      <c r="J853" s="58">
        <f t="shared" si="73"/>
        <v>0</v>
      </c>
      <c r="K853" s="43">
        <f>ROUND(MAX((D853-E853)*{0.03,0.1,0.2,0.25,0.3,0.35,0.45}-{0,2520,16920,31920,52920,85920,181920},0),2)</f>
        <v>0</v>
      </c>
      <c r="L853" s="43">
        <f t="shared" si="74"/>
        <v>0</v>
      </c>
      <c r="M853" s="19" t="str">
        <f t="shared" si="75"/>
        <v/>
      </c>
    </row>
    <row r="854" ht="16.5" spans="1:13">
      <c r="A854" s="41">
        <v>852</v>
      </c>
      <c r="B854" s="41"/>
      <c r="C854" s="41"/>
      <c r="D854" s="42"/>
      <c r="E854" s="42"/>
      <c r="F854" s="48">
        <f t="shared" si="71"/>
        <v>0</v>
      </c>
      <c r="G854" s="58">
        <f>IF(F854&gt;0,VLOOKUP(F854,税率表!$A$6:$D$12,3,1),0)</f>
        <v>0</v>
      </c>
      <c r="H854" s="58">
        <f>IF(F854&gt;0,VLOOKUP(F854,税率表!$A$6:$D$12,4,1),0)</f>
        <v>0</v>
      </c>
      <c r="I854" s="58">
        <f t="shared" si="72"/>
        <v>0</v>
      </c>
      <c r="J854" s="58">
        <f t="shared" si="73"/>
        <v>0</v>
      </c>
      <c r="K854" s="43">
        <f>ROUND(MAX((D854-E854)*{0.03,0.1,0.2,0.25,0.3,0.35,0.45}-{0,2520,16920,31920,52920,85920,181920},0),2)</f>
        <v>0</v>
      </c>
      <c r="L854" s="43">
        <f t="shared" si="74"/>
        <v>0</v>
      </c>
      <c r="M854" s="19" t="str">
        <f t="shared" si="75"/>
        <v/>
      </c>
    </row>
    <row r="855" ht="16.5" spans="1:13">
      <c r="A855" s="41">
        <v>853</v>
      </c>
      <c r="B855" s="41"/>
      <c r="C855" s="41"/>
      <c r="D855" s="42"/>
      <c r="E855" s="42"/>
      <c r="F855" s="48">
        <f t="shared" si="71"/>
        <v>0</v>
      </c>
      <c r="G855" s="58">
        <f>IF(F855&gt;0,VLOOKUP(F855,税率表!$A$6:$D$12,3,1),0)</f>
        <v>0</v>
      </c>
      <c r="H855" s="58">
        <f>IF(F855&gt;0,VLOOKUP(F855,税率表!$A$6:$D$12,4,1),0)</f>
        <v>0</v>
      </c>
      <c r="I855" s="58">
        <f t="shared" si="72"/>
        <v>0</v>
      </c>
      <c r="J855" s="58">
        <f t="shared" si="73"/>
        <v>0</v>
      </c>
      <c r="K855" s="43">
        <f>ROUND(MAX((D855-E855)*{0.03,0.1,0.2,0.25,0.3,0.35,0.45}-{0,2520,16920,31920,52920,85920,181920},0),2)</f>
        <v>0</v>
      </c>
      <c r="L855" s="43">
        <f t="shared" si="74"/>
        <v>0</v>
      </c>
      <c r="M855" s="19" t="str">
        <f t="shared" si="75"/>
        <v/>
      </c>
    </row>
    <row r="856" ht="16.5" spans="1:13">
      <c r="A856" s="41">
        <v>854</v>
      </c>
      <c r="B856" s="41"/>
      <c r="C856" s="41"/>
      <c r="D856" s="42"/>
      <c r="E856" s="42"/>
      <c r="F856" s="48">
        <f t="shared" si="71"/>
        <v>0</v>
      </c>
      <c r="G856" s="58">
        <f>IF(F856&gt;0,VLOOKUP(F856,税率表!$A$6:$D$12,3,1),0)</f>
        <v>0</v>
      </c>
      <c r="H856" s="58">
        <f>IF(F856&gt;0,VLOOKUP(F856,税率表!$A$6:$D$12,4,1),0)</f>
        <v>0</v>
      </c>
      <c r="I856" s="58">
        <f t="shared" si="72"/>
        <v>0</v>
      </c>
      <c r="J856" s="58">
        <f t="shared" si="73"/>
        <v>0</v>
      </c>
      <c r="K856" s="43">
        <f>ROUND(MAX((D856-E856)*{0.03,0.1,0.2,0.25,0.3,0.35,0.45}-{0,2520,16920,31920,52920,85920,181920},0),2)</f>
        <v>0</v>
      </c>
      <c r="L856" s="43">
        <f t="shared" si="74"/>
        <v>0</v>
      </c>
      <c r="M856" s="19" t="str">
        <f t="shared" si="75"/>
        <v/>
      </c>
    </row>
    <row r="857" ht="16.5" spans="1:13">
      <c r="A857" s="41">
        <v>855</v>
      </c>
      <c r="B857" s="41"/>
      <c r="C857" s="41"/>
      <c r="D857" s="42"/>
      <c r="E857" s="42"/>
      <c r="F857" s="48">
        <f t="shared" si="71"/>
        <v>0</v>
      </c>
      <c r="G857" s="58">
        <f>IF(F857&gt;0,VLOOKUP(F857,税率表!$A$6:$D$12,3,1),0)</f>
        <v>0</v>
      </c>
      <c r="H857" s="58">
        <f>IF(F857&gt;0,VLOOKUP(F857,税率表!$A$6:$D$12,4,1),0)</f>
        <v>0</v>
      </c>
      <c r="I857" s="58">
        <f t="shared" si="72"/>
        <v>0</v>
      </c>
      <c r="J857" s="58">
        <f t="shared" si="73"/>
        <v>0</v>
      </c>
      <c r="K857" s="43">
        <f>ROUND(MAX((D857-E857)*{0.03,0.1,0.2,0.25,0.3,0.35,0.45}-{0,2520,16920,31920,52920,85920,181920},0),2)</f>
        <v>0</v>
      </c>
      <c r="L857" s="43">
        <f t="shared" si="74"/>
        <v>0</v>
      </c>
      <c r="M857" s="19" t="str">
        <f t="shared" si="75"/>
        <v/>
      </c>
    </row>
    <row r="858" ht="16.5" spans="1:13">
      <c r="A858" s="41">
        <v>856</v>
      </c>
      <c r="B858" s="41"/>
      <c r="C858" s="41"/>
      <c r="D858" s="42"/>
      <c r="E858" s="42"/>
      <c r="F858" s="48">
        <f t="shared" si="71"/>
        <v>0</v>
      </c>
      <c r="G858" s="58">
        <f>IF(F858&gt;0,VLOOKUP(F858,税率表!$A$6:$D$12,3,1),0)</f>
        <v>0</v>
      </c>
      <c r="H858" s="58">
        <f>IF(F858&gt;0,VLOOKUP(F858,税率表!$A$6:$D$12,4,1),0)</f>
        <v>0</v>
      </c>
      <c r="I858" s="58">
        <f t="shared" si="72"/>
        <v>0</v>
      </c>
      <c r="J858" s="58">
        <f t="shared" si="73"/>
        <v>0</v>
      </c>
      <c r="K858" s="43">
        <f>ROUND(MAX((D858-E858)*{0.03,0.1,0.2,0.25,0.3,0.35,0.45}-{0,2520,16920,31920,52920,85920,181920},0),2)</f>
        <v>0</v>
      </c>
      <c r="L858" s="43">
        <f t="shared" si="74"/>
        <v>0</v>
      </c>
      <c r="M858" s="19" t="str">
        <f t="shared" si="75"/>
        <v/>
      </c>
    </row>
    <row r="859" ht="16.5" spans="1:13">
      <c r="A859" s="41">
        <v>857</v>
      </c>
      <c r="B859" s="41"/>
      <c r="C859" s="41"/>
      <c r="D859" s="42"/>
      <c r="E859" s="42"/>
      <c r="F859" s="48">
        <f t="shared" si="71"/>
        <v>0</v>
      </c>
      <c r="G859" s="58">
        <f>IF(F859&gt;0,VLOOKUP(F859,税率表!$A$6:$D$12,3,1),0)</f>
        <v>0</v>
      </c>
      <c r="H859" s="58">
        <f>IF(F859&gt;0,VLOOKUP(F859,税率表!$A$6:$D$12,4,1),0)</f>
        <v>0</v>
      </c>
      <c r="I859" s="58">
        <f t="shared" si="72"/>
        <v>0</v>
      </c>
      <c r="J859" s="58">
        <f t="shared" si="73"/>
        <v>0</v>
      </c>
      <c r="K859" s="43">
        <f>ROUND(MAX((D859-E859)*{0.03,0.1,0.2,0.25,0.3,0.35,0.45}-{0,2520,16920,31920,52920,85920,181920},0),2)</f>
        <v>0</v>
      </c>
      <c r="L859" s="43">
        <f t="shared" si="74"/>
        <v>0</v>
      </c>
      <c r="M859" s="19" t="str">
        <f t="shared" si="75"/>
        <v/>
      </c>
    </row>
    <row r="860" ht="16.5" spans="1:13">
      <c r="A860" s="41">
        <v>858</v>
      </c>
      <c r="B860" s="41"/>
      <c r="C860" s="41"/>
      <c r="D860" s="42"/>
      <c r="E860" s="42"/>
      <c r="F860" s="48">
        <f t="shared" si="71"/>
        <v>0</v>
      </c>
      <c r="G860" s="58">
        <f>IF(F860&gt;0,VLOOKUP(F860,税率表!$A$6:$D$12,3,1),0)</f>
        <v>0</v>
      </c>
      <c r="H860" s="58">
        <f>IF(F860&gt;0,VLOOKUP(F860,税率表!$A$6:$D$12,4,1),0)</f>
        <v>0</v>
      </c>
      <c r="I860" s="58">
        <f t="shared" si="72"/>
        <v>0</v>
      </c>
      <c r="J860" s="58">
        <f t="shared" si="73"/>
        <v>0</v>
      </c>
      <c r="K860" s="43">
        <f>ROUND(MAX((D860-E860)*{0.03,0.1,0.2,0.25,0.3,0.35,0.45}-{0,2520,16920,31920,52920,85920,181920},0),2)</f>
        <v>0</v>
      </c>
      <c r="L860" s="43">
        <f t="shared" si="74"/>
        <v>0</v>
      </c>
      <c r="M860" s="19" t="str">
        <f t="shared" si="75"/>
        <v/>
      </c>
    </row>
    <row r="861" ht="16.5" spans="1:13">
      <c r="A861" s="41">
        <v>859</v>
      </c>
      <c r="B861" s="41"/>
      <c r="C861" s="41"/>
      <c r="D861" s="42"/>
      <c r="E861" s="42"/>
      <c r="F861" s="48">
        <f t="shared" si="71"/>
        <v>0</v>
      </c>
      <c r="G861" s="58">
        <f>IF(F861&gt;0,VLOOKUP(F861,税率表!$A$6:$D$12,3,1),0)</f>
        <v>0</v>
      </c>
      <c r="H861" s="58">
        <f>IF(F861&gt;0,VLOOKUP(F861,税率表!$A$6:$D$12,4,1),0)</f>
        <v>0</v>
      </c>
      <c r="I861" s="58">
        <f t="shared" si="72"/>
        <v>0</v>
      </c>
      <c r="J861" s="58">
        <f t="shared" si="73"/>
        <v>0</v>
      </c>
      <c r="K861" s="43">
        <f>ROUND(MAX((D861-E861)*{0.03,0.1,0.2,0.25,0.3,0.35,0.45}-{0,2520,16920,31920,52920,85920,181920},0),2)</f>
        <v>0</v>
      </c>
      <c r="L861" s="43">
        <f t="shared" si="74"/>
        <v>0</v>
      </c>
      <c r="M861" s="19" t="str">
        <f t="shared" si="75"/>
        <v/>
      </c>
    </row>
    <row r="862" ht="16.5" spans="1:13">
      <c r="A862" s="41">
        <v>860</v>
      </c>
      <c r="B862" s="41"/>
      <c r="C862" s="41"/>
      <c r="D862" s="42"/>
      <c r="E862" s="42"/>
      <c r="F862" s="48">
        <f t="shared" si="71"/>
        <v>0</v>
      </c>
      <c r="G862" s="58">
        <f>IF(F862&gt;0,VLOOKUP(F862,税率表!$A$6:$D$12,3,1),0)</f>
        <v>0</v>
      </c>
      <c r="H862" s="58">
        <f>IF(F862&gt;0,VLOOKUP(F862,税率表!$A$6:$D$12,4,1),0)</f>
        <v>0</v>
      </c>
      <c r="I862" s="58">
        <f t="shared" si="72"/>
        <v>0</v>
      </c>
      <c r="J862" s="58">
        <f t="shared" si="73"/>
        <v>0</v>
      </c>
      <c r="K862" s="43">
        <f>ROUND(MAX((D862-E862)*{0.03,0.1,0.2,0.25,0.3,0.35,0.45}-{0,2520,16920,31920,52920,85920,181920},0),2)</f>
        <v>0</v>
      </c>
      <c r="L862" s="43">
        <f t="shared" si="74"/>
        <v>0</v>
      </c>
      <c r="M862" s="19" t="str">
        <f t="shared" si="75"/>
        <v/>
      </c>
    </row>
    <row r="863" ht="16.5" spans="1:13">
      <c r="A863" s="41">
        <v>861</v>
      </c>
      <c r="B863" s="41"/>
      <c r="C863" s="41"/>
      <c r="D863" s="42"/>
      <c r="E863" s="42"/>
      <c r="F863" s="48">
        <f t="shared" si="71"/>
        <v>0</v>
      </c>
      <c r="G863" s="58">
        <f>IF(F863&gt;0,VLOOKUP(F863,税率表!$A$6:$D$12,3,1),0)</f>
        <v>0</v>
      </c>
      <c r="H863" s="58">
        <f>IF(F863&gt;0,VLOOKUP(F863,税率表!$A$6:$D$12,4,1),0)</f>
        <v>0</v>
      </c>
      <c r="I863" s="58">
        <f t="shared" si="72"/>
        <v>0</v>
      </c>
      <c r="J863" s="58">
        <f t="shared" si="73"/>
        <v>0</v>
      </c>
      <c r="K863" s="43">
        <f>ROUND(MAX((D863-E863)*{0.03,0.1,0.2,0.25,0.3,0.35,0.45}-{0,2520,16920,31920,52920,85920,181920},0),2)</f>
        <v>0</v>
      </c>
      <c r="L863" s="43">
        <f t="shared" si="74"/>
        <v>0</v>
      </c>
      <c r="M863" s="19" t="str">
        <f t="shared" si="75"/>
        <v/>
      </c>
    </row>
    <row r="864" ht="16.5" spans="1:13">
      <c r="A864" s="41">
        <v>862</v>
      </c>
      <c r="B864" s="41"/>
      <c r="C864" s="41"/>
      <c r="D864" s="42"/>
      <c r="E864" s="42"/>
      <c r="F864" s="48">
        <f t="shared" si="71"/>
        <v>0</v>
      </c>
      <c r="G864" s="58">
        <f>IF(F864&gt;0,VLOOKUP(F864,税率表!$A$6:$D$12,3,1),0)</f>
        <v>0</v>
      </c>
      <c r="H864" s="58">
        <f>IF(F864&gt;0,VLOOKUP(F864,税率表!$A$6:$D$12,4,1),0)</f>
        <v>0</v>
      </c>
      <c r="I864" s="58">
        <f t="shared" si="72"/>
        <v>0</v>
      </c>
      <c r="J864" s="58">
        <f t="shared" si="73"/>
        <v>0</v>
      </c>
      <c r="K864" s="43">
        <f>ROUND(MAX((D864-E864)*{0.03,0.1,0.2,0.25,0.3,0.35,0.45}-{0,2520,16920,31920,52920,85920,181920},0),2)</f>
        <v>0</v>
      </c>
      <c r="L864" s="43">
        <f t="shared" si="74"/>
        <v>0</v>
      </c>
      <c r="M864" s="19" t="str">
        <f t="shared" si="75"/>
        <v/>
      </c>
    </row>
    <row r="865" ht="16.5" spans="1:13">
      <c r="A865" s="41">
        <v>863</v>
      </c>
      <c r="B865" s="41"/>
      <c r="C865" s="41"/>
      <c r="D865" s="42"/>
      <c r="E865" s="42"/>
      <c r="F865" s="48">
        <f t="shared" si="71"/>
        <v>0</v>
      </c>
      <c r="G865" s="58">
        <f>IF(F865&gt;0,VLOOKUP(F865,税率表!$A$6:$D$12,3,1),0)</f>
        <v>0</v>
      </c>
      <c r="H865" s="58">
        <f>IF(F865&gt;0,VLOOKUP(F865,税率表!$A$6:$D$12,4,1),0)</f>
        <v>0</v>
      </c>
      <c r="I865" s="58">
        <f t="shared" si="72"/>
        <v>0</v>
      </c>
      <c r="J865" s="58">
        <f t="shared" si="73"/>
        <v>0</v>
      </c>
      <c r="K865" s="43">
        <f>ROUND(MAX((D865-E865)*{0.03,0.1,0.2,0.25,0.3,0.35,0.45}-{0,2520,16920,31920,52920,85920,181920},0),2)</f>
        <v>0</v>
      </c>
      <c r="L865" s="43">
        <f t="shared" si="74"/>
        <v>0</v>
      </c>
      <c r="M865" s="19" t="str">
        <f t="shared" si="75"/>
        <v/>
      </c>
    </row>
    <row r="866" ht="16.5" spans="1:13">
      <c r="A866" s="41">
        <v>864</v>
      </c>
      <c r="B866" s="41"/>
      <c r="C866" s="41"/>
      <c r="D866" s="42"/>
      <c r="E866" s="42"/>
      <c r="F866" s="48">
        <f t="shared" si="71"/>
        <v>0</v>
      </c>
      <c r="G866" s="58">
        <f>IF(F866&gt;0,VLOOKUP(F866,税率表!$A$6:$D$12,3,1),0)</f>
        <v>0</v>
      </c>
      <c r="H866" s="58">
        <f>IF(F866&gt;0,VLOOKUP(F866,税率表!$A$6:$D$12,4,1),0)</f>
        <v>0</v>
      </c>
      <c r="I866" s="58">
        <f t="shared" si="72"/>
        <v>0</v>
      </c>
      <c r="J866" s="58">
        <f t="shared" si="73"/>
        <v>0</v>
      </c>
      <c r="K866" s="43">
        <f>ROUND(MAX((D866-E866)*{0.03,0.1,0.2,0.25,0.3,0.35,0.45}-{0,2520,16920,31920,52920,85920,181920},0),2)</f>
        <v>0</v>
      </c>
      <c r="L866" s="43">
        <f t="shared" si="74"/>
        <v>0</v>
      </c>
      <c r="M866" s="19" t="str">
        <f t="shared" si="75"/>
        <v/>
      </c>
    </row>
    <row r="867" ht="16.5" spans="1:13">
      <c r="A867" s="41">
        <v>865</v>
      </c>
      <c r="B867" s="41"/>
      <c r="C867" s="41"/>
      <c r="D867" s="42"/>
      <c r="E867" s="42"/>
      <c r="F867" s="48">
        <f t="shared" si="71"/>
        <v>0</v>
      </c>
      <c r="G867" s="58">
        <f>IF(F867&gt;0,VLOOKUP(F867,税率表!$A$6:$D$12,3,1),0)</f>
        <v>0</v>
      </c>
      <c r="H867" s="58">
        <f>IF(F867&gt;0,VLOOKUP(F867,税率表!$A$6:$D$12,4,1),0)</f>
        <v>0</v>
      </c>
      <c r="I867" s="58">
        <f t="shared" si="72"/>
        <v>0</v>
      </c>
      <c r="J867" s="58">
        <f t="shared" si="73"/>
        <v>0</v>
      </c>
      <c r="K867" s="43">
        <f>ROUND(MAX((D867-E867)*{0.03,0.1,0.2,0.25,0.3,0.35,0.45}-{0,2520,16920,31920,52920,85920,181920},0),2)</f>
        <v>0</v>
      </c>
      <c r="L867" s="43">
        <f t="shared" si="74"/>
        <v>0</v>
      </c>
      <c r="M867" s="19" t="str">
        <f t="shared" si="75"/>
        <v/>
      </c>
    </row>
    <row r="868" ht="16.5" spans="1:13">
      <c r="A868" s="41">
        <v>866</v>
      </c>
      <c r="B868" s="41"/>
      <c r="C868" s="41"/>
      <c r="D868" s="42"/>
      <c r="E868" s="42"/>
      <c r="F868" s="48">
        <f t="shared" si="71"/>
        <v>0</v>
      </c>
      <c r="G868" s="58">
        <f>IF(F868&gt;0,VLOOKUP(F868,税率表!$A$6:$D$12,3,1),0)</f>
        <v>0</v>
      </c>
      <c r="H868" s="58">
        <f>IF(F868&gt;0,VLOOKUP(F868,税率表!$A$6:$D$12,4,1),0)</f>
        <v>0</v>
      </c>
      <c r="I868" s="58">
        <f t="shared" si="72"/>
        <v>0</v>
      </c>
      <c r="J868" s="58">
        <f t="shared" si="73"/>
        <v>0</v>
      </c>
      <c r="K868" s="43">
        <f>ROUND(MAX((D868-E868)*{0.03,0.1,0.2,0.25,0.3,0.35,0.45}-{0,2520,16920,31920,52920,85920,181920},0),2)</f>
        <v>0</v>
      </c>
      <c r="L868" s="43">
        <f t="shared" si="74"/>
        <v>0</v>
      </c>
      <c r="M868" s="19" t="str">
        <f t="shared" si="75"/>
        <v/>
      </c>
    </row>
    <row r="869" ht="16.5" spans="1:13">
      <c r="A869" s="41">
        <v>867</v>
      </c>
      <c r="B869" s="41"/>
      <c r="C869" s="41"/>
      <c r="D869" s="42"/>
      <c r="E869" s="42"/>
      <c r="F869" s="48">
        <f t="shared" si="71"/>
        <v>0</v>
      </c>
      <c r="G869" s="58">
        <f>IF(F869&gt;0,VLOOKUP(F869,税率表!$A$6:$D$12,3,1),0)</f>
        <v>0</v>
      </c>
      <c r="H869" s="58">
        <f>IF(F869&gt;0,VLOOKUP(F869,税率表!$A$6:$D$12,4,1),0)</f>
        <v>0</v>
      </c>
      <c r="I869" s="58">
        <f t="shared" si="72"/>
        <v>0</v>
      </c>
      <c r="J869" s="58">
        <f t="shared" si="73"/>
        <v>0</v>
      </c>
      <c r="K869" s="43">
        <f>ROUND(MAX((D869-E869)*{0.03,0.1,0.2,0.25,0.3,0.35,0.45}-{0,2520,16920,31920,52920,85920,181920},0),2)</f>
        <v>0</v>
      </c>
      <c r="L869" s="43">
        <f t="shared" si="74"/>
        <v>0</v>
      </c>
      <c r="M869" s="19" t="str">
        <f t="shared" si="75"/>
        <v/>
      </c>
    </row>
    <row r="870" ht="16.5" spans="1:13">
      <c r="A870" s="41">
        <v>868</v>
      </c>
      <c r="B870" s="41"/>
      <c r="C870" s="41"/>
      <c r="D870" s="42"/>
      <c r="E870" s="42"/>
      <c r="F870" s="48">
        <f t="shared" si="71"/>
        <v>0</v>
      </c>
      <c r="G870" s="58">
        <f>IF(F870&gt;0,VLOOKUP(F870,税率表!$A$6:$D$12,3,1),0)</f>
        <v>0</v>
      </c>
      <c r="H870" s="58">
        <f>IF(F870&gt;0,VLOOKUP(F870,税率表!$A$6:$D$12,4,1),0)</f>
        <v>0</v>
      </c>
      <c r="I870" s="58">
        <f t="shared" si="72"/>
        <v>0</v>
      </c>
      <c r="J870" s="58">
        <f t="shared" si="73"/>
        <v>0</v>
      </c>
      <c r="K870" s="43">
        <f>ROUND(MAX((D870-E870)*{0.03,0.1,0.2,0.25,0.3,0.35,0.45}-{0,2520,16920,31920,52920,85920,181920},0),2)</f>
        <v>0</v>
      </c>
      <c r="L870" s="43">
        <f t="shared" si="74"/>
        <v>0</v>
      </c>
      <c r="M870" s="19" t="str">
        <f t="shared" si="75"/>
        <v/>
      </c>
    </row>
    <row r="871" ht="16.5" spans="1:13">
      <c r="A871" s="41">
        <v>869</v>
      </c>
      <c r="B871" s="41"/>
      <c r="C871" s="41"/>
      <c r="D871" s="42"/>
      <c r="E871" s="42"/>
      <c r="F871" s="48">
        <f t="shared" si="71"/>
        <v>0</v>
      </c>
      <c r="G871" s="58">
        <f>IF(F871&gt;0,VLOOKUP(F871,税率表!$A$6:$D$12,3,1),0)</f>
        <v>0</v>
      </c>
      <c r="H871" s="58">
        <f>IF(F871&gt;0,VLOOKUP(F871,税率表!$A$6:$D$12,4,1),0)</f>
        <v>0</v>
      </c>
      <c r="I871" s="58">
        <f t="shared" si="72"/>
        <v>0</v>
      </c>
      <c r="J871" s="58">
        <f t="shared" si="73"/>
        <v>0</v>
      </c>
      <c r="K871" s="43">
        <f>ROUND(MAX((D871-E871)*{0.03,0.1,0.2,0.25,0.3,0.35,0.45}-{0,2520,16920,31920,52920,85920,181920},0),2)</f>
        <v>0</v>
      </c>
      <c r="L871" s="43">
        <f t="shared" si="74"/>
        <v>0</v>
      </c>
      <c r="M871" s="19" t="str">
        <f t="shared" si="75"/>
        <v/>
      </c>
    </row>
    <row r="872" ht="16.5" spans="1:13">
      <c r="A872" s="41">
        <v>870</v>
      </c>
      <c r="B872" s="41"/>
      <c r="C872" s="41"/>
      <c r="D872" s="42"/>
      <c r="E872" s="42"/>
      <c r="F872" s="48">
        <f t="shared" si="71"/>
        <v>0</v>
      </c>
      <c r="G872" s="58">
        <f>IF(F872&gt;0,VLOOKUP(F872,税率表!$A$6:$D$12,3,1),0)</f>
        <v>0</v>
      </c>
      <c r="H872" s="58">
        <f>IF(F872&gt;0,VLOOKUP(F872,税率表!$A$6:$D$12,4,1),0)</f>
        <v>0</v>
      </c>
      <c r="I872" s="58">
        <f t="shared" si="72"/>
        <v>0</v>
      </c>
      <c r="J872" s="58">
        <f t="shared" si="73"/>
        <v>0</v>
      </c>
      <c r="K872" s="43">
        <f>ROUND(MAX((D872-E872)*{0.03,0.1,0.2,0.25,0.3,0.35,0.45}-{0,2520,16920,31920,52920,85920,181920},0),2)</f>
        <v>0</v>
      </c>
      <c r="L872" s="43">
        <f t="shared" si="74"/>
        <v>0</v>
      </c>
      <c r="M872" s="19" t="str">
        <f t="shared" si="75"/>
        <v/>
      </c>
    </row>
    <row r="873" ht="16.5" spans="1:13">
      <c r="A873" s="41">
        <v>871</v>
      </c>
      <c r="B873" s="41"/>
      <c r="C873" s="41"/>
      <c r="D873" s="42"/>
      <c r="E873" s="42"/>
      <c r="F873" s="48">
        <f t="shared" si="71"/>
        <v>0</v>
      </c>
      <c r="G873" s="58">
        <f>IF(F873&gt;0,VLOOKUP(F873,税率表!$A$6:$D$12,3,1),0)</f>
        <v>0</v>
      </c>
      <c r="H873" s="58">
        <f>IF(F873&gt;0,VLOOKUP(F873,税率表!$A$6:$D$12,4,1),0)</f>
        <v>0</v>
      </c>
      <c r="I873" s="58">
        <f t="shared" si="72"/>
        <v>0</v>
      </c>
      <c r="J873" s="58">
        <f t="shared" si="73"/>
        <v>0</v>
      </c>
      <c r="K873" s="43">
        <f>ROUND(MAX((D873-E873)*{0.03,0.1,0.2,0.25,0.3,0.35,0.45}-{0,2520,16920,31920,52920,85920,181920},0),2)</f>
        <v>0</v>
      </c>
      <c r="L873" s="43">
        <f t="shared" si="74"/>
        <v>0</v>
      </c>
      <c r="M873" s="19" t="str">
        <f t="shared" si="75"/>
        <v/>
      </c>
    </row>
    <row r="874" ht="16.5" spans="1:13">
      <c r="A874" s="41">
        <v>872</v>
      </c>
      <c r="B874" s="41"/>
      <c r="C874" s="41"/>
      <c r="D874" s="42"/>
      <c r="E874" s="42"/>
      <c r="F874" s="48">
        <f t="shared" si="71"/>
        <v>0</v>
      </c>
      <c r="G874" s="58">
        <f>IF(F874&gt;0,VLOOKUP(F874,税率表!$A$6:$D$12,3,1),0)</f>
        <v>0</v>
      </c>
      <c r="H874" s="58">
        <f>IF(F874&gt;0,VLOOKUP(F874,税率表!$A$6:$D$12,4,1),0)</f>
        <v>0</v>
      </c>
      <c r="I874" s="58">
        <f t="shared" si="72"/>
        <v>0</v>
      </c>
      <c r="J874" s="58">
        <f t="shared" si="73"/>
        <v>0</v>
      </c>
      <c r="K874" s="43">
        <f>ROUND(MAX((D874-E874)*{0.03,0.1,0.2,0.25,0.3,0.35,0.45}-{0,2520,16920,31920,52920,85920,181920},0),2)</f>
        <v>0</v>
      </c>
      <c r="L874" s="43">
        <f t="shared" si="74"/>
        <v>0</v>
      </c>
      <c r="M874" s="19" t="str">
        <f t="shared" si="75"/>
        <v/>
      </c>
    </row>
    <row r="875" ht="16.5" spans="1:13">
      <c r="A875" s="41">
        <v>873</v>
      </c>
      <c r="B875" s="41"/>
      <c r="C875" s="41"/>
      <c r="D875" s="42"/>
      <c r="E875" s="42"/>
      <c r="F875" s="48">
        <f t="shared" si="71"/>
        <v>0</v>
      </c>
      <c r="G875" s="58">
        <f>IF(F875&gt;0,VLOOKUP(F875,税率表!$A$6:$D$12,3,1),0)</f>
        <v>0</v>
      </c>
      <c r="H875" s="58">
        <f>IF(F875&gt;0,VLOOKUP(F875,税率表!$A$6:$D$12,4,1),0)</f>
        <v>0</v>
      </c>
      <c r="I875" s="58">
        <f t="shared" si="72"/>
        <v>0</v>
      </c>
      <c r="J875" s="58">
        <f t="shared" si="73"/>
        <v>0</v>
      </c>
      <c r="K875" s="43">
        <f>ROUND(MAX((D875-E875)*{0.03,0.1,0.2,0.25,0.3,0.35,0.45}-{0,2520,16920,31920,52920,85920,181920},0),2)</f>
        <v>0</v>
      </c>
      <c r="L875" s="43">
        <f t="shared" si="74"/>
        <v>0</v>
      </c>
      <c r="M875" s="19" t="str">
        <f t="shared" si="75"/>
        <v/>
      </c>
    </row>
    <row r="876" ht="16.5" spans="1:13">
      <c r="A876" s="41">
        <v>874</v>
      </c>
      <c r="B876" s="41"/>
      <c r="C876" s="41"/>
      <c r="D876" s="42"/>
      <c r="E876" s="42"/>
      <c r="F876" s="48">
        <f t="shared" si="71"/>
        <v>0</v>
      </c>
      <c r="G876" s="58">
        <f>IF(F876&gt;0,VLOOKUP(F876,税率表!$A$6:$D$12,3,1),0)</f>
        <v>0</v>
      </c>
      <c r="H876" s="58">
        <f>IF(F876&gt;0,VLOOKUP(F876,税率表!$A$6:$D$12,4,1),0)</f>
        <v>0</v>
      </c>
      <c r="I876" s="58">
        <f t="shared" si="72"/>
        <v>0</v>
      </c>
      <c r="J876" s="58">
        <f t="shared" si="73"/>
        <v>0</v>
      </c>
      <c r="K876" s="43">
        <f>ROUND(MAX((D876-E876)*{0.03,0.1,0.2,0.25,0.3,0.35,0.45}-{0,2520,16920,31920,52920,85920,181920},0),2)</f>
        <v>0</v>
      </c>
      <c r="L876" s="43">
        <f t="shared" si="74"/>
        <v>0</v>
      </c>
      <c r="M876" s="19" t="str">
        <f t="shared" si="75"/>
        <v/>
      </c>
    </row>
    <row r="877" ht="16.5" spans="1:13">
      <c r="A877" s="41">
        <v>875</v>
      </c>
      <c r="B877" s="41"/>
      <c r="C877" s="41"/>
      <c r="D877" s="42"/>
      <c r="E877" s="42"/>
      <c r="F877" s="48">
        <f t="shared" si="71"/>
        <v>0</v>
      </c>
      <c r="G877" s="58">
        <f>IF(F877&gt;0,VLOOKUP(F877,税率表!$A$6:$D$12,3,1),0)</f>
        <v>0</v>
      </c>
      <c r="H877" s="58">
        <f>IF(F877&gt;0,VLOOKUP(F877,税率表!$A$6:$D$12,4,1),0)</f>
        <v>0</v>
      </c>
      <c r="I877" s="58">
        <f t="shared" si="72"/>
        <v>0</v>
      </c>
      <c r="J877" s="58">
        <f t="shared" si="73"/>
        <v>0</v>
      </c>
      <c r="K877" s="43">
        <f>ROUND(MAX((D877-E877)*{0.03,0.1,0.2,0.25,0.3,0.35,0.45}-{0,2520,16920,31920,52920,85920,181920},0),2)</f>
        <v>0</v>
      </c>
      <c r="L877" s="43">
        <f t="shared" si="74"/>
        <v>0</v>
      </c>
      <c r="M877" s="19" t="str">
        <f t="shared" si="75"/>
        <v/>
      </c>
    </row>
    <row r="878" ht="16.5" spans="1:13">
      <c r="A878" s="41">
        <v>876</v>
      </c>
      <c r="B878" s="41"/>
      <c r="C878" s="41"/>
      <c r="D878" s="42"/>
      <c r="E878" s="42"/>
      <c r="F878" s="48">
        <f t="shared" si="71"/>
        <v>0</v>
      </c>
      <c r="G878" s="58">
        <f>IF(F878&gt;0,VLOOKUP(F878,税率表!$A$6:$D$12,3,1),0)</f>
        <v>0</v>
      </c>
      <c r="H878" s="58">
        <f>IF(F878&gt;0,VLOOKUP(F878,税率表!$A$6:$D$12,4,1),0)</f>
        <v>0</v>
      </c>
      <c r="I878" s="58">
        <f t="shared" si="72"/>
        <v>0</v>
      </c>
      <c r="J878" s="58">
        <f t="shared" si="73"/>
        <v>0</v>
      </c>
      <c r="K878" s="43">
        <f>ROUND(MAX((D878-E878)*{0.03,0.1,0.2,0.25,0.3,0.35,0.45}-{0,2520,16920,31920,52920,85920,181920},0),2)</f>
        <v>0</v>
      </c>
      <c r="L878" s="43">
        <f t="shared" si="74"/>
        <v>0</v>
      </c>
      <c r="M878" s="19" t="str">
        <f t="shared" si="75"/>
        <v/>
      </c>
    </row>
    <row r="879" ht="16.5" spans="1:13">
      <c r="A879" s="41">
        <v>877</v>
      </c>
      <c r="B879" s="41"/>
      <c r="C879" s="41"/>
      <c r="D879" s="42"/>
      <c r="E879" s="42"/>
      <c r="F879" s="48">
        <f t="shared" si="71"/>
        <v>0</v>
      </c>
      <c r="G879" s="58">
        <f>IF(F879&gt;0,VLOOKUP(F879,税率表!$A$6:$D$12,3,1),0)</f>
        <v>0</v>
      </c>
      <c r="H879" s="58">
        <f>IF(F879&gt;0,VLOOKUP(F879,税率表!$A$6:$D$12,4,1),0)</f>
        <v>0</v>
      </c>
      <c r="I879" s="58">
        <f t="shared" si="72"/>
        <v>0</v>
      </c>
      <c r="J879" s="58">
        <f t="shared" si="73"/>
        <v>0</v>
      </c>
      <c r="K879" s="43">
        <f>ROUND(MAX((D879-E879)*{0.03,0.1,0.2,0.25,0.3,0.35,0.45}-{0,2520,16920,31920,52920,85920,181920},0),2)</f>
        <v>0</v>
      </c>
      <c r="L879" s="43">
        <f t="shared" si="74"/>
        <v>0</v>
      </c>
      <c r="M879" s="19" t="str">
        <f t="shared" si="75"/>
        <v/>
      </c>
    </row>
    <row r="880" ht="16.5" spans="1:13">
      <c r="A880" s="41">
        <v>878</v>
      </c>
      <c r="B880" s="41"/>
      <c r="C880" s="41"/>
      <c r="D880" s="42"/>
      <c r="E880" s="42"/>
      <c r="F880" s="48">
        <f t="shared" si="71"/>
        <v>0</v>
      </c>
      <c r="G880" s="58">
        <f>IF(F880&gt;0,VLOOKUP(F880,税率表!$A$6:$D$12,3,1),0)</f>
        <v>0</v>
      </c>
      <c r="H880" s="58">
        <f>IF(F880&gt;0,VLOOKUP(F880,税率表!$A$6:$D$12,4,1),0)</f>
        <v>0</v>
      </c>
      <c r="I880" s="58">
        <f t="shared" si="72"/>
        <v>0</v>
      </c>
      <c r="J880" s="58">
        <f t="shared" si="73"/>
        <v>0</v>
      </c>
      <c r="K880" s="43">
        <f>ROUND(MAX((D880-E880)*{0.03,0.1,0.2,0.25,0.3,0.35,0.45}-{0,2520,16920,31920,52920,85920,181920},0),2)</f>
        <v>0</v>
      </c>
      <c r="L880" s="43">
        <f t="shared" si="74"/>
        <v>0</v>
      </c>
      <c r="M880" s="19" t="str">
        <f t="shared" si="75"/>
        <v/>
      </c>
    </row>
    <row r="881" ht="16.5" spans="1:13">
      <c r="A881" s="41">
        <v>879</v>
      </c>
      <c r="B881" s="41"/>
      <c r="C881" s="41"/>
      <c r="D881" s="42"/>
      <c r="E881" s="42"/>
      <c r="F881" s="48">
        <f t="shared" si="71"/>
        <v>0</v>
      </c>
      <c r="G881" s="58">
        <f>IF(F881&gt;0,VLOOKUP(F881,税率表!$A$6:$D$12,3,1),0)</f>
        <v>0</v>
      </c>
      <c r="H881" s="58">
        <f>IF(F881&gt;0,VLOOKUP(F881,税率表!$A$6:$D$12,4,1),0)</f>
        <v>0</v>
      </c>
      <c r="I881" s="58">
        <f t="shared" si="72"/>
        <v>0</v>
      </c>
      <c r="J881" s="58">
        <f t="shared" si="73"/>
        <v>0</v>
      </c>
      <c r="K881" s="43">
        <f>ROUND(MAX((D881-E881)*{0.03,0.1,0.2,0.25,0.3,0.35,0.45}-{0,2520,16920,31920,52920,85920,181920},0),2)</f>
        <v>0</v>
      </c>
      <c r="L881" s="43">
        <f t="shared" si="74"/>
        <v>0</v>
      </c>
      <c r="M881" s="19" t="str">
        <f t="shared" si="75"/>
        <v/>
      </c>
    </row>
    <row r="882" ht="16.5" spans="1:13">
      <c r="A882" s="41">
        <v>880</v>
      </c>
      <c r="B882" s="41"/>
      <c r="C882" s="41"/>
      <c r="D882" s="42"/>
      <c r="E882" s="42"/>
      <c r="F882" s="48">
        <f t="shared" si="71"/>
        <v>0</v>
      </c>
      <c r="G882" s="58">
        <f>IF(F882&gt;0,VLOOKUP(F882,税率表!$A$6:$D$12,3,1),0)</f>
        <v>0</v>
      </c>
      <c r="H882" s="58">
        <f>IF(F882&gt;0,VLOOKUP(F882,税率表!$A$6:$D$12,4,1),0)</f>
        <v>0</v>
      </c>
      <c r="I882" s="58">
        <f t="shared" si="72"/>
        <v>0</v>
      </c>
      <c r="J882" s="58">
        <f t="shared" si="73"/>
        <v>0</v>
      </c>
      <c r="K882" s="43">
        <f>ROUND(MAX((D882-E882)*{0.03,0.1,0.2,0.25,0.3,0.35,0.45}-{0,2520,16920,31920,52920,85920,181920},0),2)</f>
        <v>0</v>
      </c>
      <c r="L882" s="43">
        <f t="shared" si="74"/>
        <v>0</v>
      </c>
      <c r="M882" s="19" t="str">
        <f t="shared" si="75"/>
        <v/>
      </c>
    </row>
    <row r="883" ht="16.5" spans="1:13">
      <c r="A883" s="41">
        <v>881</v>
      </c>
      <c r="B883" s="41"/>
      <c r="C883" s="41"/>
      <c r="D883" s="42"/>
      <c r="E883" s="42"/>
      <c r="F883" s="48">
        <f t="shared" si="71"/>
        <v>0</v>
      </c>
      <c r="G883" s="58">
        <f>IF(F883&gt;0,VLOOKUP(F883,税率表!$A$6:$D$12,3,1),0)</f>
        <v>0</v>
      </c>
      <c r="H883" s="58">
        <f>IF(F883&gt;0,VLOOKUP(F883,税率表!$A$6:$D$12,4,1),0)</f>
        <v>0</v>
      </c>
      <c r="I883" s="58">
        <f t="shared" si="72"/>
        <v>0</v>
      </c>
      <c r="J883" s="58">
        <f t="shared" si="73"/>
        <v>0</v>
      </c>
      <c r="K883" s="43">
        <f>ROUND(MAX((D883-E883)*{0.03,0.1,0.2,0.25,0.3,0.35,0.45}-{0,2520,16920,31920,52920,85920,181920},0),2)</f>
        <v>0</v>
      </c>
      <c r="L883" s="43">
        <f t="shared" si="74"/>
        <v>0</v>
      </c>
      <c r="M883" s="19" t="str">
        <f t="shared" si="75"/>
        <v/>
      </c>
    </row>
    <row r="884" ht="16.5" spans="1:13">
      <c r="A884" s="41">
        <v>882</v>
      </c>
      <c r="B884" s="41"/>
      <c r="C884" s="41"/>
      <c r="D884" s="42"/>
      <c r="E884" s="42"/>
      <c r="F884" s="48">
        <f t="shared" si="71"/>
        <v>0</v>
      </c>
      <c r="G884" s="58">
        <f>IF(F884&gt;0,VLOOKUP(F884,税率表!$A$6:$D$12,3,1),0)</f>
        <v>0</v>
      </c>
      <c r="H884" s="58">
        <f>IF(F884&gt;0,VLOOKUP(F884,税率表!$A$6:$D$12,4,1),0)</f>
        <v>0</v>
      </c>
      <c r="I884" s="58">
        <f t="shared" si="72"/>
        <v>0</v>
      </c>
      <c r="J884" s="58">
        <f t="shared" si="73"/>
        <v>0</v>
      </c>
      <c r="K884" s="43">
        <f>ROUND(MAX((D884-E884)*{0.03,0.1,0.2,0.25,0.3,0.35,0.45}-{0,2520,16920,31920,52920,85920,181920},0),2)</f>
        <v>0</v>
      </c>
      <c r="L884" s="43">
        <f t="shared" si="74"/>
        <v>0</v>
      </c>
      <c r="M884" s="19" t="str">
        <f t="shared" si="75"/>
        <v/>
      </c>
    </row>
    <row r="885" ht="16.5" spans="1:13">
      <c r="A885" s="41">
        <v>883</v>
      </c>
      <c r="B885" s="41"/>
      <c r="C885" s="41"/>
      <c r="D885" s="42"/>
      <c r="E885" s="42"/>
      <c r="F885" s="48">
        <f t="shared" si="71"/>
        <v>0</v>
      </c>
      <c r="G885" s="58">
        <f>IF(F885&gt;0,VLOOKUP(F885,税率表!$A$6:$D$12,3,1),0)</f>
        <v>0</v>
      </c>
      <c r="H885" s="58">
        <f>IF(F885&gt;0,VLOOKUP(F885,税率表!$A$6:$D$12,4,1),0)</f>
        <v>0</v>
      </c>
      <c r="I885" s="58">
        <f t="shared" si="72"/>
        <v>0</v>
      </c>
      <c r="J885" s="58">
        <f t="shared" si="73"/>
        <v>0</v>
      </c>
      <c r="K885" s="43">
        <f>ROUND(MAX((D885-E885)*{0.03,0.1,0.2,0.25,0.3,0.35,0.45}-{0,2520,16920,31920,52920,85920,181920},0),2)</f>
        <v>0</v>
      </c>
      <c r="L885" s="43">
        <f t="shared" si="74"/>
        <v>0</v>
      </c>
      <c r="M885" s="19" t="str">
        <f t="shared" si="75"/>
        <v/>
      </c>
    </row>
    <row r="886" ht="16.5" spans="1:13">
      <c r="A886" s="41">
        <v>884</v>
      </c>
      <c r="B886" s="41"/>
      <c r="C886" s="41"/>
      <c r="D886" s="42"/>
      <c r="E886" s="42"/>
      <c r="F886" s="48">
        <f t="shared" si="71"/>
        <v>0</v>
      </c>
      <c r="G886" s="58">
        <f>IF(F886&gt;0,VLOOKUP(F886,税率表!$A$6:$D$12,3,1),0)</f>
        <v>0</v>
      </c>
      <c r="H886" s="58">
        <f>IF(F886&gt;0,VLOOKUP(F886,税率表!$A$6:$D$12,4,1),0)</f>
        <v>0</v>
      </c>
      <c r="I886" s="58">
        <f t="shared" si="72"/>
        <v>0</v>
      </c>
      <c r="J886" s="58">
        <f t="shared" si="73"/>
        <v>0</v>
      </c>
      <c r="K886" s="43">
        <f>ROUND(MAX((D886-E886)*{0.03,0.1,0.2,0.25,0.3,0.35,0.45}-{0,2520,16920,31920,52920,85920,181920},0),2)</f>
        <v>0</v>
      </c>
      <c r="L886" s="43">
        <f t="shared" si="74"/>
        <v>0</v>
      </c>
      <c r="M886" s="19" t="str">
        <f t="shared" si="75"/>
        <v/>
      </c>
    </row>
    <row r="887" ht="16.5" spans="1:13">
      <c r="A887" s="41">
        <v>885</v>
      </c>
      <c r="B887" s="41"/>
      <c r="C887" s="41"/>
      <c r="D887" s="42"/>
      <c r="E887" s="42"/>
      <c r="F887" s="48">
        <f t="shared" si="71"/>
        <v>0</v>
      </c>
      <c r="G887" s="58">
        <f>IF(F887&gt;0,VLOOKUP(F887,税率表!$A$6:$D$12,3,1),0)</f>
        <v>0</v>
      </c>
      <c r="H887" s="58">
        <f>IF(F887&gt;0,VLOOKUP(F887,税率表!$A$6:$D$12,4,1),0)</f>
        <v>0</v>
      </c>
      <c r="I887" s="58">
        <f t="shared" si="72"/>
        <v>0</v>
      </c>
      <c r="J887" s="58">
        <f t="shared" si="73"/>
        <v>0</v>
      </c>
      <c r="K887" s="43">
        <f>ROUND(MAX((D887-E887)*{0.03,0.1,0.2,0.25,0.3,0.35,0.45}-{0,2520,16920,31920,52920,85920,181920},0),2)</f>
        <v>0</v>
      </c>
      <c r="L887" s="43">
        <f t="shared" si="74"/>
        <v>0</v>
      </c>
      <c r="M887" s="19" t="str">
        <f t="shared" si="75"/>
        <v/>
      </c>
    </row>
    <row r="888" ht="16.5" spans="1:13">
      <c r="A888" s="41">
        <v>886</v>
      </c>
      <c r="B888" s="41"/>
      <c r="C888" s="41"/>
      <c r="D888" s="42"/>
      <c r="E888" s="42"/>
      <c r="F888" s="48">
        <f t="shared" si="71"/>
        <v>0</v>
      </c>
      <c r="G888" s="58">
        <f>IF(F888&gt;0,VLOOKUP(F888,税率表!$A$6:$D$12,3,1),0)</f>
        <v>0</v>
      </c>
      <c r="H888" s="58">
        <f>IF(F888&gt;0,VLOOKUP(F888,税率表!$A$6:$D$12,4,1),0)</f>
        <v>0</v>
      </c>
      <c r="I888" s="58">
        <f t="shared" si="72"/>
        <v>0</v>
      </c>
      <c r="J888" s="58">
        <f t="shared" si="73"/>
        <v>0</v>
      </c>
      <c r="K888" s="43">
        <f>ROUND(MAX((D888-E888)*{0.03,0.1,0.2,0.25,0.3,0.35,0.45}-{0,2520,16920,31920,52920,85920,181920},0),2)</f>
        <v>0</v>
      </c>
      <c r="L888" s="43">
        <f t="shared" si="74"/>
        <v>0</v>
      </c>
      <c r="M888" s="19" t="str">
        <f t="shared" si="75"/>
        <v/>
      </c>
    </row>
    <row r="889" ht="16.5" spans="1:13">
      <c r="A889" s="41">
        <v>887</v>
      </c>
      <c r="B889" s="41"/>
      <c r="C889" s="41"/>
      <c r="D889" s="42"/>
      <c r="E889" s="42"/>
      <c r="F889" s="48">
        <f t="shared" si="71"/>
        <v>0</v>
      </c>
      <c r="G889" s="58">
        <f>IF(F889&gt;0,VLOOKUP(F889,税率表!$A$6:$D$12,3,1),0)</f>
        <v>0</v>
      </c>
      <c r="H889" s="58">
        <f>IF(F889&gt;0,VLOOKUP(F889,税率表!$A$6:$D$12,4,1),0)</f>
        <v>0</v>
      </c>
      <c r="I889" s="58">
        <f t="shared" si="72"/>
        <v>0</v>
      </c>
      <c r="J889" s="58">
        <f t="shared" si="73"/>
        <v>0</v>
      </c>
      <c r="K889" s="43">
        <f>ROUND(MAX((D889-E889)*{0.03,0.1,0.2,0.25,0.3,0.35,0.45}-{0,2520,16920,31920,52920,85920,181920},0),2)</f>
        <v>0</v>
      </c>
      <c r="L889" s="43">
        <f t="shared" si="74"/>
        <v>0</v>
      </c>
      <c r="M889" s="19" t="str">
        <f t="shared" si="75"/>
        <v/>
      </c>
    </row>
    <row r="890" ht="16.5" spans="1:13">
      <c r="A890" s="41">
        <v>888</v>
      </c>
      <c r="B890" s="41"/>
      <c r="C890" s="41"/>
      <c r="D890" s="42"/>
      <c r="E890" s="42"/>
      <c r="F890" s="48">
        <f t="shared" si="71"/>
        <v>0</v>
      </c>
      <c r="G890" s="58">
        <f>IF(F890&gt;0,VLOOKUP(F890,税率表!$A$6:$D$12,3,1),0)</f>
        <v>0</v>
      </c>
      <c r="H890" s="58">
        <f>IF(F890&gt;0,VLOOKUP(F890,税率表!$A$6:$D$12,4,1),0)</f>
        <v>0</v>
      </c>
      <c r="I890" s="58">
        <f t="shared" si="72"/>
        <v>0</v>
      </c>
      <c r="J890" s="58">
        <f t="shared" si="73"/>
        <v>0</v>
      </c>
      <c r="K890" s="43">
        <f>ROUND(MAX((D890-E890)*{0.03,0.1,0.2,0.25,0.3,0.35,0.45}-{0,2520,16920,31920,52920,85920,181920},0),2)</f>
        <v>0</v>
      </c>
      <c r="L890" s="43">
        <f t="shared" si="74"/>
        <v>0</v>
      </c>
      <c r="M890" s="19" t="str">
        <f t="shared" si="75"/>
        <v/>
      </c>
    </row>
    <row r="891" ht="16.5" spans="1:13">
      <c r="A891" s="41">
        <v>889</v>
      </c>
      <c r="B891" s="41"/>
      <c r="C891" s="41"/>
      <c r="D891" s="42"/>
      <c r="E891" s="42"/>
      <c r="F891" s="48">
        <f t="shared" si="71"/>
        <v>0</v>
      </c>
      <c r="G891" s="58">
        <f>IF(F891&gt;0,VLOOKUP(F891,税率表!$A$6:$D$12,3,1),0)</f>
        <v>0</v>
      </c>
      <c r="H891" s="58">
        <f>IF(F891&gt;0,VLOOKUP(F891,税率表!$A$6:$D$12,4,1),0)</f>
        <v>0</v>
      </c>
      <c r="I891" s="58">
        <f t="shared" si="72"/>
        <v>0</v>
      </c>
      <c r="J891" s="58">
        <f t="shared" si="73"/>
        <v>0</v>
      </c>
      <c r="K891" s="43">
        <f>ROUND(MAX((D891-E891)*{0.03,0.1,0.2,0.25,0.3,0.35,0.45}-{0,2520,16920,31920,52920,85920,181920},0),2)</f>
        <v>0</v>
      </c>
      <c r="L891" s="43">
        <f t="shared" si="74"/>
        <v>0</v>
      </c>
      <c r="M891" s="19" t="str">
        <f t="shared" si="75"/>
        <v/>
      </c>
    </row>
    <row r="892" ht="16.5" spans="1:13">
      <c r="A892" s="41">
        <v>890</v>
      </c>
      <c r="B892" s="41"/>
      <c r="C892" s="41"/>
      <c r="D892" s="42"/>
      <c r="E892" s="42"/>
      <c r="F892" s="48">
        <f t="shared" si="71"/>
        <v>0</v>
      </c>
      <c r="G892" s="58">
        <f>IF(F892&gt;0,VLOOKUP(F892,税率表!$A$6:$D$12,3,1),0)</f>
        <v>0</v>
      </c>
      <c r="H892" s="58">
        <f>IF(F892&gt;0,VLOOKUP(F892,税率表!$A$6:$D$12,4,1),0)</f>
        <v>0</v>
      </c>
      <c r="I892" s="58">
        <f t="shared" si="72"/>
        <v>0</v>
      </c>
      <c r="J892" s="58">
        <f t="shared" si="73"/>
        <v>0</v>
      </c>
      <c r="K892" s="43">
        <f>ROUND(MAX((D892-E892)*{0.03,0.1,0.2,0.25,0.3,0.35,0.45}-{0,2520,16920,31920,52920,85920,181920},0),2)</f>
        <v>0</v>
      </c>
      <c r="L892" s="43">
        <f t="shared" si="74"/>
        <v>0</v>
      </c>
      <c r="M892" s="19" t="str">
        <f t="shared" si="75"/>
        <v/>
      </c>
    </row>
    <row r="893" ht="16.5" spans="1:13">
      <c r="A893" s="41">
        <v>891</v>
      </c>
      <c r="B893" s="41"/>
      <c r="C893" s="41"/>
      <c r="D893" s="42"/>
      <c r="E893" s="42"/>
      <c r="F893" s="48">
        <f t="shared" si="71"/>
        <v>0</v>
      </c>
      <c r="G893" s="58">
        <f>IF(F893&gt;0,VLOOKUP(F893,税率表!$A$6:$D$12,3,1),0)</f>
        <v>0</v>
      </c>
      <c r="H893" s="58">
        <f>IF(F893&gt;0,VLOOKUP(F893,税率表!$A$6:$D$12,4,1),0)</f>
        <v>0</v>
      </c>
      <c r="I893" s="58">
        <f t="shared" si="72"/>
        <v>0</v>
      </c>
      <c r="J893" s="58">
        <f t="shared" si="73"/>
        <v>0</v>
      </c>
      <c r="K893" s="43">
        <f>ROUND(MAX((D893-E893)*{0.03,0.1,0.2,0.25,0.3,0.35,0.45}-{0,2520,16920,31920,52920,85920,181920},0),2)</f>
        <v>0</v>
      </c>
      <c r="L893" s="43">
        <f t="shared" si="74"/>
        <v>0</v>
      </c>
      <c r="M893" s="19" t="str">
        <f t="shared" si="75"/>
        <v/>
      </c>
    </row>
    <row r="894" ht="16.5" spans="1:13">
      <c r="A894" s="41">
        <v>892</v>
      </c>
      <c r="B894" s="41"/>
      <c r="C894" s="41"/>
      <c r="D894" s="42"/>
      <c r="E894" s="42"/>
      <c r="F894" s="48">
        <f t="shared" si="71"/>
        <v>0</v>
      </c>
      <c r="G894" s="58">
        <f>IF(F894&gt;0,VLOOKUP(F894,税率表!$A$6:$D$12,3,1),0)</f>
        <v>0</v>
      </c>
      <c r="H894" s="58">
        <f>IF(F894&gt;0,VLOOKUP(F894,税率表!$A$6:$D$12,4,1),0)</f>
        <v>0</v>
      </c>
      <c r="I894" s="58">
        <f t="shared" si="72"/>
        <v>0</v>
      </c>
      <c r="J894" s="58">
        <f t="shared" si="73"/>
        <v>0</v>
      </c>
      <c r="K894" s="43">
        <f>ROUND(MAX((D894-E894)*{0.03,0.1,0.2,0.25,0.3,0.35,0.45}-{0,2520,16920,31920,52920,85920,181920},0),2)</f>
        <v>0</v>
      </c>
      <c r="L894" s="43">
        <f t="shared" si="74"/>
        <v>0</v>
      </c>
      <c r="M894" s="19" t="str">
        <f t="shared" si="75"/>
        <v/>
      </c>
    </row>
    <row r="895" ht="16.5" spans="1:13">
      <c r="A895" s="41">
        <v>893</v>
      </c>
      <c r="B895" s="41"/>
      <c r="C895" s="41"/>
      <c r="D895" s="42"/>
      <c r="E895" s="42"/>
      <c r="F895" s="48">
        <f t="shared" si="71"/>
        <v>0</v>
      </c>
      <c r="G895" s="58">
        <f>IF(F895&gt;0,VLOOKUP(F895,税率表!$A$6:$D$12,3,1),0)</f>
        <v>0</v>
      </c>
      <c r="H895" s="58">
        <f>IF(F895&gt;0,VLOOKUP(F895,税率表!$A$6:$D$12,4,1),0)</f>
        <v>0</v>
      </c>
      <c r="I895" s="58">
        <f t="shared" si="72"/>
        <v>0</v>
      </c>
      <c r="J895" s="58">
        <f t="shared" si="73"/>
        <v>0</v>
      </c>
      <c r="K895" s="43">
        <f>ROUND(MAX((D895-E895)*{0.03,0.1,0.2,0.25,0.3,0.35,0.45}-{0,2520,16920,31920,52920,85920,181920},0),2)</f>
        <v>0</v>
      </c>
      <c r="L895" s="43">
        <f t="shared" si="74"/>
        <v>0</v>
      </c>
      <c r="M895" s="19" t="str">
        <f t="shared" si="75"/>
        <v/>
      </c>
    </row>
    <row r="896" ht="16.5" spans="1:13">
      <c r="A896" s="41">
        <v>894</v>
      </c>
      <c r="B896" s="41"/>
      <c r="C896" s="41"/>
      <c r="D896" s="42"/>
      <c r="E896" s="42"/>
      <c r="F896" s="48">
        <f t="shared" si="71"/>
        <v>0</v>
      </c>
      <c r="G896" s="58">
        <f>IF(F896&gt;0,VLOOKUP(F896,税率表!$A$6:$D$12,3,1),0)</f>
        <v>0</v>
      </c>
      <c r="H896" s="58">
        <f>IF(F896&gt;0,VLOOKUP(F896,税率表!$A$6:$D$12,4,1),0)</f>
        <v>0</v>
      </c>
      <c r="I896" s="58">
        <f t="shared" si="72"/>
        <v>0</v>
      </c>
      <c r="J896" s="58">
        <f t="shared" si="73"/>
        <v>0</v>
      </c>
      <c r="K896" s="43">
        <f>ROUND(MAX((D896-E896)*{0.03,0.1,0.2,0.25,0.3,0.35,0.45}-{0,2520,16920,31920,52920,85920,181920},0),2)</f>
        <v>0</v>
      </c>
      <c r="L896" s="43">
        <f t="shared" si="74"/>
        <v>0</v>
      </c>
      <c r="M896" s="19" t="str">
        <f t="shared" si="75"/>
        <v/>
      </c>
    </row>
    <row r="897" ht="16.5" spans="1:13">
      <c r="A897" s="41">
        <v>895</v>
      </c>
      <c r="B897" s="41"/>
      <c r="C897" s="41"/>
      <c r="D897" s="42"/>
      <c r="E897" s="42"/>
      <c r="F897" s="48">
        <f t="shared" si="71"/>
        <v>0</v>
      </c>
      <c r="G897" s="58">
        <f>IF(F897&gt;0,VLOOKUP(F897,税率表!$A$6:$D$12,3,1),0)</f>
        <v>0</v>
      </c>
      <c r="H897" s="58">
        <f>IF(F897&gt;0,VLOOKUP(F897,税率表!$A$6:$D$12,4,1),0)</f>
        <v>0</v>
      </c>
      <c r="I897" s="58">
        <f t="shared" si="72"/>
        <v>0</v>
      </c>
      <c r="J897" s="58">
        <f t="shared" si="73"/>
        <v>0</v>
      </c>
      <c r="K897" s="43">
        <f>ROUND(MAX((D897-E897)*{0.03,0.1,0.2,0.25,0.3,0.35,0.45}-{0,2520,16920,31920,52920,85920,181920},0),2)</f>
        <v>0</v>
      </c>
      <c r="L897" s="43">
        <f t="shared" si="74"/>
        <v>0</v>
      </c>
      <c r="M897" s="19" t="str">
        <f t="shared" si="75"/>
        <v/>
      </c>
    </row>
    <row r="898" ht="16.5" spans="1:13">
      <c r="A898" s="41">
        <v>896</v>
      </c>
      <c r="B898" s="41"/>
      <c r="C898" s="41"/>
      <c r="D898" s="42"/>
      <c r="E898" s="42"/>
      <c r="F898" s="48">
        <f t="shared" si="71"/>
        <v>0</v>
      </c>
      <c r="G898" s="58">
        <f>IF(F898&gt;0,VLOOKUP(F898,税率表!$A$6:$D$12,3,1),0)</f>
        <v>0</v>
      </c>
      <c r="H898" s="58">
        <f>IF(F898&gt;0,VLOOKUP(F898,税率表!$A$6:$D$12,4,1),0)</f>
        <v>0</v>
      </c>
      <c r="I898" s="58">
        <f t="shared" si="72"/>
        <v>0</v>
      </c>
      <c r="J898" s="58">
        <f t="shared" si="73"/>
        <v>0</v>
      </c>
      <c r="K898" s="43">
        <f>ROUND(MAX((D898-E898)*{0.03,0.1,0.2,0.25,0.3,0.35,0.45}-{0,2520,16920,31920,52920,85920,181920},0),2)</f>
        <v>0</v>
      </c>
      <c r="L898" s="43">
        <f t="shared" si="74"/>
        <v>0</v>
      </c>
      <c r="M898" s="19" t="str">
        <f t="shared" si="75"/>
        <v/>
      </c>
    </row>
    <row r="899" ht="16.5" spans="1:13">
      <c r="A899" s="41">
        <v>897</v>
      </c>
      <c r="B899" s="41"/>
      <c r="C899" s="41"/>
      <c r="D899" s="42"/>
      <c r="E899" s="42"/>
      <c r="F899" s="48">
        <f t="shared" si="71"/>
        <v>0</v>
      </c>
      <c r="G899" s="58">
        <f>IF(F899&gt;0,VLOOKUP(F899,税率表!$A$6:$D$12,3,1),0)</f>
        <v>0</v>
      </c>
      <c r="H899" s="58">
        <f>IF(F899&gt;0,VLOOKUP(F899,税率表!$A$6:$D$12,4,1),0)</f>
        <v>0</v>
      </c>
      <c r="I899" s="58">
        <f t="shared" si="72"/>
        <v>0</v>
      </c>
      <c r="J899" s="58">
        <f t="shared" si="73"/>
        <v>0</v>
      </c>
      <c r="K899" s="43">
        <f>ROUND(MAX((D899-E899)*{0.03,0.1,0.2,0.25,0.3,0.35,0.45}-{0,2520,16920,31920,52920,85920,181920},0),2)</f>
        <v>0</v>
      </c>
      <c r="L899" s="43">
        <f t="shared" si="74"/>
        <v>0</v>
      </c>
      <c r="M899" s="19" t="str">
        <f t="shared" si="75"/>
        <v/>
      </c>
    </row>
    <row r="900" ht="16.5" spans="1:13">
      <c r="A900" s="41">
        <v>898</v>
      </c>
      <c r="B900" s="41"/>
      <c r="C900" s="41"/>
      <c r="D900" s="42"/>
      <c r="E900" s="42"/>
      <c r="F900" s="48">
        <f t="shared" si="71"/>
        <v>0</v>
      </c>
      <c r="G900" s="58">
        <f>IF(F900&gt;0,VLOOKUP(F900,税率表!$A$6:$D$12,3,1),0)</f>
        <v>0</v>
      </c>
      <c r="H900" s="58">
        <f>IF(F900&gt;0,VLOOKUP(F900,税率表!$A$6:$D$12,4,1),0)</f>
        <v>0</v>
      </c>
      <c r="I900" s="58">
        <f t="shared" si="72"/>
        <v>0</v>
      </c>
      <c r="J900" s="58">
        <f t="shared" si="73"/>
        <v>0</v>
      </c>
      <c r="K900" s="43">
        <f>ROUND(MAX((D900-E900)*{0.03,0.1,0.2,0.25,0.3,0.35,0.45}-{0,2520,16920,31920,52920,85920,181920},0),2)</f>
        <v>0</v>
      </c>
      <c r="L900" s="43">
        <f t="shared" si="74"/>
        <v>0</v>
      </c>
      <c r="M900" s="19" t="str">
        <f t="shared" si="75"/>
        <v/>
      </c>
    </row>
    <row r="901" ht="16.5" spans="1:13">
      <c r="A901" s="41">
        <v>899</v>
      </c>
      <c r="B901" s="41"/>
      <c r="C901" s="41"/>
      <c r="D901" s="42"/>
      <c r="E901" s="42"/>
      <c r="F901" s="48">
        <f t="shared" si="71"/>
        <v>0</v>
      </c>
      <c r="G901" s="58">
        <f>IF(F901&gt;0,VLOOKUP(F901,税率表!$A$6:$D$12,3,1),0)</f>
        <v>0</v>
      </c>
      <c r="H901" s="58">
        <f>IF(F901&gt;0,VLOOKUP(F901,税率表!$A$6:$D$12,4,1),0)</f>
        <v>0</v>
      </c>
      <c r="I901" s="58">
        <f t="shared" si="72"/>
        <v>0</v>
      </c>
      <c r="J901" s="58">
        <f t="shared" si="73"/>
        <v>0</v>
      </c>
      <c r="K901" s="43">
        <f>ROUND(MAX((D901-E901)*{0.03,0.1,0.2,0.25,0.3,0.35,0.45}-{0,2520,16920,31920,52920,85920,181920},0),2)</f>
        <v>0</v>
      </c>
      <c r="L901" s="43">
        <f t="shared" si="74"/>
        <v>0</v>
      </c>
      <c r="M901" s="19" t="str">
        <f t="shared" si="75"/>
        <v/>
      </c>
    </row>
    <row r="902" ht="16.5" spans="1:13">
      <c r="A902" s="41">
        <v>900</v>
      </c>
      <c r="B902" s="41"/>
      <c r="C902" s="41"/>
      <c r="D902" s="42"/>
      <c r="E902" s="42"/>
      <c r="F902" s="48">
        <f t="shared" si="71"/>
        <v>0</v>
      </c>
      <c r="G902" s="58">
        <f>IF(F902&gt;0,VLOOKUP(F902,税率表!$A$6:$D$12,3,1),0)</f>
        <v>0</v>
      </c>
      <c r="H902" s="58">
        <f>IF(F902&gt;0,VLOOKUP(F902,税率表!$A$6:$D$12,4,1),0)</f>
        <v>0</v>
      </c>
      <c r="I902" s="58">
        <f t="shared" si="72"/>
        <v>0</v>
      </c>
      <c r="J902" s="58">
        <f t="shared" si="73"/>
        <v>0</v>
      </c>
      <c r="K902" s="43">
        <f>ROUND(MAX((D902-E902)*{0.03,0.1,0.2,0.25,0.3,0.35,0.45}-{0,2520,16920,31920,52920,85920,181920},0),2)</f>
        <v>0</v>
      </c>
      <c r="L902" s="43">
        <f t="shared" si="74"/>
        <v>0</v>
      </c>
      <c r="M902" s="19" t="str">
        <f t="shared" si="75"/>
        <v/>
      </c>
    </row>
    <row r="903" ht="16.5" spans="1:13">
      <c r="A903" s="41">
        <v>901</v>
      </c>
      <c r="B903" s="41"/>
      <c r="C903" s="41"/>
      <c r="D903" s="42"/>
      <c r="E903" s="42"/>
      <c r="F903" s="48">
        <f t="shared" si="71"/>
        <v>0</v>
      </c>
      <c r="G903" s="58">
        <f>IF(F903&gt;0,VLOOKUP(F903,税率表!$A$6:$D$12,3,1),0)</f>
        <v>0</v>
      </c>
      <c r="H903" s="58">
        <f>IF(F903&gt;0,VLOOKUP(F903,税率表!$A$6:$D$12,4,1),0)</f>
        <v>0</v>
      </c>
      <c r="I903" s="58">
        <f t="shared" si="72"/>
        <v>0</v>
      </c>
      <c r="J903" s="58">
        <f t="shared" si="73"/>
        <v>0</v>
      </c>
      <c r="K903" s="43">
        <f>ROUND(MAX((D903-E903)*{0.03,0.1,0.2,0.25,0.3,0.35,0.45}-{0,2520,16920,31920,52920,85920,181920},0),2)</f>
        <v>0</v>
      </c>
      <c r="L903" s="43">
        <f t="shared" si="74"/>
        <v>0</v>
      </c>
      <c r="M903" s="19" t="str">
        <f t="shared" si="75"/>
        <v/>
      </c>
    </row>
    <row r="904" ht="16.5" spans="1:13">
      <c r="A904" s="41">
        <v>902</v>
      </c>
      <c r="B904" s="41"/>
      <c r="C904" s="41"/>
      <c r="D904" s="42"/>
      <c r="E904" s="42"/>
      <c r="F904" s="48">
        <f t="shared" si="71"/>
        <v>0</v>
      </c>
      <c r="G904" s="58">
        <f>IF(F904&gt;0,VLOOKUP(F904,税率表!$A$6:$D$12,3,1),0)</f>
        <v>0</v>
      </c>
      <c r="H904" s="58">
        <f>IF(F904&gt;0,VLOOKUP(F904,税率表!$A$6:$D$12,4,1),0)</f>
        <v>0</v>
      </c>
      <c r="I904" s="58">
        <f t="shared" si="72"/>
        <v>0</v>
      </c>
      <c r="J904" s="58">
        <f t="shared" si="73"/>
        <v>0</v>
      </c>
      <c r="K904" s="43">
        <f>ROUND(MAX((D904-E904)*{0.03,0.1,0.2,0.25,0.3,0.35,0.45}-{0,2520,16920,31920,52920,85920,181920},0),2)</f>
        <v>0</v>
      </c>
      <c r="L904" s="43">
        <f t="shared" si="74"/>
        <v>0</v>
      </c>
      <c r="M904" s="19" t="str">
        <f t="shared" si="75"/>
        <v/>
      </c>
    </row>
    <row r="905" ht="16.5" spans="1:13">
      <c r="A905" s="41">
        <v>903</v>
      </c>
      <c r="B905" s="41"/>
      <c r="C905" s="41"/>
      <c r="D905" s="42"/>
      <c r="E905" s="42"/>
      <c r="F905" s="48">
        <f t="shared" si="71"/>
        <v>0</v>
      </c>
      <c r="G905" s="58">
        <f>IF(F905&gt;0,VLOOKUP(F905,税率表!$A$6:$D$12,3,1),0)</f>
        <v>0</v>
      </c>
      <c r="H905" s="58">
        <f>IF(F905&gt;0,VLOOKUP(F905,税率表!$A$6:$D$12,4,1),0)</f>
        <v>0</v>
      </c>
      <c r="I905" s="58">
        <f t="shared" si="72"/>
        <v>0</v>
      </c>
      <c r="J905" s="58">
        <f t="shared" si="73"/>
        <v>0</v>
      </c>
      <c r="K905" s="43">
        <f>ROUND(MAX((D905-E905)*{0.03,0.1,0.2,0.25,0.3,0.35,0.45}-{0,2520,16920,31920,52920,85920,181920},0),2)</f>
        <v>0</v>
      </c>
      <c r="L905" s="43">
        <f t="shared" si="74"/>
        <v>0</v>
      </c>
      <c r="M905" s="19" t="str">
        <f t="shared" si="75"/>
        <v/>
      </c>
    </row>
    <row r="906" ht="16.5" spans="1:13">
      <c r="A906" s="41">
        <v>904</v>
      </c>
      <c r="B906" s="41"/>
      <c r="C906" s="41"/>
      <c r="D906" s="42"/>
      <c r="E906" s="42"/>
      <c r="F906" s="48">
        <f t="shared" si="71"/>
        <v>0</v>
      </c>
      <c r="G906" s="58">
        <f>IF(F906&gt;0,VLOOKUP(F906,税率表!$A$6:$D$12,3,1),0)</f>
        <v>0</v>
      </c>
      <c r="H906" s="58">
        <f>IF(F906&gt;0,VLOOKUP(F906,税率表!$A$6:$D$12,4,1),0)</f>
        <v>0</v>
      </c>
      <c r="I906" s="58">
        <f t="shared" si="72"/>
        <v>0</v>
      </c>
      <c r="J906" s="58">
        <f t="shared" si="73"/>
        <v>0</v>
      </c>
      <c r="K906" s="43">
        <f>ROUND(MAX((D906-E906)*{0.03,0.1,0.2,0.25,0.3,0.35,0.45}-{0,2520,16920,31920,52920,85920,181920},0),2)</f>
        <v>0</v>
      </c>
      <c r="L906" s="43">
        <f t="shared" si="74"/>
        <v>0</v>
      </c>
      <c r="M906" s="19" t="str">
        <f t="shared" si="75"/>
        <v/>
      </c>
    </row>
    <row r="907" ht="16.5" spans="1:13">
      <c r="A907" s="41">
        <v>905</v>
      </c>
      <c r="B907" s="41"/>
      <c r="C907" s="41"/>
      <c r="D907" s="42"/>
      <c r="E907" s="42"/>
      <c r="F907" s="48">
        <f t="shared" si="71"/>
        <v>0</v>
      </c>
      <c r="G907" s="58">
        <f>IF(F907&gt;0,VLOOKUP(F907,税率表!$A$6:$D$12,3,1),0)</f>
        <v>0</v>
      </c>
      <c r="H907" s="58">
        <f>IF(F907&gt;0,VLOOKUP(F907,税率表!$A$6:$D$12,4,1),0)</f>
        <v>0</v>
      </c>
      <c r="I907" s="58">
        <f t="shared" si="72"/>
        <v>0</v>
      </c>
      <c r="J907" s="58">
        <f t="shared" si="73"/>
        <v>0</v>
      </c>
      <c r="K907" s="43">
        <f>ROUND(MAX((D907-E907)*{0.03,0.1,0.2,0.25,0.3,0.35,0.45}-{0,2520,16920,31920,52920,85920,181920},0),2)</f>
        <v>0</v>
      </c>
      <c r="L907" s="43">
        <f t="shared" si="74"/>
        <v>0</v>
      </c>
      <c r="M907" s="19" t="str">
        <f t="shared" si="75"/>
        <v/>
      </c>
    </row>
    <row r="908" ht="16.5" spans="1:13">
      <c r="A908" s="41">
        <v>906</v>
      </c>
      <c r="B908" s="41"/>
      <c r="C908" s="41"/>
      <c r="D908" s="42"/>
      <c r="E908" s="42"/>
      <c r="F908" s="48">
        <f t="shared" ref="F908:F971" si="76">ROUND(IF(D908&gt;E908,D908-E908,0),2)</f>
        <v>0</v>
      </c>
      <c r="G908" s="58">
        <f>IF(F908&gt;0,VLOOKUP(F908,税率表!$A$6:$D$12,3,1),0)</f>
        <v>0</v>
      </c>
      <c r="H908" s="58">
        <f>IF(F908&gt;0,VLOOKUP(F908,税率表!$A$6:$D$12,4,1),0)</f>
        <v>0</v>
      </c>
      <c r="I908" s="58">
        <f t="shared" ref="I908:I971" si="77">ROUND(F908*G908-H908,2)</f>
        <v>0</v>
      </c>
      <c r="J908" s="58">
        <f t="shared" ref="J908:J971" si="78">ROUND(D908-I908,2)</f>
        <v>0</v>
      </c>
      <c r="K908" s="43">
        <f>ROUND(MAX((D908-E908)*{0.03,0.1,0.2,0.25,0.3,0.35,0.45}-{0,2520,16920,31920,52920,85920,181920},0),2)</f>
        <v>0</v>
      </c>
      <c r="L908" s="43">
        <f t="shared" ref="L908:L971" si="79">ROUND(D908-K908,2)</f>
        <v>0</v>
      </c>
      <c r="M908" s="19" t="str">
        <f t="shared" ref="M908:M971" si="80">IF(I908=K908,"","税金计算有误！")</f>
        <v/>
      </c>
    </row>
    <row r="909" ht="16.5" spans="1:13">
      <c r="A909" s="41">
        <v>907</v>
      </c>
      <c r="B909" s="41"/>
      <c r="C909" s="41"/>
      <c r="D909" s="42"/>
      <c r="E909" s="42"/>
      <c r="F909" s="48">
        <f t="shared" si="76"/>
        <v>0</v>
      </c>
      <c r="G909" s="58">
        <f>IF(F909&gt;0,VLOOKUP(F909,税率表!$A$6:$D$12,3,1),0)</f>
        <v>0</v>
      </c>
      <c r="H909" s="58">
        <f>IF(F909&gt;0,VLOOKUP(F909,税率表!$A$6:$D$12,4,1),0)</f>
        <v>0</v>
      </c>
      <c r="I909" s="58">
        <f t="shared" si="77"/>
        <v>0</v>
      </c>
      <c r="J909" s="58">
        <f t="shared" si="78"/>
        <v>0</v>
      </c>
      <c r="K909" s="43">
        <f>ROUND(MAX((D909-E909)*{0.03,0.1,0.2,0.25,0.3,0.35,0.45}-{0,2520,16920,31920,52920,85920,181920},0),2)</f>
        <v>0</v>
      </c>
      <c r="L909" s="43">
        <f t="shared" si="79"/>
        <v>0</v>
      </c>
      <c r="M909" s="19" t="str">
        <f t="shared" si="80"/>
        <v/>
      </c>
    </row>
    <row r="910" ht="16.5" spans="1:13">
      <c r="A910" s="41">
        <v>908</v>
      </c>
      <c r="B910" s="41"/>
      <c r="C910" s="41"/>
      <c r="D910" s="42"/>
      <c r="E910" s="42"/>
      <c r="F910" s="48">
        <f t="shared" si="76"/>
        <v>0</v>
      </c>
      <c r="G910" s="58">
        <f>IF(F910&gt;0,VLOOKUP(F910,税率表!$A$6:$D$12,3,1),0)</f>
        <v>0</v>
      </c>
      <c r="H910" s="58">
        <f>IF(F910&gt;0,VLOOKUP(F910,税率表!$A$6:$D$12,4,1),0)</f>
        <v>0</v>
      </c>
      <c r="I910" s="58">
        <f t="shared" si="77"/>
        <v>0</v>
      </c>
      <c r="J910" s="58">
        <f t="shared" si="78"/>
        <v>0</v>
      </c>
      <c r="K910" s="43">
        <f>ROUND(MAX((D910-E910)*{0.03,0.1,0.2,0.25,0.3,0.35,0.45}-{0,2520,16920,31920,52920,85920,181920},0),2)</f>
        <v>0</v>
      </c>
      <c r="L910" s="43">
        <f t="shared" si="79"/>
        <v>0</v>
      </c>
      <c r="M910" s="19" t="str">
        <f t="shared" si="80"/>
        <v/>
      </c>
    </row>
    <row r="911" ht="16.5" spans="1:13">
      <c r="A911" s="41">
        <v>909</v>
      </c>
      <c r="B911" s="41"/>
      <c r="C911" s="41"/>
      <c r="D911" s="42"/>
      <c r="E911" s="42"/>
      <c r="F911" s="48">
        <f t="shared" si="76"/>
        <v>0</v>
      </c>
      <c r="G911" s="58">
        <f>IF(F911&gt;0,VLOOKUP(F911,税率表!$A$6:$D$12,3,1),0)</f>
        <v>0</v>
      </c>
      <c r="H911" s="58">
        <f>IF(F911&gt;0,VLOOKUP(F911,税率表!$A$6:$D$12,4,1),0)</f>
        <v>0</v>
      </c>
      <c r="I911" s="58">
        <f t="shared" si="77"/>
        <v>0</v>
      </c>
      <c r="J911" s="58">
        <f t="shared" si="78"/>
        <v>0</v>
      </c>
      <c r="K911" s="43">
        <f>ROUND(MAX((D911-E911)*{0.03,0.1,0.2,0.25,0.3,0.35,0.45}-{0,2520,16920,31920,52920,85920,181920},0),2)</f>
        <v>0</v>
      </c>
      <c r="L911" s="43">
        <f t="shared" si="79"/>
        <v>0</v>
      </c>
      <c r="M911" s="19" t="str">
        <f t="shared" si="80"/>
        <v/>
      </c>
    </row>
    <row r="912" ht="16.5" spans="1:13">
      <c r="A912" s="41">
        <v>910</v>
      </c>
      <c r="B912" s="41"/>
      <c r="C912" s="41"/>
      <c r="D912" s="42"/>
      <c r="E912" s="42"/>
      <c r="F912" s="48">
        <f t="shared" si="76"/>
        <v>0</v>
      </c>
      <c r="G912" s="58">
        <f>IF(F912&gt;0,VLOOKUP(F912,税率表!$A$6:$D$12,3,1),0)</f>
        <v>0</v>
      </c>
      <c r="H912" s="58">
        <f>IF(F912&gt;0,VLOOKUP(F912,税率表!$A$6:$D$12,4,1),0)</f>
        <v>0</v>
      </c>
      <c r="I912" s="58">
        <f t="shared" si="77"/>
        <v>0</v>
      </c>
      <c r="J912" s="58">
        <f t="shared" si="78"/>
        <v>0</v>
      </c>
      <c r="K912" s="43">
        <f>ROUND(MAX((D912-E912)*{0.03,0.1,0.2,0.25,0.3,0.35,0.45}-{0,2520,16920,31920,52920,85920,181920},0),2)</f>
        <v>0</v>
      </c>
      <c r="L912" s="43">
        <f t="shared" si="79"/>
        <v>0</v>
      </c>
      <c r="M912" s="19" t="str">
        <f t="shared" si="80"/>
        <v/>
      </c>
    </row>
    <row r="913" ht="16.5" spans="1:13">
      <c r="A913" s="41">
        <v>911</v>
      </c>
      <c r="B913" s="41"/>
      <c r="C913" s="41"/>
      <c r="D913" s="42"/>
      <c r="E913" s="42"/>
      <c r="F913" s="48">
        <f t="shared" si="76"/>
        <v>0</v>
      </c>
      <c r="G913" s="58">
        <f>IF(F913&gt;0,VLOOKUP(F913,税率表!$A$6:$D$12,3,1),0)</f>
        <v>0</v>
      </c>
      <c r="H913" s="58">
        <f>IF(F913&gt;0,VLOOKUP(F913,税率表!$A$6:$D$12,4,1),0)</f>
        <v>0</v>
      </c>
      <c r="I913" s="58">
        <f t="shared" si="77"/>
        <v>0</v>
      </c>
      <c r="J913" s="58">
        <f t="shared" si="78"/>
        <v>0</v>
      </c>
      <c r="K913" s="43">
        <f>ROUND(MAX((D913-E913)*{0.03,0.1,0.2,0.25,0.3,0.35,0.45}-{0,2520,16920,31920,52920,85920,181920},0),2)</f>
        <v>0</v>
      </c>
      <c r="L913" s="43">
        <f t="shared" si="79"/>
        <v>0</v>
      </c>
      <c r="M913" s="19" t="str">
        <f t="shared" si="80"/>
        <v/>
      </c>
    </row>
    <row r="914" ht="16.5" spans="1:13">
      <c r="A914" s="41">
        <v>912</v>
      </c>
      <c r="B914" s="41"/>
      <c r="C914" s="41"/>
      <c r="D914" s="42"/>
      <c r="E914" s="42"/>
      <c r="F914" s="48">
        <f t="shared" si="76"/>
        <v>0</v>
      </c>
      <c r="G914" s="58">
        <f>IF(F914&gt;0,VLOOKUP(F914,税率表!$A$6:$D$12,3,1),0)</f>
        <v>0</v>
      </c>
      <c r="H914" s="58">
        <f>IF(F914&gt;0,VLOOKUP(F914,税率表!$A$6:$D$12,4,1),0)</f>
        <v>0</v>
      </c>
      <c r="I914" s="58">
        <f t="shared" si="77"/>
        <v>0</v>
      </c>
      <c r="J914" s="58">
        <f t="shared" si="78"/>
        <v>0</v>
      </c>
      <c r="K914" s="43">
        <f>ROUND(MAX((D914-E914)*{0.03,0.1,0.2,0.25,0.3,0.35,0.45}-{0,2520,16920,31920,52920,85920,181920},0),2)</f>
        <v>0</v>
      </c>
      <c r="L914" s="43">
        <f t="shared" si="79"/>
        <v>0</v>
      </c>
      <c r="M914" s="19" t="str">
        <f t="shared" si="80"/>
        <v/>
      </c>
    </row>
    <row r="915" ht="16.5" spans="1:13">
      <c r="A915" s="41">
        <v>913</v>
      </c>
      <c r="B915" s="41"/>
      <c r="C915" s="41"/>
      <c r="D915" s="42"/>
      <c r="E915" s="42"/>
      <c r="F915" s="48">
        <f t="shared" si="76"/>
        <v>0</v>
      </c>
      <c r="G915" s="58">
        <f>IF(F915&gt;0,VLOOKUP(F915,税率表!$A$6:$D$12,3,1),0)</f>
        <v>0</v>
      </c>
      <c r="H915" s="58">
        <f>IF(F915&gt;0,VLOOKUP(F915,税率表!$A$6:$D$12,4,1),0)</f>
        <v>0</v>
      </c>
      <c r="I915" s="58">
        <f t="shared" si="77"/>
        <v>0</v>
      </c>
      <c r="J915" s="58">
        <f t="shared" si="78"/>
        <v>0</v>
      </c>
      <c r="K915" s="43">
        <f>ROUND(MAX((D915-E915)*{0.03,0.1,0.2,0.25,0.3,0.35,0.45}-{0,2520,16920,31920,52920,85920,181920},0),2)</f>
        <v>0</v>
      </c>
      <c r="L915" s="43">
        <f t="shared" si="79"/>
        <v>0</v>
      </c>
      <c r="M915" s="19" t="str">
        <f t="shared" si="80"/>
        <v/>
      </c>
    </row>
    <row r="916" ht="16.5" spans="1:13">
      <c r="A916" s="41">
        <v>914</v>
      </c>
      <c r="B916" s="41"/>
      <c r="C916" s="41"/>
      <c r="D916" s="42"/>
      <c r="E916" s="42"/>
      <c r="F916" s="48">
        <f t="shared" si="76"/>
        <v>0</v>
      </c>
      <c r="G916" s="58">
        <f>IF(F916&gt;0,VLOOKUP(F916,税率表!$A$6:$D$12,3,1),0)</f>
        <v>0</v>
      </c>
      <c r="H916" s="58">
        <f>IF(F916&gt;0,VLOOKUP(F916,税率表!$A$6:$D$12,4,1),0)</f>
        <v>0</v>
      </c>
      <c r="I916" s="58">
        <f t="shared" si="77"/>
        <v>0</v>
      </c>
      <c r="J916" s="58">
        <f t="shared" si="78"/>
        <v>0</v>
      </c>
      <c r="K916" s="43">
        <f>ROUND(MAX((D916-E916)*{0.03,0.1,0.2,0.25,0.3,0.35,0.45}-{0,2520,16920,31920,52920,85920,181920},0),2)</f>
        <v>0</v>
      </c>
      <c r="L916" s="43">
        <f t="shared" si="79"/>
        <v>0</v>
      </c>
      <c r="M916" s="19" t="str">
        <f t="shared" si="80"/>
        <v/>
      </c>
    </row>
    <row r="917" ht="16.5" spans="1:13">
      <c r="A917" s="41">
        <v>915</v>
      </c>
      <c r="B917" s="41"/>
      <c r="C917" s="41"/>
      <c r="D917" s="42"/>
      <c r="E917" s="42"/>
      <c r="F917" s="48">
        <f t="shared" si="76"/>
        <v>0</v>
      </c>
      <c r="G917" s="58">
        <f>IF(F917&gt;0,VLOOKUP(F917,税率表!$A$6:$D$12,3,1),0)</f>
        <v>0</v>
      </c>
      <c r="H917" s="58">
        <f>IF(F917&gt;0,VLOOKUP(F917,税率表!$A$6:$D$12,4,1),0)</f>
        <v>0</v>
      </c>
      <c r="I917" s="58">
        <f t="shared" si="77"/>
        <v>0</v>
      </c>
      <c r="J917" s="58">
        <f t="shared" si="78"/>
        <v>0</v>
      </c>
      <c r="K917" s="43">
        <f>ROUND(MAX((D917-E917)*{0.03,0.1,0.2,0.25,0.3,0.35,0.45}-{0,2520,16920,31920,52920,85920,181920},0),2)</f>
        <v>0</v>
      </c>
      <c r="L917" s="43">
        <f t="shared" si="79"/>
        <v>0</v>
      </c>
      <c r="M917" s="19" t="str">
        <f t="shared" si="80"/>
        <v/>
      </c>
    </row>
    <row r="918" ht="16.5" spans="1:13">
      <c r="A918" s="41">
        <v>916</v>
      </c>
      <c r="B918" s="41"/>
      <c r="C918" s="41"/>
      <c r="D918" s="42"/>
      <c r="E918" s="42"/>
      <c r="F918" s="48">
        <f t="shared" si="76"/>
        <v>0</v>
      </c>
      <c r="G918" s="58">
        <f>IF(F918&gt;0,VLOOKUP(F918,税率表!$A$6:$D$12,3,1),0)</f>
        <v>0</v>
      </c>
      <c r="H918" s="58">
        <f>IF(F918&gt;0,VLOOKUP(F918,税率表!$A$6:$D$12,4,1),0)</f>
        <v>0</v>
      </c>
      <c r="I918" s="58">
        <f t="shared" si="77"/>
        <v>0</v>
      </c>
      <c r="J918" s="58">
        <f t="shared" si="78"/>
        <v>0</v>
      </c>
      <c r="K918" s="43">
        <f>ROUND(MAX((D918-E918)*{0.03,0.1,0.2,0.25,0.3,0.35,0.45}-{0,2520,16920,31920,52920,85920,181920},0),2)</f>
        <v>0</v>
      </c>
      <c r="L918" s="43">
        <f t="shared" si="79"/>
        <v>0</v>
      </c>
      <c r="M918" s="19" t="str">
        <f t="shared" si="80"/>
        <v/>
      </c>
    </row>
    <row r="919" ht="16.5" spans="1:13">
      <c r="A919" s="41">
        <v>917</v>
      </c>
      <c r="B919" s="41"/>
      <c r="C919" s="41"/>
      <c r="D919" s="42"/>
      <c r="E919" s="42"/>
      <c r="F919" s="48">
        <f t="shared" si="76"/>
        <v>0</v>
      </c>
      <c r="G919" s="58">
        <f>IF(F919&gt;0,VLOOKUP(F919,税率表!$A$6:$D$12,3,1),0)</f>
        <v>0</v>
      </c>
      <c r="H919" s="58">
        <f>IF(F919&gt;0,VLOOKUP(F919,税率表!$A$6:$D$12,4,1),0)</f>
        <v>0</v>
      </c>
      <c r="I919" s="58">
        <f t="shared" si="77"/>
        <v>0</v>
      </c>
      <c r="J919" s="58">
        <f t="shared" si="78"/>
        <v>0</v>
      </c>
      <c r="K919" s="43">
        <f>ROUND(MAX((D919-E919)*{0.03,0.1,0.2,0.25,0.3,0.35,0.45}-{0,2520,16920,31920,52920,85920,181920},0),2)</f>
        <v>0</v>
      </c>
      <c r="L919" s="43">
        <f t="shared" si="79"/>
        <v>0</v>
      </c>
      <c r="M919" s="19" t="str">
        <f t="shared" si="80"/>
        <v/>
      </c>
    </row>
    <row r="920" ht="16.5" spans="1:13">
      <c r="A920" s="41">
        <v>918</v>
      </c>
      <c r="B920" s="41"/>
      <c r="C920" s="41"/>
      <c r="D920" s="42"/>
      <c r="E920" s="42"/>
      <c r="F920" s="48">
        <f t="shared" si="76"/>
        <v>0</v>
      </c>
      <c r="G920" s="58">
        <f>IF(F920&gt;0,VLOOKUP(F920,税率表!$A$6:$D$12,3,1),0)</f>
        <v>0</v>
      </c>
      <c r="H920" s="58">
        <f>IF(F920&gt;0,VLOOKUP(F920,税率表!$A$6:$D$12,4,1),0)</f>
        <v>0</v>
      </c>
      <c r="I920" s="58">
        <f t="shared" si="77"/>
        <v>0</v>
      </c>
      <c r="J920" s="58">
        <f t="shared" si="78"/>
        <v>0</v>
      </c>
      <c r="K920" s="43">
        <f>ROUND(MAX((D920-E920)*{0.03,0.1,0.2,0.25,0.3,0.35,0.45}-{0,2520,16920,31920,52920,85920,181920},0),2)</f>
        <v>0</v>
      </c>
      <c r="L920" s="43">
        <f t="shared" si="79"/>
        <v>0</v>
      </c>
      <c r="M920" s="19" t="str">
        <f t="shared" si="80"/>
        <v/>
      </c>
    </row>
    <row r="921" ht="16.5" spans="1:13">
      <c r="A921" s="41">
        <v>919</v>
      </c>
      <c r="B921" s="41"/>
      <c r="C921" s="41"/>
      <c r="D921" s="42"/>
      <c r="E921" s="42"/>
      <c r="F921" s="48">
        <f t="shared" si="76"/>
        <v>0</v>
      </c>
      <c r="G921" s="58">
        <f>IF(F921&gt;0,VLOOKUP(F921,税率表!$A$6:$D$12,3,1),0)</f>
        <v>0</v>
      </c>
      <c r="H921" s="58">
        <f>IF(F921&gt;0,VLOOKUP(F921,税率表!$A$6:$D$12,4,1),0)</f>
        <v>0</v>
      </c>
      <c r="I921" s="58">
        <f t="shared" si="77"/>
        <v>0</v>
      </c>
      <c r="J921" s="58">
        <f t="shared" si="78"/>
        <v>0</v>
      </c>
      <c r="K921" s="43">
        <f>ROUND(MAX((D921-E921)*{0.03,0.1,0.2,0.25,0.3,0.35,0.45}-{0,2520,16920,31920,52920,85920,181920},0),2)</f>
        <v>0</v>
      </c>
      <c r="L921" s="43">
        <f t="shared" si="79"/>
        <v>0</v>
      </c>
      <c r="M921" s="19" t="str">
        <f t="shared" si="80"/>
        <v/>
      </c>
    </row>
    <row r="922" ht="16.5" spans="1:13">
      <c r="A922" s="41">
        <v>920</v>
      </c>
      <c r="B922" s="41"/>
      <c r="C922" s="41"/>
      <c r="D922" s="42"/>
      <c r="E922" s="42"/>
      <c r="F922" s="48">
        <f t="shared" si="76"/>
        <v>0</v>
      </c>
      <c r="G922" s="58">
        <f>IF(F922&gt;0,VLOOKUP(F922,税率表!$A$6:$D$12,3,1),0)</f>
        <v>0</v>
      </c>
      <c r="H922" s="58">
        <f>IF(F922&gt;0,VLOOKUP(F922,税率表!$A$6:$D$12,4,1),0)</f>
        <v>0</v>
      </c>
      <c r="I922" s="58">
        <f t="shared" si="77"/>
        <v>0</v>
      </c>
      <c r="J922" s="58">
        <f t="shared" si="78"/>
        <v>0</v>
      </c>
      <c r="K922" s="43">
        <f>ROUND(MAX((D922-E922)*{0.03,0.1,0.2,0.25,0.3,0.35,0.45}-{0,2520,16920,31920,52920,85920,181920},0),2)</f>
        <v>0</v>
      </c>
      <c r="L922" s="43">
        <f t="shared" si="79"/>
        <v>0</v>
      </c>
      <c r="M922" s="19" t="str">
        <f t="shared" si="80"/>
        <v/>
      </c>
    </row>
    <row r="923" ht="16.5" spans="1:13">
      <c r="A923" s="41">
        <v>921</v>
      </c>
      <c r="B923" s="41"/>
      <c r="C923" s="41"/>
      <c r="D923" s="42"/>
      <c r="E923" s="42"/>
      <c r="F923" s="48">
        <f t="shared" si="76"/>
        <v>0</v>
      </c>
      <c r="G923" s="58">
        <f>IF(F923&gt;0,VLOOKUP(F923,税率表!$A$6:$D$12,3,1),0)</f>
        <v>0</v>
      </c>
      <c r="H923" s="58">
        <f>IF(F923&gt;0,VLOOKUP(F923,税率表!$A$6:$D$12,4,1),0)</f>
        <v>0</v>
      </c>
      <c r="I923" s="58">
        <f t="shared" si="77"/>
        <v>0</v>
      </c>
      <c r="J923" s="58">
        <f t="shared" si="78"/>
        <v>0</v>
      </c>
      <c r="K923" s="43">
        <f>ROUND(MAX((D923-E923)*{0.03,0.1,0.2,0.25,0.3,0.35,0.45}-{0,2520,16920,31920,52920,85920,181920},0),2)</f>
        <v>0</v>
      </c>
      <c r="L923" s="43">
        <f t="shared" si="79"/>
        <v>0</v>
      </c>
      <c r="M923" s="19" t="str">
        <f t="shared" si="80"/>
        <v/>
      </c>
    </row>
    <row r="924" ht="16.5" spans="1:13">
      <c r="A924" s="41">
        <v>922</v>
      </c>
      <c r="B924" s="41"/>
      <c r="C924" s="41"/>
      <c r="D924" s="42"/>
      <c r="E924" s="42"/>
      <c r="F924" s="48">
        <f t="shared" si="76"/>
        <v>0</v>
      </c>
      <c r="G924" s="58">
        <f>IF(F924&gt;0,VLOOKUP(F924,税率表!$A$6:$D$12,3,1),0)</f>
        <v>0</v>
      </c>
      <c r="H924" s="58">
        <f>IF(F924&gt;0,VLOOKUP(F924,税率表!$A$6:$D$12,4,1),0)</f>
        <v>0</v>
      </c>
      <c r="I924" s="58">
        <f t="shared" si="77"/>
        <v>0</v>
      </c>
      <c r="J924" s="58">
        <f t="shared" si="78"/>
        <v>0</v>
      </c>
      <c r="K924" s="43">
        <f>ROUND(MAX((D924-E924)*{0.03,0.1,0.2,0.25,0.3,0.35,0.45}-{0,2520,16920,31920,52920,85920,181920},0),2)</f>
        <v>0</v>
      </c>
      <c r="L924" s="43">
        <f t="shared" si="79"/>
        <v>0</v>
      </c>
      <c r="M924" s="19" t="str">
        <f t="shared" si="80"/>
        <v/>
      </c>
    </row>
    <row r="925" ht="16.5" spans="1:13">
      <c r="A925" s="41">
        <v>923</v>
      </c>
      <c r="B925" s="41"/>
      <c r="C925" s="41"/>
      <c r="D925" s="42"/>
      <c r="E925" s="42"/>
      <c r="F925" s="48">
        <f t="shared" si="76"/>
        <v>0</v>
      </c>
      <c r="G925" s="58">
        <f>IF(F925&gt;0,VLOOKUP(F925,税率表!$A$6:$D$12,3,1),0)</f>
        <v>0</v>
      </c>
      <c r="H925" s="58">
        <f>IF(F925&gt;0,VLOOKUP(F925,税率表!$A$6:$D$12,4,1),0)</f>
        <v>0</v>
      </c>
      <c r="I925" s="58">
        <f t="shared" si="77"/>
        <v>0</v>
      </c>
      <c r="J925" s="58">
        <f t="shared" si="78"/>
        <v>0</v>
      </c>
      <c r="K925" s="43">
        <f>ROUND(MAX((D925-E925)*{0.03,0.1,0.2,0.25,0.3,0.35,0.45}-{0,2520,16920,31920,52920,85920,181920},0),2)</f>
        <v>0</v>
      </c>
      <c r="L925" s="43">
        <f t="shared" si="79"/>
        <v>0</v>
      </c>
      <c r="M925" s="19" t="str">
        <f t="shared" si="80"/>
        <v/>
      </c>
    </row>
    <row r="926" ht="16.5" spans="1:13">
      <c r="A926" s="41">
        <v>924</v>
      </c>
      <c r="B926" s="41"/>
      <c r="C926" s="41"/>
      <c r="D926" s="42"/>
      <c r="E926" s="42"/>
      <c r="F926" s="48">
        <f t="shared" si="76"/>
        <v>0</v>
      </c>
      <c r="G926" s="58">
        <f>IF(F926&gt;0,VLOOKUP(F926,税率表!$A$6:$D$12,3,1),0)</f>
        <v>0</v>
      </c>
      <c r="H926" s="58">
        <f>IF(F926&gt;0,VLOOKUP(F926,税率表!$A$6:$D$12,4,1),0)</f>
        <v>0</v>
      </c>
      <c r="I926" s="58">
        <f t="shared" si="77"/>
        <v>0</v>
      </c>
      <c r="J926" s="58">
        <f t="shared" si="78"/>
        <v>0</v>
      </c>
      <c r="K926" s="43">
        <f>ROUND(MAX((D926-E926)*{0.03,0.1,0.2,0.25,0.3,0.35,0.45}-{0,2520,16920,31920,52920,85920,181920},0),2)</f>
        <v>0</v>
      </c>
      <c r="L926" s="43">
        <f t="shared" si="79"/>
        <v>0</v>
      </c>
      <c r="M926" s="19" t="str">
        <f t="shared" si="80"/>
        <v/>
      </c>
    </row>
    <row r="927" ht="16.5" spans="1:13">
      <c r="A927" s="41">
        <v>925</v>
      </c>
      <c r="B927" s="41"/>
      <c r="C927" s="41"/>
      <c r="D927" s="42"/>
      <c r="E927" s="42"/>
      <c r="F927" s="48">
        <f t="shared" si="76"/>
        <v>0</v>
      </c>
      <c r="G927" s="58">
        <f>IF(F927&gt;0,VLOOKUP(F927,税率表!$A$6:$D$12,3,1),0)</f>
        <v>0</v>
      </c>
      <c r="H927" s="58">
        <f>IF(F927&gt;0,VLOOKUP(F927,税率表!$A$6:$D$12,4,1),0)</f>
        <v>0</v>
      </c>
      <c r="I927" s="58">
        <f t="shared" si="77"/>
        <v>0</v>
      </c>
      <c r="J927" s="58">
        <f t="shared" si="78"/>
        <v>0</v>
      </c>
      <c r="K927" s="43">
        <f>ROUND(MAX((D927-E927)*{0.03,0.1,0.2,0.25,0.3,0.35,0.45}-{0,2520,16920,31920,52920,85920,181920},0),2)</f>
        <v>0</v>
      </c>
      <c r="L927" s="43">
        <f t="shared" si="79"/>
        <v>0</v>
      </c>
      <c r="M927" s="19" t="str">
        <f t="shared" si="80"/>
        <v/>
      </c>
    </row>
    <row r="928" ht="16.5" spans="1:13">
      <c r="A928" s="41">
        <v>926</v>
      </c>
      <c r="B928" s="41"/>
      <c r="C928" s="41"/>
      <c r="D928" s="42"/>
      <c r="E928" s="42"/>
      <c r="F928" s="48">
        <f t="shared" si="76"/>
        <v>0</v>
      </c>
      <c r="G928" s="58">
        <f>IF(F928&gt;0,VLOOKUP(F928,税率表!$A$6:$D$12,3,1),0)</f>
        <v>0</v>
      </c>
      <c r="H928" s="58">
        <f>IF(F928&gt;0,VLOOKUP(F928,税率表!$A$6:$D$12,4,1),0)</f>
        <v>0</v>
      </c>
      <c r="I928" s="58">
        <f t="shared" si="77"/>
        <v>0</v>
      </c>
      <c r="J928" s="58">
        <f t="shared" si="78"/>
        <v>0</v>
      </c>
      <c r="K928" s="43">
        <f>ROUND(MAX((D928-E928)*{0.03,0.1,0.2,0.25,0.3,0.35,0.45}-{0,2520,16920,31920,52920,85920,181920},0),2)</f>
        <v>0</v>
      </c>
      <c r="L928" s="43">
        <f t="shared" si="79"/>
        <v>0</v>
      </c>
      <c r="M928" s="19" t="str">
        <f t="shared" si="80"/>
        <v/>
      </c>
    </row>
    <row r="929" ht="16.5" spans="1:13">
      <c r="A929" s="41">
        <v>927</v>
      </c>
      <c r="B929" s="41"/>
      <c r="C929" s="41"/>
      <c r="D929" s="42"/>
      <c r="E929" s="42"/>
      <c r="F929" s="48">
        <f t="shared" si="76"/>
        <v>0</v>
      </c>
      <c r="G929" s="58">
        <f>IF(F929&gt;0,VLOOKUP(F929,税率表!$A$6:$D$12,3,1),0)</f>
        <v>0</v>
      </c>
      <c r="H929" s="58">
        <f>IF(F929&gt;0,VLOOKUP(F929,税率表!$A$6:$D$12,4,1),0)</f>
        <v>0</v>
      </c>
      <c r="I929" s="58">
        <f t="shared" si="77"/>
        <v>0</v>
      </c>
      <c r="J929" s="58">
        <f t="shared" si="78"/>
        <v>0</v>
      </c>
      <c r="K929" s="43">
        <f>ROUND(MAX((D929-E929)*{0.03,0.1,0.2,0.25,0.3,0.35,0.45}-{0,2520,16920,31920,52920,85920,181920},0),2)</f>
        <v>0</v>
      </c>
      <c r="L929" s="43">
        <f t="shared" si="79"/>
        <v>0</v>
      </c>
      <c r="M929" s="19" t="str">
        <f t="shared" si="80"/>
        <v/>
      </c>
    </row>
    <row r="930" ht="16.5" spans="1:13">
      <c r="A930" s="41">
        <v>928</v>
      </c>
      <c r="B930" s="41"/>
      <c r="C930" s="41"/>
      <c r="D930" s="42"/>
      <c r="E930" s="42"/>
      <c r="F930" s="48">
        <f t="shared" si="76"/>
        <v>0</v>
      </c>
      <c r="G930" s="58">
        <f>IF(F930&gt;0,VLOOKUP(F930,税率表!$A$6:$D$12,3,1),0)</f>
        <v>0</v>
      </c>
      <c r="H930" s="58">
        <f>IF(F930&gt;0,VLOOKUP(F930,税率表!$A$6:$D$12,4,1),0)</f>
        <v>0</v>
      </c>
      <c r="I930" s="58">
        <f t="shared" si="77"/>
        <v>0</v>
      </c>
      <c r="J930" s="58">
        <f t="shared" si="78"/>
        <v>0</v>
      </c>
      <c r="K930" s="43">
        <f>ROUND(MAX((D930-E930)*{0.03,0.1,0.2,0.25,0.3,0.35,0.45}-{0,2520,16920,31920,52920,85920,181920},0),2)</f>
        <v>0</v>
      </c>
      <c r="L930" s="43">
        <f t="shared" si="79"/>
        <v>0</v>
      </c>
      <c r="M930" s="19" t="str">
        <f t="shared" si="80"/>
        <v/>
      </c>
    </row>
    <row r="931" ht="16.5" spans="1:13">
      <c r="A931" s="41">
        <v>929</v>
      </c>
      <c r="B931" s="41"/>
      <c r="C931" s="41"/>
      <c r="D931" s="42"/>
      <c r="E931" s="42"/>
      <c r="F931" s="48">
        <f t="shared" si="76"/>
        <v>0</v>
      </c>
      <c r="G931" s="58">
        <f>IF(F931&gt;0,VLOOKUP(F931,税率表!$A$6:$D$12,3,1),0)</f>
        <v>0</v>
      </c>
      <c r="H931" s="58">
        <f>IF(F931&gt;0,VLOOKUP(F931,税率表!$A$6:$D$12,4,1),0)</f>
        <v>0</v>
      </c>
      <c r="I931" s="58">
        <f t="shared" si="77"/>
        <v>0</v>
      </c>
      <c r="J931" s="58">
        <f t="shared" si="78"/>
        <v>0</v>
      </c>
      <c r="K931" s="43">
        <f>ROUND(MAX((D931-E931)*{0.03,0.1,0.2,0.25,0.3,0.35,0.45}-{0,2520,16920,31920,52920,85920,181920},0),2)</f>
        <v>0</v>
      </c>
      <c r="L931" s="43">
        <f t="shared" si="79"/>
        <v>0</v>
      </c>
      <c r="M931" s="19" t="str">
        <f t="shared" si="80"/>
        <v/>
      </c>
    </row>
    <row r="932" ht="16.5" spans="1:13">
      <c r="A932" s="41">
        <v>930</v>
      </c>
      <c r="B932" s="41"/>
      <c r="C932" s="41"/>
      <c r="D932" s="42"/>
      <c r="E932" s="42"/>
      <c r="F932" s="48">
        <f t="shared" si="76"/>
        <v>0</v>
      </c>
      <c r="G932" s="58">
        <f>IF(F932&gt;0,VLOOKUP(F932,税率表!$A$6:$D$12,3,1),0)</f>
        <v>0</v>
      </c>
      <c r="H932" s="58">
        <f>IF(F932&gt;0,VLOOKUP(F932,税率表!$A$6:$D$12,4,1),0)</f>
        <v>0</v>
      </c>
      <c r="I932" s="58">
        <f t="shared" si="77"/>
        <v>0</v>
      </c>
      <c r="J932" s="58">
        <f t="shared" si="78"/>
        <v>0</v>
      </c>
      <c r="K932" s="43">
        <f>ROUND(MAX((D932-E932)*{0.03,0.1,0.2,0.25,0.3,0.35,0.45}-{0,2520,16920,31920,52920,85920,181920},0),2)</f>
        <v>0</v>
      </c>
      <c r="L932" s="43">
        <f t="shared" si="79"/>
        <v>0</v>
      </c>
      <c r="M932" s="19" t="str">
        <f t="shared" si="80"/>
        <v/>
      </c>
    </row>
    <row r="933" ht="16.5" spans="1:13">
      <c r="A933" s="41">
        <v>931</v>
      </c>
      <c r="B933" s="41"/>
      <c r="C933" s="41"/>
      <c r="D933" s="42"/>
      <c r="E933" s="42"/>
      <c r="F933" s="48">
        <f t="shared" si="76"/>
        <v>0</v>
      </c>
      <c r="G933" s="58">
        <f>IF(F933&gt;0,VLOOKUP(F933,税率表!$A$6:$D$12,3,1),0)</f>
        <v>0</v>
      </c>
      <c r="H933" s="58">
        <f>IF(F933&gt;0,VLOOKUP(F933,税率表!$A$6:$D$12,4,1),0)</f>
        <v>0</v>
      </c>
      <c r="I933" s="58">
        <f t="shared" si="77"/>
        <v>0</v>
      </c>
      <c r="J933" s="58">
        <f t="shared" si="78"/>
        <v>0</v>
      </c>
      <c r="K933" s="43">
        <f>ROUND(MAX((D933-E933)*{0.03,0.1,0.2,0.25,0.3,0.35,0.45}-{0,2520,16920,31920,52920,85920,181920},0),2)</f>
        <v>0</v>
      </c>
      <c r="L933" s="43">
        <f t="shared" si="79"/>
        <v>0</v>
      </c>
      <c r="M933" s="19" t="str">
        <f t="shared" si="80"/>
        <v/>
      </c>
    </row>
    <row r="934" ht="16.5" spans="1:13">
      <c r="A934" s="41">
        <v>932</v>
      </c>
      <c r="B934" s="41"/>
      <c r="C934" s="41"/>
      <c r="D934" s="42"/>
      <c r="E934" s="42"/>
      <c r="F934" s="48">
        <f t="shared" si="76"/>
        <v>0</v>
      </c>
      <c r="G934" s="58">
        <f>IF(F934&gt;0,VLOOKUP(F934,税率表!$A$6:$D$12,3,1),0)</f>
        <v>0</v>
      </c>
      <c r="H934" s="58">
        <f>IF(F934&gt;0,VLOOKUP(F934,税率表!$A$6:$D$12,4,1),0)</f>
        <v>0</v>
      </c>
      <c r="I934" s="58">
        <f t="shared" si="77"/>
        <v>0</v>
      </c>
      <c r="J934" s="58">
        <f t="shared" si="78"/>
        <v>0</v>
      </c>
      <c r="K934" s="43">
        <f>ROUND(MAX((D934-E934)*{0.03,0.1,0.2,0.25,0.3,0.35,0.45}-{0,2520,16920,31920,52920,85920,181920},0),2)</f>
        <v>0</v>
      </c>
      <c r="L934" s="43">
        <f t="shared" si="79"/>
        <v>0</v>
      </c>
      <c r="M934" s="19" t="str">
        <f t="shared" si="80"/>
        <v/>
      </c>
    </row>
    <row r="935" ht="16.5" spans="1:13">
      <c r="A935" s="41">
        <v>933</v>
      </c>
      <c r="B935" s="41"/>
      <c r="C935" s="41"/>
      <c r="D935" s="42"/>
      <c r="E935" s="42"/>
      <c r="F935" s="48">
        <f t="shared" si="76"/>
        <v>0</v>
      </c>
      <c r="G935" s="58">
        <f>IF(F935&gt;0,VLOOKUP(F935,税率表!$A$6:$D$12,3,1),0)</f>
        <v>0</v>
      </c>
      <c r="H935" s="58">
        <f>IF(F935&gt;0,VLOOKUP(F935,税率表!$A$6:$D$12,4,1),0)</f>
        <v>0</v>
      </c>
      <c r="I935" s="58">
        <f t="shared" si="77"/>
        <v>0</v>
      </c>
      <c r="J935" s="58">
        <f t="shared" si="78"/>
        <v>0</v>
      </c>
      <c r="K935" s="43">
        <f>ROUND(MAX((D935-E935)*{0.03,0.1,0.2,0.25,0.3,0.35,0.45}-{0,2520,16920,31920,52920,85920,181920},0),2)</f>
        <v>0</v>
      </c>
      <c r="L935" s="43">
        <f t="shared" si="79"/>
        <v>0</v>
      </c>
      <c r="M935" s="19" t="str">
        <f t="shared" si="80"/>
        <v/>
      </c>
    </row>
    <row r="936" ht="16.5" spans="1:13">
      <c r="A936" s="41">
        <v>934</v>
      </c>
      <c r="B936" s="41"/>
      <c r="C936" s="41"/>
      <c r="D936" s="42"/>
      <c r="E936" s="42"/>
      <c r="F936" s="48">
        <f t="shared" si="76"/>
        <v>0</v>
      </c>
      <c r="G936" s="58">
        <f>IF(F936&gt;0,VLOOKUP(F936,税率表!$A$6:$D$12,3,1),0)</f>
        <v>0</v>
      </c>
      <c r="H936" s="58">
        <f>IF(F936&gt;0,VLOOKUP(F936,税率表!$A$6:$D$12,4,1),0)</f>
        <v>0</v>
      </c>
      <c r="I936" s="58">
        <f t="shared" si="77"/>
        <v>0</v>
      </c>
      <c r="J936" s="58">
        <f t="shared" si="78"/>
        <v>0</v>
      </c>
      <c r="K936" s="43">
        <f>ROUND(MAX((D936-E936)*{0.03,0.1,0.2,0.25,0.3,0.35,0.45}-{0,2520,16920,31920,52920,85920,181920},0),2)</f>
        <v>0</v>
      </c>
      <c r="L936" s="43">
        <f t="shared" si="79"/>
        <v>0</v>
      </c>
      <c r="M936" s="19" t="str">
        <f t="shared" si="80"/>
        <v/>
      </c>
    </row>
    <row r="937" ht="16.5" spans="1:13">
      <c r="A937" s="41">
        <v>935</v>
      </c>
      <c r="B937" s="41"/>
      <c r="C937" s="41"/>
      <c r="D937" s="42"/>
      <c r="E937" s="42"/>
      <c r="F937" s="48">
        <f t="shared" si="76"/>
        <v>0</v>
      </c>
      <c r="G937" s="58">
        <f>IF(F937&gt;0,VLOOKUP(F937,税率表!$A$6:$D$12,3,1),0)</f>
        <v>0</v>
      </c>
      <c r="H937" s="58">
        <f>IF(F937&gt;0,VLOOKUP(F937,税率表!$A$6:$D$12,4,1),0)</f>
        <v>0</v>
      </c>
      <c r="I937" s="58">
        <f t="shared" si="77"/>
        <v>0</v>
      </c>
      <c r="J937" s="58">
        <f t="shared" si="78"/>
        <v>0</v>
      </c>
      <c r="K937" s="43">
        <f>ROUND(MAX((D937-E937)*{0.03,0.1,0.2,0.25,0.3,0.35,0.45}-{0,2520,16920,31920,52920,85920,181920},0),2)</f>
        <v>0</v>
      </c>
      <c r="L937" s="43">
        <f t="shared" si="79"/>
        <v>0</v>
      </c>
      <c r="M937" s="19" t="str">
        <f t="shared" si="80"/>
        <v/>
      </c>
    </row>
    <row r="938" ht="16.5" spans="1:13">
      <c r="A938" s="41">
        <v>936</v>
      </c>
      <c r="B938" s="41"/>
      <c r="C938" s="41"/>
      <c r="D938" s="42"/>
      <c r="E938" s="42"/>
      <c r="F938" s="48">
        <f t="shared" si="76"/>
        <v>0</v>
      </c>
      <c r="G938" s="58">
        <f>IF(F938&gt;0,VLOOKUP(F938,税率表!$A$6:$D$12,3,1),0)</f>
        <v>0</v>
      </c>
      <c r="H938" s="58">
        <f>IF(F938&gt;0,VLOOKUP(F938,税率表!$A$6:$D$12,4,1),0)</f>
        <v>0</v>
      </c>
      <c r="I938" s="58">
        <f t="shared" si="77"/>
        <v>0</v>
      </c>
      <c r="J938" s="58">
        <f t="shared" si="78"/>
        <v>0</v>
      </c>
      <c r="K938" s="43">
        <f>ROUND(MAX((D938-E938)*{0.03,0.1,0.2,0.25,0.3,0.35,0.45}-{0,2520,16920,31920,52920,85920,181920},0),2)</f>
        <v>0</v>
      </c>
      <c r="L938" s="43">
        <f t="shared" si="79"/>
        <v>0</v>
      </c>
      <c r="M938" s="19" t="str">
        <f t="shared" si="80"/>
        <v/>
      </c>
    </row>
    <row r="939" ht="16.5" spans="1:13">
      <c r="A939" s="41">
        <v>937</v>
      </c>
      <c r="B939" s="41"/>
      <c r="C939" s="41"/>
      <c r="D939" s="42"/>
      <c r="E939" s="42"/>
      <c r="F939" s="48">
        <f t="shared" si="76"/>
        <v>0</v>
      </c>
      <c r="G939" s="58">
        <f>IF(F939&gt;0,VLOOKUP(F939,税率表!$A$6:$D$12,3,1),0)</f>
        <v>0</v>
      </c>
      <c r="H939" s="58">
        <f>IF(F939&gt;0,VLOOKUP(F939,税率表!$A$6:$D$12,4,1),0)</f>
        <v>0</v>
      </c>
      <c r="I939" s="58">
        <f t="shared" si="77"/>
        <v>0</v>
      </c>
      <c r="J939" s="58">
        <f t="shared" si="78"/>
        <v>0</v>
      </c>
      <c r="K939" s="43">
        <f>ROUND(MAX((D939-E939)*{0.03,0.1,0.2,0.25,0.3,0.35,0.45}-{0,2520,16920,31920,52920,85920,181920},0),2)</f>
        <v>0</v>
      </c>
      <c r="L939" s="43">
        <f t="shared" si="79"/>
        <v>0</v>
      </c>
      <c r="M939" s="19" t="str">
        <f t="shared" si="80"/>
        <v/>
      </c>
    </row>
    <row r="940" ht="16.5" spans="1:13">
      <c r="A940" s="41">
        <v>938</v>
      </c>
      <c r="B940" s="41"/>
      <c r="C940" s="41"/>
      <c r="D940" s="42"/>
      <c r="E940" s="42"/>
      <c r="F940" s="48">
        <f t="shared" si="76"/>
        <v>0</v>
      </c>
      <c r="G940" s="58">
        <f>IF(F940&gt;0,VLOOKUP(F940,税率表!$A$6:$D$12,3,1),0)</f>
        <v>0</v>
      </c>
      <c r="H940" s="58">
        <f>IF(F940&gt;0,VLOOKUP(F940,税率表!$A$6:$D$12,4,1),0)</f>
        <v>0</v>
      </c>
      <c r="I940" s="58">
        <f t="shared" si="77"/>
        <v>0</v>
      </c>
      <c r="J940" s="58">
        <f t="shared" si="78"/>
        <v>0</v>
      </c>
      <c r="K940" s="43">
        <f>ROUND(MAX((D940-E940)*{0.03,0.1,0.2,0.25,0.3,0.35,0.45}-{0,2520,16920,31920,52920,85920,181920},0),2)</f>
        <v>0</v>
      </c>
      <c r="L940" s="43">
        <f t="shared" si="79"/>
        <v>0</v>
      </c>
      <c r="M940" s="19" t="str">
        <f t="shared" si="80"/>
        <v/>
      </c>
    </row>
    <row r="941" ht="16.5" spans="1:13">
      <c r="A941" s="41">
        <v>939</v>
      </c>
      <c r="B941" s="41"/>
      <c r="C941" s="41"/>
      <c r="D941" s="42"/>
      <c r="E941" s="42"/>
      <c r="F941" s="48">
        <f t="shared" si="76"/>
        <v>0</v>
      </c>
      <c r="G941" s="58">
        <f>IF(F941&gt;0,VLOOKUP(F941,税率表!$A$6:$D$12,3,1),0)</f>
        <v>0</v>
      </c>
      <c r="H941" s="58">
        <f>IF(F941&gt;0,VLOOKUP(F941,税率表!$A$6:$D$12,4,1),0)</f>
        <v>0</v>
      </c>
      <c r="I941" s="58">
        <f t="shared" si="77"/>
        <v>0</v>
      </c>
      <c r="J941" s="58">
        <f t="shared" si="78"/>
        <v>0</v>
      </c>
      <c r="K941" s="43">
        <f>ROUND(MAX((D941-E941)*{0.03,0.1,0.2,0.25,0.3,0.35,0.45}-{0,2520,16920,31920,52920,85920,181920},0),2)</f>
        <v>0</v>
      </c>
      <c r="L941" s="43">
        <f t="shared" si="79"/>
        <v>0</v>
      </c>
      <c r="M941" s="19" t="str">
        <f t="shared" si="80"/>
        <v/>
      </c>
    </row>
    <row r="942" ht="16.5" spans="1:13">
      <c r="A942" s="41">
        <v>940</v>
      </c>
      <c r="B942" s="41"/>
      <c r="C942" s="41"/>
      <c r="D942" s="42"/>
      <c r="E942" s="42"/>
      <c r="F942" s="48">
        <f t="shared" si="76"/>
        <v>0</v>
      </c>
      <c r="G942" s="58">
        <f>IF(F942&gt;0,VLOOKUP(F942,税率表!$A$6:$D$12,3,1),0)</f>
        <v>0</v>
      </c>
      <c r="H942" s="58">
        <f>IF(F942&gt;0,VLOOKUP(F942,税率表!$A$6:$D$12,4,1),0)</f>
        <v>0</v>
      </c>
      <c r="I942" s="58">
        <f t="shared" si="77"/>
        <v>0</v>
      </c>
      <c r="J942" s="58">
        <f t="shared" si="78"/>
        <v>0</v>
      </c>
      <c r="K942" s="43">
        <f>ROUND(MAX((D942-E942)*{0.03,0.1,0.2,0.25,0.3,0.35,0.45}-{0,2520,16920,31920,52920,85920,181920},0),2)</f>
        <v>0</v>
      </c>
      <c r="L942" s="43">
        <f t="shared" si="79"/>
        <v>0</v>
      </c>
      <c r="M942" s="19" t="str">
        <f t="shared" si="80"/>
        <v/>
      </c>
    </row>
    <row r="943" ht="16.5" spans="1:13">
      <c r="A943" s="41">
        <v>941</v>
      </c>
      <c r="B943" s="41"/>
      <c r="C943" s="41"/>
      <c r="D943" s="42"/>
      <c r="E943" s="42"/>
      <c r="F943" s="48">
        <f t="shared" si="76"/>
        <v>0</v>
      </c>
      <c r="G943" s="58">
        <f>IF(F943&gt;0,VLOOKUP(F943,税率表!$A$6:$D$12,3,1),0)</f>
        <v>0</v>
      </c>
      <c r="H943" s="58">
        <f>IF(F943&gt;0,VLOOKUP(F943,税率表!$A$6:$D$12,4,1),0)</f>
        <v>0</v>
      </c>
      <c r="I943" s="58">
        <f t="shared" si="77"/>
        <v>0</v>
      </c>
      <c r="J943" s="58">
        <f t="shared" si="78"/>
        <v>0</v>
      </c>
      <c r="K943" s="43">
        <f>ROUND(MAX((D943-E943)*{0.03,0.1,0.2,0.25,0.3,0.35,0.45}-{0,2520,16920,31920,52920,85920,181920},0),2)</f>
        <v>0</v>
      </c>
      <c r="L943" s="43">
        <f t="shared" si="79"/>
        <v>0</v>
      </c>
      <c r="M943" s="19" t="str">
        <f t="shared" si="80"/>
        <v/>
      </c>
    </row>
    <row r="944" ht="16.5" spans="1:13">
      <c r="A944" s="41">
        <v>942</v>
      </c>
      <c r="B944" s="41"/>
      <c r="C944" s="41"/>
      <c r="D944" s="42"/>
      <c r="E944" s="42"/>
      <c r="F944" s="48">
        <f t="shared" si="76"/>
        <v>0</v>
      </c>
      <c r="G944" s="58">
        <f>IF(F944&gt;0,VLOOKUP(F944,税率表!$A$6:$D$12,3,1),0)</f>
        <v>0</v>
      </c>
      <c r="H944" s="58">
        <f>IF(F944&gt;0,VLOOKUP(F944,税率表!$A$6:$D$12,4,1),0)</f>
        <v>0</v>
      </c>
      <c r="I944" s="58">
        <f t="shared" si="77"/>
        <v>0</v>
      </c>
      <c r="J944" s="58">
        <f t="shared" si="78"/>
        <v>0</v>
      </c>
      <c r="K944" s="43">
        <f>ROUND(MAX((D944-E944)*{0.03,0.1,0.2,0.25,0.3,0.35,0.45}-{0,2520,16920,31920,52920,85920,181920},0),2)</f>
        <v>0</v>
      </c>
      <c r="L944" s="43">
        <f t="shared" si="79"/>
        <v>0</v>
      </c>
      <c r="M944" s="19" t="str">
        <f t="shared" si="80"/>
        <v/>
      </c>
    </row>
    <row r="945" ht="16.5" spans="1:13">
      <c r="A945" s="41">
        <v>943</v>
      </c>
      <c r="B945" s="41"/>
      <c r="C945" s="41"/>
      <c r="D945" s="42"/>
      <c r="E945" s="42"/>
      <c r="F945" s="48">
        <f t="shared" si="76"/>
        <v>0</v>
      </c>
      <c r="G945" s="58">
        <f>IF(F945&gt;0,VLOOKUP(F945,税率表!$A$6:$D$12,3,1),0)</f>
        <v>0</v>
      </c>
      <c r="H945" s="58">
        <f>IF(F945&gt;0,VLOOKUP(F945,税率表!$A$6:$D$12,4,1),0)</f>
        <v>0</v>
      </c>
      <c r="I945" s="58">
        <f t="shared" si="77"/>
        <v>0</v>
      </c>
      <c r="J945" s="58">
        <f t="shared" si="78"/>
        <v>0</v>
      </c>
      <c r="K945" s="43">
        <f>ROUND(MAX((D945-E945)*{0.03,0.1,0.2,0.25,0.3,0.35,0.45}-{0,2520,16920,31920,52920,85920,181920},0),2)</f>
        <v>0</v>
      </c>
      <c r="L945" s="43">
        <f t="shared" si="79"/>
        <v>0</v>
      </c>
      <c r="M945" s="19" t="str">
        <f t="shared" si="80"/>
        <v/>
      </c>
    </row>
    <row r="946" ht="16.5" spans="1:13">
      <c r="A946" s="41">
        <v>944</v>
      </c>
      <c r="B946" s="41"/>
      <c r="C946" s="41"/>
      <c r="D946" s="42"/>
      <c r="E946" s="42"/>
      <c r="F946" s="48">
        <f t="shared" si="76"/>
        <v>0</v>
      </c>
      <c r="G946" s="58">
        <f>IF(F946&gt;0,VLOOKUP(F946,税率表!$A$6:$D$12,3,1),0)</f>
        <v>0</v>
      </c>
      <c r="H946" s="58">
        <f>IF(F946&gt;0,VLOOKUP(F946,税率表!$A$6:$D$12,4,1),0)</f>
        <v>0</v>
      </c>
      <c r="I946" s="58">
        <f t="shared" si="77"/>
        <v>0</v>
      </c>
      <c r="J946" s="58">
        <f t="shared" si="78"/>
        <v>0</v>
      </c>
      <c r="K946" s="43">
        <f>ROUND(MAX((D946-E946)*{0.03,0.1,0.2,0.25,0.3,0.35,0.45}-{0,2520,16920,31920,52920,85920,181920},0),2)</f>
        <v>0</v>
      </c>
      <c r="L946" s="43">
        <f t="shared" si="79"/>
        <v>0</v>
      </c>
      <c r="M946" s="19" t="str">
        <f t="shared" si="80"/>
        <v/>
      </c>
    </row>
    <row r="947" ht="16.5" spans="1:13">
      <c r="A947" s="41">
        <v>945</v>
      </c>
      <c r="B947" s="41"/>
      <c r="C947" s="41"/>
      <c r="D947" s="42"/>
      <c r="E947" s="42"/>
      <c r="F947" s="48">
        <f t="shared" si="76"/>
        <v>0</v>
      </c>
      <c r="G947" s="58">
        <f>IF(F947&gt;0,VLOOKUP(F947,税率表!$A$6:$D$12,3,1),0)</f>
        <v>0</v>
      </c>
      <c r="H947" s="58">
        <f>IF(F947&gt;0,VLOOKUP(F947,税率表!$A$6:$D$12,4,1),0)</f>
        <v>0</v>
      </c>
      <c r="I947" s="58">
        <f t="shared" si="77"/>
        <v>0</v>
      </c>
      <c r="J947" s="58">
        <f t="shared" si="78"/>
        <v>0</v>
      </c>
      <c r="K947" s="43">
        <f>ROUND(MAX((D947-E947)*{0.03,0.1,0.2,0.25,0.3,0.35,0.45}-{0,2520,16920,31920,52920,85920,181920},0),2)</f>
        <v>0</v>
      </c>
      <c r="L947" s="43">
        <f t="shared" si="79"/>
        <v>0</v>
      </c>
      <c r="M947" s="19" t="str">
        <f t="shared" si="80"/>
        <v/>
      </c>
    </row>
    <row r="948" ht="16.5" spans="1:13">
      <c r="A948" s="41">
        <v>946</v>
      </c>
      <c r="B948" s="41"/>
      <c r="C948" s="41"/>
      <c r="D948" s="42"/>
      <c r="E948" s="42"/>
      <c r="F948" s="48">
        <f t="shared" si="76"/>
        <v>0</v>
      </c>
      <c r="G948" s="58">
        <f>IF(F948&gt;0,VLOOKUP(F948,税率表!$A$6:$D$12,3,1),0)</f>
        <v>0</v>
      </c>
      <c r="H948" s="58">
        <f>IF(F948&gt;0,VLOOKUP(F948,税率表!$A$6:$D$12,4,1),0)</f>
        <v>0</v>
      </c>
      <c r="I948" s="58">
        <f t="shared" si="77"/>
        <v>0</v>
      </c>
      <c r="J948" s="58">
        <f t="shared" si="78"/>
        <v>0</v>
      </c>
      <c r="K948" s="43">
        <f>ROUND(MAX((D948-E948)*{0.03,0.1,0.2,0.25,0.3,0.35,0.45}-{0,2520,16920,31920,52920,85920,181920},0),2)</f>
        <v>0</v>
      </c>
      <c r="L948" s="43">
        <f t="shared" si="79"/>
        <v>0</v>
      </c>
      <c r="M948" s="19" t="str">
        <f t="shared" si="80"/>
        <v/>
      </c>
    </row>
    <row r="949" ht="16.5" spans="1:13">
      <c r="A949" s="41">
        <v>947</v>
      </c>
      <c r="B949" s="41"/>
      <c r="C949" s="41"/>
      <c r="D949" s="42"/>
      <c r="E949" s="42"/>
      <c r="F949" s="48">
        <f t="shared" si="76"/>
        <v>0</v>
      </c>
      <c r="G949" s="58">
        <f>IF(F949&gt;0,VLOOKUP(F949,税率表!$A$6:$D$12,3,1),0)</f>
        <v>0</v>
      </c>
      <c r="H949" s="58">
        <f>IF(F949&gt;0,VLOOKUP(F949,税率表!$A$6:$D$12,4,1),0)</f>
        <v>0</v>
      </c>
      <c r="I949" s="58">
        <f t="shared" si="77"/>
        <v>0</v>
      </c>
      <c r="J949" s="58">
        <f t="shared" si="78"/>
        <v>0</v>
      </c>
      <c r="K949" s="43">
        <f>ROUND(MAX((D949-E949)*{0.03,0.1,0.2,0.25,0.3,0.35,0.45}-{0,2520,16920,31920,52920,85920,181920},0),2)</f>
        <v>0</v>
      </c>
      <c r="L949" s="43">
        <f t="shared" si="79"/>
        <v>0</v>
      </c>
      <c r="M949" s="19" t="str">
        <f t="shared" si="80"/>
        <v/>
      </c>
    </row>
    <row r="950" ht="16.5" spans="1:13">
      <c r="A950" s="41">
        <v>948</v>
      </c>
      <c r="B950" s="41"/>
      <c r="C950" s="41"/>
      <c r="D950" s="42"/>
      <c r="E950" s="42"/>
      <c r="F950" s="48">
        <f t="shared" si="76"/>
        <v>0</v>
      </c>
      <c r="G950" s="58">
        <f>IF(F950&gt;0,VLOOKUP(F950,税率表!$A$6:$D$12,3,1),0)</f>
        <v>0</v>
      </c>
      <c r="H950" s="58">
        <f>IF(F950&gt;0,VLOOKUP(F950,税率表!$A$6:$D$12,4,1),0)</f>
        <v>0</v>
      </c>
      <c r="I950" s="58">
        <f t="shared" si="77"/>
        <v>0</v>
      </c>
      <c r="J950" s="58">
        <f t="shared" si="78"/>
        <v>0</v>
      </c>
      <c r="K950" s="43">
        <f>ROUND(MAX((D950-E950)*{0.03,0.1,0.2,0.25,0.3,0.35,0.45}-{0,2520,16920,31920,52920,85920,181920},0),2)</f>
        <v>0</v>
      </c>
      <c r="L950" s="43">
        <f t="shared" si="79"/>
        <v>0</v>
      </c>
      <c r="M950" s="19" t="str">
        <f t="shared" si="80"/>
        <v/>
      </c>
    </row>
    <row r="951" ht="16.5" spans="1:13">
      <c r="A951" s="41">
        <v>949</v>
      </c>
      <c r="B951" s="41"/>
      <c r="C951" s="41"/>
      <c r="D951" s="42"/>
      <c r="E951" s="42"/>
      <c r="F951" s="48">
        <f t="shared" si="76"/>
        <v>0</v>
      </c>
      <c r="G951" s="58">
        <f>IF(F951&gt;0,VLOOKUP(F951,税率表!$A$6:$D$12,3,1),0)</f>
        <v>0</v>
      </c>
      <c r="H951" s="58">
        <f>IF(F951&gt;0,VLOOKUP(F951,税率表!$A$6:$D$12,4,1),0)</f>
        <v>0</v>
      </c>
      <c r="I951" s="58">
        <f t="shared" si="77"/>
        <v>0</v>
      </c>
      <c r="J951" s="58">
        <f t="shared" si="78"/>
        <v>0</v>
      </c>
      <c r="K951" s="43">
        <f>ROUND(MAX((D951-E951)*{0.03,0.1,0.2,0.25,0.3,0.35,0.45}-{0,2520,16920,31920,52920,85920,181920},0),2)</f>
        <v>0</v>
      </c>
      <c r="L951" s="43">
        <f t="shared" si="79"/>
        <v>0</v>
      </c>
      <c r="M951" s="19" t="str">
        <f t="shared" si="80"/>
        <v/>
      </c>
    </row>
    <row r="952" ht="16.5" spans="1:13">
      <c r="A952" s="41">
        <v>950</v>
      </c>
      <c r="B952" s="41"/>
      <c r="C952" s="41"/>
      <c r="D952" s="42"/>
      <c r="E952" s="42"/>
      <c r="F952" s="48">
        <f t="shared" si="76"/>
        <v>0</v>
      </c>
      <c r="G952" s="58">
        <f>IF(F952&gt;0,VLOOKUP(F952,税率表!$A$6:$D$12,3,1),0)</f>
        <v>0</v>
      </c>
      <c r="H952" s="58">
        <f>IF(F952&gt;0,VLOOKUP(F952,税率表!$A$6:$D$12,4,1),0)</f>
        <v>0</v>
      </c>
      <c r="I952" s="58">
        <f t="shared" si="77"/>
        <v>0</v>
      </c>
      <c r="J952" s="58">
        <f t="shared" si="78"/>
        <v>0</v>
      </c>
      <c r="K952" s="43">
        <f>ROUND(MAX((D952-E952)*{0.03,0.1,0.2,0.25,0.3,0.35,0.45}-{0,2520,16920,31920,52920,85920,181920},0),2)</f>
        <v>0</v>
      </c>
      <c r="L952" s="43">
        <f t="shared" si="79"/>
        <v>0</v>
      </c>
      <c r="M952" s="19" t="str">
        <f t="shared" si="80"/>
        <v/>
      </c>
    </row>
    <row r="953" ht="16.5" spans="1:13">
      <c r="A953" s="41">
        <v>951</v>
      </c>
      <c r="B953" s="41"/>
      <c r="C953" s="41"/>
      <c r="D953" s="42"/>
      <c r="E953" s="42"/>
      <c r="F953" s="48">
        <f t="shared" si="76"/>
        <v>0</v>
      </c>
      <c r="G953" s="58">
        <f>IF(F953&gt;0,VLOOKUP(F953,税率表!$A$6:$D$12,3,1),0)</f>
        <v>0</v>
      </c>
      <c r="H953" s="58">
        <f>IF(F953&gt;0,VLOOKUP(F953,税率表!$A$6:$D$12,4,1),0)</f>
        <v>0</v>
      </c>
      <c r="I953" s="58">
        <f t="shared" si="77"/>
        <v>0</v>
      </c>
      <c r="J953" s="58">
        <f t="shared" si="78"/>
        <v>0</v>
      </c>
      <c r="K953" s="43">
        <f>ROUND(MAX((D953-E953)*{0.03,0.1,0.2,0.25,0.3,0.35,0.45}-{0,2520,16920,31920,52920,85920,181920},0),2)</f>
        <v>0</v>
      </c>
      <c r="L953" s="43">
        <f t="shared" si="79"/>
        <v>0</v>
      </c>
      <c r="M953" s="19" t="str">
        <f t="shared" si="80"/>
        <v/>
      </c>
    </row>
    <row r="954" ht="16.5" spans="1:13">
      <c r="A954" s="41">
        <v>952</v>
      </c>
      <c r="B954" s="41"/>
      <c r="C954" s="41"/>
      <c r="D954" s="42"/>
      <c r="E954" s="42"/>
      <c r="F954" s="48">
        <f t="shared" si="76"/>
        <v>0</v>
      </c>
      <c r="G954" s="58">
        <f>IF(F954&gt;0,VLOOKUP(F954,税率表!$A$6:$D$12,3,1),0)</f>
        <v>0</v>
      </c>
      <c r="H954" s="58">
        <f>IF(F954&gt;0,VLOOKUP(F954,税率表!$A$6:$D$12,4,1),0)</f>
        <v>0</v>
      </c>
      <c r="I954" s="58">
        <f t="shared" si="77"/>
        <v>0</v>
      </c>
      <c r="J954" s="58">
        <f t="shared" si="78"/>
        <v>0</v>
      </c>
      <c r="K954" s="43">
        <f>ROUND(MAX((D954-E954)*{0.03,0.1,0.2,0.25,0.3,0.35,0.45}-{0,2520,16920,31920,52920,85920,181920},0),2)</f>
        <v>0</v>
      </c>
      <c r="L954" s="43">
        <f t="shared" si="79"/>
        <v>0</v>
      </c>
      <c r="M954" s="19" t="str">
        <f t="shared" si="80"/>
        <v/>
      </c>
    </row>
    <row r="955" ht="16.5" spans="1:13">
      <c r="A955" s="41">
        <v>953</v>
      </c>
      <c r="B955" s="41"/>
      <c r="C955" s="41"/>
      <c r="D955" s="42"/>
      <c r="E955" s="42"/>
      <c r="F955" s="48">
        <f t="shared" si="76"/>
        <v>0</v>
      </c>
      <c r="G955" s="58">
        <f>IF(F955&gt;0,VLOOKUP(F955,税率表!$A$6:$D$12,3,1),0)</f>
        <v>0</v>
      </c>
      <c r="H955" s="58">
        <f>IF(F955&gt;0,VLOOKUP(F955,税率表!$A$6:$D$12,4,1),0)</f>
        <v>0</v>
      </c>
      <c r="I955" s="58">
        <f t="shared" si="77"/>
        <v>0</v>
      </c>
      <c r="J955" s="58">
        <f t="shared" si="78"/>
        <v>0</v>
      </c>
      <c r="K955" s="43">
        <f>ROUND(MAX((D955-E955)*{0.03,0.1,0.2,0.25,0.3,0.35,0.45}-{0,2520,16920,31920,52920,85920,181920},0),2)</f>
        <v>0</v>
      </c>
      <c r="L955" s="43">
        <f t="shared" si="79"/>
        <v>0</v>
      </c>
      <c r="M955" s="19" t="str">
        <f t="shared" si="80"/>
        <v/>
      </c>
    </row>
    <row r="956" ht="16.5" spans="1:13">
      <c r="A956" s="41">
        <v>954</v>
      </c>
      <c r="B956" s="41"/>
      <c r="C956" s="41"/>
      <c r="D956" s="42"/>
      <c r="E956" s="42"/>
      <c r="F956" s="48">
        <f t="shared" si="76"/>
        <v>0</v>
      </c>
      <c r="G956" s="58">
        <f>IF(F956&gt;0,VLOOKUP(F956,税率表!$A$6:$D$12,3,1),0)</f>
        <v>0</v>
      </c>
      <c r="H956" s="58">
        <f>IF(F956&gt;0,VLOOKUP(F956,税率表!$A$6:$D$12,4,1),0)</f>
        <v>0</v>
      </c>
      <c r="I956" s="58">
        <f t="shared" si="77"/>
        <v>0</v>
      </c>
      <c r="J956" s="58">
        <f t="shared" si="78"/>
        <v>0</v>
      </c>
      <c r="K956" s="43">
        <f>ROUND(MAX((D956-E956)*{0.03,0.1,0.2,0.25,0.3,0.35,0.45}-{0,2520,16920,31920,52920,85920,181920},0),2)</f>
        <v>0</v>
      </c>
      <c r="L956" s="43">
        <f t="shared" si="79"/>
        <v>0</v>
      </c>
      <c r="M956" s="19" t="str">
        <f t="shared" si="80"/>
        <v/>
      </c>
    </row>
    <row r="957" ht="16.5" spans="1:13">
      <c r="A957" s="41">
        <v>955</v>
      </c>
      <c r="B957" s="41"/>
      <c r="C957" s="41"/>
      <c r="D957" s="42"/>
      <c r="E957" s="42"/>
      <c r="F957" s="48">
        <f t="shared" si="76"/>
        <v>0</v>
      </c>
      <c r="G957" s="58">
        <f>IF(F957&gt;0,VLOOKUP(F957,税率表!$A$6:$D$12,3,1),0)</f>
        <v>0</v>
      </c>
      <c r="H957" s="58">
        <f>IF(F957&gt;0,VLOOKUP(F957,税率表!$A$6:$D$12,4,1),0)</f>
        <v>0</v>
      </c>
      <c r="I957" s="58">
        <f t="shared" si="77"/>
        <v>0</v>
      </c>
      <c r="J957" s="58">
        <f t="shared" si="78"/>
        <v>0</v>
      </c>
      <c r="K957" s="43">
        <f>ROUND(MAX((D957-E957)*{0.03,0.1,0.2,0.25,0.3,0.35,0.45}-{0,2520,16920,31920,52920,85920,181920},0),2)</f>
        <v>0</v>
      </c>
      <c r="L957" s="43">
        <f t="shared" si="79"/>
        <v>0</v>
      </c>
      <c r="M957" s="19" t="str">
        <f t="shared" si="80"/>
        <v/>
      </c>
    </row>
    <row r="958" ht="16.5" spans="1:13">
      <c r="A958" s="41">
        <v>956</v>
      </c>
      <c r="B958" s="41"/>
      <c r="C958" s="41"/>
      <c r="D958" s="42"/>
      <c r="E958" s="42"/>
      <c r="F958" s="48">
        <f t="shared" si="76"/>
        <v>0</v>
      </c>
      <c r="G958" s="58">
        <f>IF(F958&gt;0,VLOOKUP(F958,税率表!$A$6:$D$12,3,1),0)</f>
        <v>0</v>
      </c>
      <c r="H958" s="58">
        <f>IF(F958&gt;0,VLOOKUP(F958,税率表!$A$6:$D$12,4,1),0)</f>
        <v>0</v>
      </c>
      <c r="I958" s="58">
        <f t="shared" si="77"/>
        <v>0</v>
      </c>
      <c r="J958" s="58">
        <f t="shared" si="78"/>
        <v>0</v>
      </c>
      <c r="K958" s="43">
        <f>ROUND(MAX((D958-E958)*{0.03,0.1,0.2,0.25,0.3,0.35,0.45}-{0,2520,16920,31920,52920,85920,181920},0),2)</f>
        <v>0</v>
      </c>
      <c r="L958" s="43">
        <f t="shared" si="79"/>
        <v>0</v>
      </c>
      <c r="M958" s="19" t="str">
        <f t="shared" si="80"/>
        <v/>
      </c>
    </row>
    <row r="959" ht="16.5" spans="1:13">
      <c r="A959" s="41">
        <v>957</v>
      </c>
      <c r="B959" s="41"/>
      <c r="C959" s="41"/>
      <c r="D959" s="42"/>
      <c r="E959" s="42"/>
      <c r="F959" s="48">
        <f t="shared" si="76"/>
        <v>0</v>
      </c>
      <c r="G959" s="58">
        <f>IF(F959&gt;0,VLOOKUP(F959,税率表!$A$6:$D$12,3,1),0)</f>
        <v>0</v>
      </c>
      <c r="H959" s="58">
        <f>IF(F959&gt;0,VLOOKUP(F959,税率表!$A$6:$D$12,4,1),0)</f>
        <v>0</v>
      </c>
      <c r="I959" s="58">
        <f t="shared" si="77"/>
        <v>0</v>
      </c>
      <c r="J959" s="58">
        <f t="shared" si="78"/>
        <v>0</v>
      </c>
      <c r="K959" s="43">
        <f>ROUND(MAX((D959-E959)*{0.03,0.1,0.2,0.25,0.3,0.35,0.45}-{0,2520,16920,31920,52920,85920,181920},0),2)</f>
        <v>0</v>
      </c>
      <c r="L959" s="43">
        <f t="shared" si="79"/>
        <v>0</v>
      </c>
      <c r="M959" s="19" t="str">
        <f t="shared" si="80"/>
        <v/>
      </c>
    </row>
    <row r="960" ht="16.5" spans="1:13">
      <c r="A960" s="41">
        <v>958</v>
      </c>
      <c r="B960" s="41"/>
      <c r="C960" s="41"/>
      <c r="D960" s="42"/>
      <c r="E960" s="42"/>
      <c r="F960" s="48">
        <f t="shared" si="76"/>
        <v>0</v>
      </c>
      <c r="G960" s="58">
        <f>IF(F960&gt;0,VLOOKUP(F960,税率表!$A$6:$D$12,3,1),0)</f>
        <v>0</v>
      </c>
      <c r="H960" s="58">
        <f>IF(F960&gt;0,VLOOKUP(F960,税率表!$A$6:$D$12,4,1),0)</f>
        <v>0</v>
      </c>
      <c r="I960" s="58">
        <f t="shared" si="77"/>
        <v>0</v>
      </c>
      <c r="J960" s="58">
        <f t="shared" si="78"/>
        <v>0</v>
      </c>
      <c r="K960" s="43">
        <f>ROUND(MAX((D960-E960)*{0.03,0.1,0.2,0.25,0.3,0.35,0.45}-{0,2520,16920,31920,52920,85920,181920},0),2)</f>
        <v>0</v>
      </c>
      <c r="L960" s="43">
        <f t="shared" si="79"/>
        <v>0</v>
      </c>
      <c r="M960" s="19" t="str">
        <f t="shared" si="80"/>
        <v/>
      </c>
    </row>
    <row r="961" ht="16.5" spans="1:13">
      <c r="A961" s="41">
        <v>959</v>
      </c>
      <c r="B961" s="41"/>
      <c r="C961" s="41"/>
      <c r="D961" s="42"/>
      <c r="E961" s="42"/>
      <c r="F961" s="48">
        <f t="shared" si="76"/>
        <v>0</v>
      </c>
      <c r="G961" s="58">
        <f>IF(F961&gt;0,VLOOKUP(F961,税率表!$A$6:$D$12,3,1),0)</f>
        <v>0</v>
      </c>
      <c r="H961" s="58">
        <f>IF(F961&gt;0,VLOOKUP(F961,税率表!$A$6:$D$12,4,1),0)</f>
        <v>0</v>
      </c>
      <c r="I961" s="58">
        <f t="shared" si="77"/>
        <v>0</v>
      </c>
      <c r="J961" s="58">
        <f t="shared" si="78"/>
        <v>0</v>
      </c>
      <c r="K961" s="43">
        <f>ROUND(MAX((D961-E961)*{0.03,0.1,0.2,0.25,0.3,0.35,0.45}-{0,2520,16920,31920,52920,85920,181920},0),2)</f>
        <v>0</v>
      </c>
      <c r="L961" s="43">
        <f t="shared" si="79"/>
        <v>0</v>
      </c>
      <c r="M961" s="19" t="str">
        <f t="shared" si="80"/>
        <v/>
      </c>
    </row>
    <row r="962" ht="16.5" spans="1:13">
      <c r="A962" s="41">
        <v>960</v>
      </c>
      <c r="B962" s="41"/>
      <c r="C962" s="41"/>
      <c r="D962" s="42"/>
      <c r="E962" s="42"/>
      <c r="F962" s="48">
        <f t="shared" si="76"/>
        <v>0</v>
      </c>
      <c r="G962" s="58">
        <f>IF(F962&gt;0,VLOOKUP(F962,税率表!$A$6:$D$12,3,1),0)</f>
        <v>0</v>
      </c>
      <c r="H962" s="58">
        <f>IF(F962&gt;0,VLOOKUP(F962,税率表!$A$6:$D$12,4,1),0)</f>
        <v>0</v>
      </c>
      <c r="I962" s="58">
        <f t="shared" si="77"/>
        <v>0</v>
      </c>
      <c r="J962" s="58">
        <f t="shared" si="78"/>
        <v>0</v>
      </c>
      <c r="K962" s="43">
        <f>ROUND(MAX((D962-E962)*{0.03,0.1,0.2,0.25,0.3,0.35,0.45}-{0,2520,16920,31920,52920,85920,181920},0),2)</f>
        <v>0</v>
      </c>
      <c r="L962" s="43">
        <f t="shared" si="79"/>
        <v>0</v>
      </c>
      <c r="M962" s="19" t="str">
        <f t="shared" si="80"/>
        <v/>
      </c>
    </row>
    <row r="963" ht="16.5" spans="1:13">
      <c r="A963" s="41">
        <v>961</v>
      </c>
      <c r="B963" s="41"/>
      <c r="C963" s="41"/>
      <c r="D963" s="42"/>
      <c r="E963" s="42"/>
      <c r="F963" s="48">
        <f t="shared" si="76"/>
        <v>0</v>
      </c>
      <c r="G963" s="58">
        <f>IF(F963&gt;0,VLOOKUP(F963,税率表!$A$6:$D$12,3,1),0)</f>
        <v>0</v>
      </c>
      <c r="H963" s="58">
        <f>IF(F963&gt;0,VLOOKUP(F963,税率表!$A$6:$D$12,4,1),0)</f>
        <v>0</v>
      </c>
      <c r="I963" s="58">
        <f t="shared" si="77"/>
        <v>0</v>
      </c>
      <c r="J963" s="58">
        <f t="shared" si="78"/>
        <v>0</v>
      </c>
      <c r="K963" s="43">
        <f>ROUND(MAX((D963-E963)*{0.03,0.1,0.2,0.25,0.3,0.35,0.45}-{0,2520,16920,31920,52920,85920,181920},0),2)</f>
        <v>0</v>
      </c>
      <c r="L963" s="43">
        <f t="shared" si="79"/>
        <v>0</v>
      </c>
      <c r="M963" s="19" t="str">
        <f t="shared" si="80"/>
        <v/>
      </c>
    </row>
    <row r="964" ht="16.5" spans="1:13">
      <c r="A964" s="41">
        <v>962</v>
      </c>
      <c r="B964" s="41"/>
      <c r="C964" s="41"/>
      <c r="D964" s="42"/>
      <c r="E964" s="42"/>
      <c r="F964" s="48">
        <f t="shared" si="76"/>
        <v>0</v>
      </c>
      <c r="G964" s="58">
        <f>IF(F964&gt;0,VLOOKUP(F964,税率表!$A$6:$D$12,3,1),0)</f>
        <v>0</v>
      </c>
      <c r="H964" s="58">
        <f>IF(F964&gt;0,VLOOKUP(F964,税率表!$A$6:$D$12,4,1),0)</f>
        <v>0</v>
      </c>
      <c r="I964" s="58">
        <f t="shared" si="77"/>
        <v>0</v>
      </c>
      <c r="J964" s="58">
        <f t="shared" si="78"/>
        <v>0</v>
      </c>
      <c r="K964" s="43">
        <f>ROUND(MAX((D964-E964)*{0.03,0.1,0.2,0.25,0.3,0.35,0.45}-{0,2520,16920,31920,52920,85920,181920},0),2)</f>
        <v>0</v>
      </c>
      <c r="L964" s="43">
        <f t="shared" si="79"/>
        <v>0</v>
      </c>
      <c r="M964" s="19" t="str">
        <f t="shared" si="80"/>
        <v/>
      </c>
    </row>
    <row r="965" ht="16.5" spans="1:13">
      <c r="A965" s="41">
        <v>963</v>
      </c>
      <c r="B965" s="41"/>
      <c r="C965" s="41"/>
      <c r="D965" s="42"/>
      <c r="E965" s="42"/>
      <c r="F965" s="48">
        <f t="shared" si="76"/>
        <v>0</v>
      </c>
      <c r="G965" s="58">
        <f>IF(F965&gt;0,VLOOKUP(F965,税率表!$A$6:$D$12,3,1),0)</f>
        <v>0</v>
      </c>
      <c r="H965" s="58">
        <f>IF(F965&gt;0,VLOOKUP(F965,税率表!$A$6:$D$12,4,1),0)</f>
        <v>0</v>
      </c>
      <c r="I965" s="58">
        <f t="shared" si="77"/>
        <v>0</v>
      </c>
      <c r="J965" s="58">
        <f t="shared" si="78"/>
        <v>0</v>
      </c>
      <c r="K965" s="43">
        <f>ROUND(MAX((D965-E965)*{0.03,0.1,0.2,0.25,0.3,0.35,0.45}-{0,2520,16920,31920,52920,85920,181920},0),2)</f>
        <v>0</v>
      </c>
      <c r="L965" s="43">
        <f t="shared" si="79"/>
        <v>0</v>
      </c>
      <c r="M965" s="19" t="str">
        <f t="shared" si="80"/>
        <v/>
      </c>
    </row>
    <row r="966" ht="16.5" spans="1:13">
      <c r="A966" s="41">
        <v>964</v>
      </c>
      <c r="B966" s="41"/>
      <c r="C966" s="41"/>
      <c r="D966" s="42"/>
      <c r="E966" s="42"/>
      <c r="F966" s="48">
        <f t="shared" si="76"/>
        <v>0</v>
      </c>
      <c r="G966" s="58">
        <f>IF(F966&gt;0,VLOOKUP(F966,税率表!$A$6:$D$12,3,1),0)</f>
        <v>0</v>
      </c>
      <c r="H966" s="58">
        <f>IF(F966&gt;0,VLOOKUP(F966,税率表!$A$6:$D$12,4,1),0)</f>
        <v>0</v>
      </c>
      <c r="I966" s="58">
        <f t="shared" si="77"/>
        <v>0</v>
      </c>
      <c r="J966" s="58">
        <f t="shared" si="78"/>
        <v>0</v>
      </c>
      <c r="K966" s="43">
        <f>ROUND(MAX((D966-E966)*{0.03,0.1,0.2,0.25,0.3,0.35,0.45}-{0,2520,16920,31920,52920,85920,181920},0),2)</f>
        <v>0</v>
      </c>
      <c r="L966" s="43">
        <f t="shared" si="79"/>
        <v>0</v>
      </c>
      <c r="M966" s="19" t="str">
        <f t="shared" si="80"/>
        <v/>
      </c>
    </row>
    <row r="967" ht="16.5" spans="1:13">
      <c r="A967" s="41">
        <v>965</v>
      </c>
      <c r="B967" s="41"/>
      <c r="C967" s="41"/>
      <c r="D967" s="42"/>
      <c r="E967" s="42"/>
      <c r="F967" s="48">
        <f t="shared" si="76"/>
        <v>0</v>
      </c>
      <c r="G967" s="58">
        <f>IF(F967&gt;0,VLOOKUP(F967,税率表!$A$6:$D$12,3,1),0)</f>
        <v>0</v>
      </c>
      <c r="H967" s="58">
        <f>IF(F967&gt;0,VLOOKUP(F967,税率表!$A$6:$D$12,4,1),0)</f>
        <v>0</v>
      </c>
      <c r="I967" s="58">
        <f t="shared" si="77"/>
        <v>0</v>
      </c>
      <c r="J967" s="58">
        <f t="shared" si="78"/>
        <v>0</v>
      </c>
      <c r="K967" s="43">
        <f>ROUND(MAX((D967-E967)*{0.03,0.1,0.2,0.25,0.3,0.35,0.45}-{0,2520,16920,31920,52920,85920,181920},0),2)</f>
        <v>0</v>
      </c>
      <c r="L967" s="43">
        <f t="shared" si="79"/>
        <v>0</v>
      </c>
      <c r="M967" s="19" t="str">
        <f t="shared" si="80"/>
        <v/>
      </c>
    </row>
    <row r="968" ht="16.5" spans="1:13">
      <c r="A968" s="41">
        <v>966</v>
      </c>
      <c r="B968" s="41"/>
      <c r="C968" s="41"/>
      <c r="D968" s="42"/>
      <c r="E968" s="42"/>
      <c r="F968" s="48">
        <f t="shared" si="76"/>
        <v>0</v>
      </c>
      <c r="G968" s="58">
        <f>IF(F968&gt;0,VLOOKUP(F968,税率表!$A$6:$D$12,3,1),0)</f>
        <v>0</v>
      </c>
      <c r="H968" s="58">
        <f>IF(F968&gt;0,VLOOKUP(F968,税率表!$A$6:$D$12,4,1),0)</f>
        <v>0</v>
      </c>
      <c r="I968" s="58">
        <f t="shared" si="77"/>
        <v>0</v>
      </c>
      <c r="J968" s="58">
        <f t="shared" si="78"/>
        <v>0</v>
      </c>
      <c r="K968" s="43">
        <f>ROUND(MAX((D968-E968)*{0.03,0.1,0.2,0.25,0.3,0.35,0.45}-{0,2520,16920,31920,52920,85920,181920},0),2)</f>
        <v>0</v>
      </c>
      <c r="L968" s="43">
        <f t="shared" si="79"/>
        <v>0</v>
      </c>
      <c r="M968" s="19" t="str">
        <f t="shared" si="80"/>
        <v/>
      </c>
    </row>
    <row r="969" ht="16.5" spans="1:13">
      <c r="A969" s="41">
        <v>967</v>
      </c>
      <c r="B969" s="41"/>
      <c r="C969" s="41"/>
      <c r="D969" s="42"/>
      <c r="E969" s="42"/>
      <c r="F969" s="48">
        <f t="shared" si="76"/>
        <v>0</v>
      </c>
      <c r="G969" s="58">
        <f>IF(F969&gt;0,VLOOKUP(F969,税率表!$A$6:$D$12,3,1),0)</f>
        <v>0</v>
      </c>
      <c r="H969" s="58">
        <f>IF(F969&gt;0,VLOOKUP(F969,税率表!$A$6:$D$12,4,1),0)</f>
        <v>0</v>
      </c>
      <c r="I969" s="58">
        <f t="shared" si="77"/>
        <v>0</v>
      </c>
      <c r="J969" s="58">
        <f t="shared" si="78"/>
        <v>0</v>
      </c>
      <c r="K969" s="43">
        <f>ROUND(MAX((D969-E969)*{0.03,0.1,0.2,0.25,0.3,0.35,0.45}-{0,2520,16920,31920,52920,85920,181920},0),2)</f>
        <v>0</v>
      </c>
      <c r="L969" s="43">
        <f t="shared" si="79"/>
        <v>0</v>
      </c>
      <c r="M969" s="19" t="str">
        <f t="shared" si="80"/>
        <v/>
      </c>
    </row>
    <row r="970" ht="16.5" spans="1:13">
      <c r="A970" s="41">
        <v>968</v>
      </c>
      <c r="B970" s="41"/>
      <c r="C970" s="41"/>
      <c r="D970" s="42"/>
      <c r="E970" s="42"/>
      <c r="F970" s="48">
        <f t="shared" si="76"/>
        <v>0</v>
      </c>
      <c r="G970" s="58">
        <f>IF(F970&gt;0,VLOOKUP(F970,税率表!$A$6:$D$12,3,1),0)</f>
        <v>0</v>
      </c>
      <c r="H970" s="58">
        <f>IF(F970&gt;0,VLOOKUP(F970,税率表!$A$6:$D$12,4,1),0)</f>
        <v>0</v>
      </c>
      <c r="I970" s="58">
        <f t="shared" si="77"/>
        <v>0</v>
      </c>
      <c r="J970" s="58">
        <f t="shared" si="78"/>
        <v>0</v>
      </c>
      <c r="K970" s="43">
        <f>ROUND(MAX((D970-E970)*{0.03,0.1,0.2,0.25,0.3,0.35,0.45}-{0,2520,16920,31920,52920,85920,181920},0),2)</f>
        <v>0</v>
      </c>
      <c r="L970" s="43">
        <f t="shared" si="79"/>
        <v>0</v>
      </c>
      <c r="M970" s="19" t="str">
        <f t="shared" si="80"/>
        <v/>
      </c>
    </row>
    <row r="971" ht="16.5" spans="1:13">
      <c r="A971" s="41">
        <v>969</v>
      </c>
      <c r="B971" s="41"/>
      <c r="C971" s="41"/>
      <c r="D971" s="42"/>
      <c r="E971" s="42"/>
      <c r="F971" s="48">
        <f t="shared" si="76"/>
        <v>0</v>
      </c>
      <c r="G971" s="58">
        <f>IF(F971&gt;0,VLOOKUP(F971,税率表!$A$6:$D$12,3,1),0)</f>
        <v>0</v>
      </c>
      <c r="H971" s="58">
        <f>IF(F971&gt;0,VLOOKUP(F971,税率表!$A$6:$D$12,4,1),0)</f>
        <v>0</v>
      </c>
      <c r="I971" s="58">
        <f t="shared" si="77"/>
        <v>0</v>
      </c>
      <c r="J971" s="58">
        <f t="shared" si="78"/>
        <v>0</v>
      </c>
      <c r="K971" s="43">
        <f>ROUND(MAX((D971-E971)*{0.03,0.1,0.2,0.25,0.3,0.35,0.45}-{0,2520,16920,31920,52920,85920,181920},0),2)</f>
        <v>0</v>
      </c>
      <c r="L971" s="43">
        <f t="shared" si="79"/>
        <v>0</v>
      </c>
      <c r="M971" s="19" t="str">
        <f t="shared" si="80"/>
        <v/>
      </c>
    </row>
    <row r="972" ht="16.5" spans="1:13">
      <c r="A972" s="41">
        <v>970</v>
      </c>
      <c r="B972" s="41"/>
      <c r="C972" s="41"/>
      <c r="D972" s="42"/>
      <c r="E972" s="42"/>
      <c r="F972" s="48">
        <f t="shared" ref="F972:F1001" si="81">ROUND(IF(D972&gt;E972,D972-E972,0),2)</f>
        <v>0</v>
      </c>
      <c r="G972" s="58">
        <f>IF(F972&gt;0,VLOOKUP(F972,税率表!$A$6:$D$12,3,1),0)</f>
        <v>0</v>
      </c>
      <c r="H972" s="58">
        <f>IF(F972&gt;0,VLOOKUP(F972,税率表!$A$6:$D$12,4,1),0)</f>
        <v>0</v>
      </c>
      <c r="I972" s="58">
        <f t="shared" ref="I972:I1001" si="82">ROUND(F972*G972-H972,2)</f>
        <v>0</v>
      </c>
      <c r="J972" s="58">
        <f t="shared" ref="J972:J1001" si="83">ROUND(D972-I972,2)</f>
        <v>0</v>
      </c>
      <c r="K972" s="43">
        <f>ROUND(MAX((D972-E972)*{0.03,0.1,0.2,0.25,0.3,0.35,0.45}-{0,2520,16920,31920,52920,85920,181920},0),2)</f>
        <v>0</v>
      </c>
      <c r="L972" s="43">
        <f t="shared" ref="L972:L1001" si="84">ROUND(D972-K972,2)</f>
        <v>0</v>
      </c>
      <c r="M972" s="19" t="str">
        <f t="shared" ref="M972:M1002" si="85">IF(I972=K972,"","税金计算有误！")</f>
        <v/>
      </c>
    </row>
    <row r="973" ht="16.5" spans="1:13">
      <c r="A973" s="41">
        <v>971</v>
      </c>
      <c r="B973" s="41"/>
      <c r="C973" s="41"/>
      <c r="D973" s="42"/>
      <c r="E973" s="42"/>
      <c r="F973" s="48">
        <f t="shared" si="81"/>
        <v>0</v>
      </c>
      <c r="G973" s="58">
        <f>IF(F973&gt;0,VLOOKUP(F973,税率表!$A$6:$D$12,3,1),0)</f>
        <v>0</v>
      </c>
      <c r="H973" s="58">
        <f>IF(F973&gt;0,VLOOKUP(F973,税率表!$A$6:$D$12,4,1),0)</f>
        <v>0</v>
      </c>
      <c r="I973" s="58">
        <f t="shared" si="82"/>
        <v>0</v>
      </c>
      <c r="J973" s="58">
        <f t="shared" si="83"/>
        <v>0</v>
      </c>
      <c r="K973" s="43">
        <f>ROUND(MAX((D973-E973)*{0.03,0.1,0.2,0.25,0.3,0.35,0.45}-{0,2520,16920,31920,52920,85920,181920},0),2)</f>
        <v>0</v>
      </c>
      <c r="L973" s="43">
        <f t="shared" si="84"/>
        <v>0</v>
      </c>
      <c r="M973" s="19" t="str">
        <f t="shared" si="85"/>
        <v/>
      </c>
    </row>
    <row r="974" ht="16.5" spans="1:13">
      <c r="A974" s="41">
        <v>972</v>
      </c>
      <c r="B974" s="41"/>
      <c r="C974" s="41"/>
      <c r="D974" s="42"/>
      <c r="E974" s="42"/>
      <c r="F974" s="48">
        <f t="shared" si="81"/>
        <v>0</v>
      </c>
      <c r="G974" s="58">
        <f>IF(F974&gt;0,VLOOKUP(F974,税率表!$A$6:$D$12,3,1),0)</f>
        <v>0</v>
      </c>
      <c r="H974" s="58">
        <f>IF(F974&gt;0,VLOOKUP(F974,税率表!$A$6:$D$12,4,1),0)</f>
        <v>0</v>
      </c>
      <c r="I974" s="58">
        <f t="shared" si="82"/>
        <v>0</v>
      </c>
      <c r="J974" s="58">
        <f t="shared" si="83"/>
        <v>0</v>
      </c>
      <c r="K974" s="43">
        <f>ROUND(MAX((D974-E974)*{0.03,0.1,0.2,0.25,0.3,0.35,0.45}-{0,2520,16920,31920,52920,85920,181920},0),2)</f>
        <v>0</v>
      </c>
      <c r="L974" s="43">
        <f t="shared" si="84"/>
        <v>0</v>
      </c>
      <c r="M974" s="19" t="str">
        <f t="shared" si="85"/>
        <v/>
      </c>
    </row>
    <row r="975" ht="16.5" spans="1:13">
      <c r="A975" s="41">
        <v>973</v>
      </c>
      <c r="B975" s="41"/>
      <c r="C975" s="41"/>
      <c r="D975" s="42"/>
      <c r="E975" s="42"/>
      <c r="F975" s="48">
        <f t="shared" si="81"/>
        <v>0</v>
      </c>
      <c r="G975" s="58">
        <f>IF(F975&gt;0,VLOOKUP(F975,税率表!$A$6:$D$12,3,1),0)</f>
        <v>0</v>
      </c>
      <c r="H975" s="58">
        <f>IF(F975&gt;0,VLOOKUP(F975,税率表!$A$6:$D$12,4,1),0)</f>
        <v>0</v>
      </c>
      <c r="I975" s="58">
        <f t="shared" si="82"/>
        <v>0</v>
      </c>
      <c r="J975" s="58">
        <f t="shared" si="83"/>
        <v>0</v>
      </c>
      <c r="K975" s="43">
        <f>ROUND(MAX((D975-E975)*{0.03,0.1,0.2,0.25,0.3,0.35,0.45}-{0,2520,16920,31920,52920,85920,181920},0),2)</f>
        <v>0</v>
      </c>
      <c r="L975" s="43">
        <f t="shared" si="84"/>
        <v>0</v>
      </c>
      <c r="M975" s="19" t="str">
        <f t="shared" si="85"/>
        <v/>
      </c>
    </row>
    <row r="976" ht="16.5" spans="1:13">
      <c r="A976" s="41">
        <v>974</v>
      </c>
      <c r="B976" s="41"/>
      <c r="C976" s="41"/>
      <c r="D976" s="42"/>
      <c r="E976" s="42"/>
      <c r="F976" s="48">
        <f t="shared" si="81"/>
        <v>0</v>
      </c>
      <c r="G976" s="58">
        <f>IF(F976&gt;0,VLOOKUP(F976,税率表!$A$6:$D$12,3,1),0)</f>
        <v>0</v>
      </c>
      <c r="H976" s="58">
        <f>IF(F976&gt;0,VLOOKUP(F976,税率表!$A$6:$D$12,4,1),0)</f>
        <v>0</v>
      </c>
      <c r="I976" s="58">
        <f t="shared" si="82"/>
        <v>0</v>
      </c>
      <c r="J976" s="58">
        <f t="shared" si="83"/>
        <v>0</v>
      </c>
      <c r="K976" s="43">
        <f>ROUND(MAX((D976-E976)*{0.03,0.1,0.2,0.25,0.3,0.35,0.45}-{0,2520,16920,31920,52920,85920,181920},0),2)</f>
        <v>0</v>
      </c>
      <c r="L976" s="43">
        <f t="shared" si="84"/>
        <v>0</v>
      </c>
      <c r="M976" s="19" t="str">
        <f t="shared" si="85"/>
        <v/>
      </c>
    </row>
    <row r="977" ht="16.5" spans="1:13">
      <c r="A977" s="41">
        <v>975</v>
      </c>
      <c r="B977" s="41"/>
      <c r="C977" s="41"/>
      <c r="D977" s="42"/>
      <c r="E977" s="42"/>
      <c r="F977" s="48">
        <f t="shared" si="81"/>
        <v>0</v>
      </c>
      <c r="G977" s="58">
        <f>IF(F977&gt;0,VLOOKUP(F977,税率表!$A$6:$D$12,3,1),0)</f>
        <v>0</v>
      </c>
      <c r="H977" s="58">
        <f>IF(F977&gt;0,VLOOKUP(F977,税率表!$A$6:$D$12,4,1),0)</f>
        <v>0</v>
      </c>
      <c r="I977" s="58">
        <f t="shared" si="82"/>
        <v>0</v>
      </c>
      <c r="J977" s="58">
        <f t="shared" si="83"/>
        <v>0</v>
      </c>
      <c r="K977" s="43">
        <f>ROUND(MAX((D977-E977)*{0.03,0.1,0.2,0.25,0.3,0.35,0.45}-{0,2520,16920,31920,52920,85920,181920},0),2)</f>
        <v>0</v>
      </c>
      <c r="L977" s="43">
        <f t="shared" si="84"/>
        <v>0</v>
      </c>
      <c r="M977" s="19" t="str">
        <f t="shared" si="85"/>
        <v/>
      </c>
    </row>
    <row r="978" ht="16.5" spans="1:13">
      <c r="A978" s="41">
        <v>976</v>
      </c>
      <c r="B978" s="41"/>
      <c r="C978" s="41"/>
      <c r="D978" s="42"/>
      <c r="E978" s="42"/>
      <c r="F978" s="48">
        <f t="shared" si="81"/>
        <v>0</v>
      </c>
      <c r="G978" s="58">
        <f>IF(F978&gt;0,VLOOKUP(F978,税率表!$A$6:$D$12,3,1),0)</f>
        <v>0</v>
      </c>
      <c r="H978" s="58">
        <f>IF(F978&gt;0,VLOOKUP(F978,税率表!$A$6:$D$12,4,1),0)</f>
        <v>0</v>
      </c>
      <c r="I978" s="58">
        <f t="shared" si="82"/>
        <v>0</v>
      </c>
      <c r="J978" s="58">
        <f t="shared" si="83"/>
        <v>0</v>
      </c>
      <c r="K978" s="43">
        <f>ROUND(MAX((D978-E978)*{0.03,0.1,0.2,0.25,0.3,0.35,0.45}-{0,2520,16920,31920,52920,85920,181920},0),2)</f>
        <v>0</v>
      </c>
      <c r="L978" s="43">
        <f t="shared" si="84"/>
        <v>0</v>
      </c>
      <c r="M978" s="19" t="str">
        <f t="shared" si="85"/>
        <v/>
      </c>
    </row>
    <row r="979" ht="16.5" spans="1:13">
      <c r="A979" s="41">
        <v>977</v>
      </c>
      <c r="B979" s="41"/>
      <c r="C979" s="41"/>
      <c r="D979" s="42"/>
      <c r="E979" s="42"/>
      <c r="F979" s="48">
        <f t="shared" si="81"/>
        <v>0</v>
      </c>
      <c r="G979" s="58">
        <f>IF(F979&gt;0,VLOOKUP(F979,税率表!$A$6:$D$12,3,1),0)</f>
        <v>0</v>
      </c>
      <c r="H979" s="58">
        <f>IF(F979&gt;0,VLOOKUP(F979,税率表!$A$6:$D$12,4,1),0)</f>
        <v>0</v>
      </c>
      <c r="I979" s="58">
        <f t="shared" si="82"/>
        <v>0</v>
      </c>
      <c r="J979" s="58">
        <f t="shared" si="83"/>
        <v>0</v>
      </c>
      <c r="K979" s="43">
        <f>ROUND(MAX((D979-E979)*{0.03,0.1,0.2,0.25,0.3,0.35,0.45}-{0,2520,16920,31920,52920,85920,181920},0),2)</f>
        <v>0</v>
      </c>
      <c r="L979" s="43">
        <f t="shared" si="84"/>
        <v>0</v>
      </c>
      <c r="M979" s="19" t="str">
        <f t="shared" si="85"/>
        <v/>
      </c>
    </row>
    <row r="980" ht="16.5" spans="1:13">
      <c r="A980" s="41">
        <v>978</v>
      </c>
      <c r="B980" s="41"/>
      <c r="C980" s="41"/>
      <c r="D980" s="42"/>
      <c r="E980" s="42"/>
      <c r="F980" s="48">
        <f t="shared" si="81"/>
        <v>0</v>
      </c>
      <c r="G980" s="58">
        <f>IF(F980&gt;0,VLOOKUP(F980,税率表!$A$6:$D$12,3,1),0)</f>
        <v>0</v>
      </c>
      <c r="H980" s="58">
        <f>IF(F980&gt;0,VLOOKUP(F980,税率表!$A$6:$D$12,4,1),0)</f>
        <v>0</v>
      </c>
      <c r="I980" s="58">
        <f t="shared" si="82"/>
        <v>0</v>
      </c>
      <c r="J980" s="58">
        <f t="shared" si="83"/>
        <v>0</v>
      </c>
      <c r="K980" s="43">
        <f>ROUND(MAX((D980-E980)*{0.03,0.1,0.2,0.25,0.3,0.35,0.45}-{0,2520,16920,31920,52920,85920,181920},0),2)</f>
        <v>0</v>
      </c>
      <c r="L980" s="43">
        <f t="shared" si="84"/>
        <v>0</v>
      </c>
      <c r="M980" s="19" t="str">
        <f t="shared" si="85"/>
        <v/>
      </c>
    </row>
    <row r="981" ht="16.5" spans="1:13">
      <c r="A981" s="41">
        <v>979</v>
      </c>
      <c r="B981" s="41"/>
      <c r="C981" s="41"/>
      <c r="D981" s="42"/>
      <c r="E981" s="42"/>
      <c r="F981" s="48">
        <f t="shared" si="81"/>
        <v>0</v>
      </c>
      <c r="G981" s="58">
        <f>IF(F981&gt;0,VLOOKUP(F981,税率表!$A$6:$D$12,3,1),0)</f>
        <v>0</v>
      </c>
      <c r="H981" s="58">
        <f>IF(F981&gt;0,VLOOKUP(F981,税率表!$A$6:$D$12,4,1),0)</f>
        <v>0</v>
      </c>
      <c r="I981" s="58">
        <f t="shared" si="82"/>
        <v>0</v>
      </c>
      <c r="J981" s="58">
        <f t="shared" si="83"/>
        <v>0</v>
      </c>
      <c r="K981" s="43">
        <f>ROUND(MAX((D981-E981)*{0.03,0.1,0.2,0.25,0.3,0.35,0.45}-{0,2520,16920,31920,52920,85920,181920},0),2)</f>
        <v>0</v>
      </c>
      <c r="L981" s="43">
        <f t="shared" si="84"/>
        <v>0</v>
      </c>
      <c r="M981" s="19" t="str">
        <f t="shared" si="85"/>
        <v/>
      </c>
    </row>
    <row r="982" ht="16.5" spans="1:13">
      <c r="A982" s="41">
        <v>980</v>
      </c>
      <c r="B982" s="41"/>
      <c r="C982" s="41"/>
      <c r="D982" s="42"/>
      <c r="E982" s="42"/>
      <c r="F982" s="48">
        <f t="shared" si="81"/>
        <v>0</v>
      </c>
      <c r="G982" s="58">
        <f>IF(F982&gt;0,VLOOKUP(F982,税率表!$A$6:$D$12,3,1),0)</f>
        <v>0</v>
      </c>
      <c r="H982" s="58">
        <f>IF(F982&gt;0,VLOOKUP(F982,税率表!$A$6:$D$12,4,1),0)</f>
        <v>0</v>
      </c>
      <c r="I982" s="58">
        <f t="shared" si="82"/>
        <v>0</v>
      </c>
      <c r="J982" s="58">
        <f t="shared" si="83"/>
        <v>0</v>
      </c>
      <c r="K982" s="43">
        <f>ROUND(MAX((D982-E982)*{0.03,0.1,0.2,0.25,0.3,0.35,0.45}-{0,2520,16920,31920,52920,85920,181920},0),2)</f>
        <v>0</v>
      </c>
      <c r="L982" s="43">
        <f t="shared" si="84"/>
        <v>0</v>
      </c>
      <c r="M982" s="19" t="str">
        <f t="shared" si="85"/>
        <v/>
      </c>
    </row>
    <row r="983" ht="16.5" spans="1:13">
      <c r="A983" s="41">
        <v>981</v>
      </c>
      <c r="B983" s="41"/>
      <c r="C983" s="41"/>
      <c r="D983" s="42"/>
      <c r="E983" s="42"/>
      <c r="F983" s="48">
        <f t="shared" si="81"/>
        <v>0</v>
      </c>
      <c r="G983" s="58">
        <f>IF(F983&gt;0,VLOOKUP(F983,税率表!$A$6:$D$12,3,1),0)</f>
        <v>0</v>
      </c>
      <c r="H983" s="58">
        <f>IF(F983&gt;0,VLOOKUP(F983,税率表!$A$6:$D$12,4,1),0)</f>
        <v>0</v>
      </c>
      <c r="I983" s="58">
        <f t="shared" si="82"/>
        <v>0</v>
      </c>
      <c r="J983" s="58">
        <f t="shared" si="83"/>
        <v>0</v>
      </c>
      <c r="K983" s="43">
        <f>ROUND(MAX((D983-E983)*{0.03,0.1,0.2,0.25,0.3,0.35,0.45}-{0,2520,16920,31920,52920,85920,181920},0),2)</f>
        <v>0</v>
      </c>
      <c r="L983" s="43">
        <f t="shared" si="84"/>
        <v>0</v>
      </c>
      <c r="M983" s="19" t="str">
        <f t="shared" si="85"/>
        <v/>
      </c>
    </row>
    <row r="984" ht="16.5" spans="1:13">
      <c r="A984" s="41">
        <v>982</v>
      </c>
      <c r="B984" s="41"/>
      <c r="C984" s="41"/>
      <c r="D984" s="42"/>
      <c r="E984" s="42"/>
      <c r="F984" s="48">
        <f t="shared" si="81"/>
        <v>0</v>
      </c>
      <c r="G984" s="58">
        <f>IF(F984&gt;0,VLOOKUP(F984,税率表!$A$6:$D$12,3,1),0)</f>
        <v>0</v>
      </c>
      <c r="H984" s="58">
        <f>IF(F984&gt;0,VLOOKUP(F984,税率表!$A$6:$D$12,4,1),0)</f>
        <v>0</v>
      </c>
      <c r="I984" s="58">
        <f t="shared" si="82"/>
        <v>0</v>
      </c>
      <c r="J984" s="58">
        <f t="shared" si="83"/>
        <v>0</v>
      </c>
      <c r="K984" s="43">
        <f>ROUND(MAX((D984-E984)*{0.03,0.1,0.2,0.25,0.3,0.35,0.45}-{0,2520,16920,31920,52920,85920,181920},0),2)</f>
        <v>0</v>
      </c>
      <c r="L984" s="43">
        <f t="shared" si="84"/>
        <v>0</v>
      </c>
      <c r="M984" s="19" t="str">
        <f t="shared" si="85"/>
        <v/>
      </c>
    </row>
    <row r="985" ht="16.5" spans="1:13">
      <c r="A985" s="41">
        <v>983</v>
      </c>
      <c r="B985" s="41"/>
      <c r="C985" s="41"/>
      <c r="D985" s="42"/>
      <c r="E985" s="42"/>
      <c r="F985" s="48">
        <f t="shared" si="81"/>
        <v>0</v>
      </c>
      <c r="G985" s="58">
        <f>IF(F985&gt;0,VLOOKUP(F985,税率表!$A$6:$D$12,3,1),0)</f>
        <v>0</v>
      </c>
      <c r="H985" s="58">
        <f>IF(F985&gt;0,VLOOKUP(F985,税率表!$A$6:$D$12,4,1),0)</f>
        <v>0</v>
      </c>
      <c r="I985" s="58">
        <f t="shared" si="82"/>
        <v>0</v>
      </c>
      <c r="J985" s="58">
        <f t="shared" si="83"/>
        <v>0</v>
      </c>
      <c r="K985" s="43">
        <f>ROUND(MAX((D985-E985)*{0.03,0.1,0.2,0.25,0.3,0.35,0.45}-{0,2520,16920,31920,52920,85920,181920},0),2)</f>
        <v>0</v>
      </c>
      <c r="L985" s="43">
        <f t="shared" si="84"/>
        <v>0</v>
      </c>
      <c r="M985" s="19" t="str">
        <f t="shared" si="85"/>
        <v/>
      </c>
    </row>
    <row r="986" ht="16.5" spans="1:13">
      <c r="A986" s="41">
        <v>984</v>
      </c>
      <c r="B986" s="41"/>
      <c r="C986" s="41"/>
      <c r="D986" s="42"/>
      <c r="E986" s="42"/>
      <c r="F986" s="48">
        <f t="shared" si="81"/>
        <v>0</v>
      </c>
      <c r="G986" s="58">
        <f>IF(F986&gt;0,VLOOKUP(F986,税率表!$A$6:$D$12,3,1),0)</f>
        <v>0</v>
      </c>
      <c r="H986" s="58">
        <f>IF(F986&gt;0,VLOOKUP(F986,税率表!$A$6:$D$12,4,1),0)</f>
        <v>0</v>
      </c>
      <c r="I986" s="58">
        <f t="shared" si="82"/>
        <v>0</v>
      </c>
      <c r="J986" s="58">
        <f t="shared" si="83"/>
        <v>0</v>
      </c>
      <c r="K986" s="43">
        <f>ROUND(MAX((D986-E986)*{0.03,0.1,0.2,0.25,0.3,0.35,0.45}-{0,2520,16920,31920,52920,85920,181920},0),2)</f>
        <v>0</v>
      </c>
      <c r="L986" s="43">
        <f t="shared" si="84"/>
        <v>0</v>
      </c>
      <c r="M986" s="19" t="str">
        <f t="shared" si="85"/>
        <v/>
      </c>
    </row>
    <row r="987" ht="16.5" spans="1:13">
      <c r="A987" s="41">
        <v>985</v>
      </c>
      <c r="B987" s="41"/>
      <c r="C987" s="41"/>
      <c r="D987" s="42"/>
      <c r="E987" s="42"/>
      <c r="F987" s="48">
        <f t="shared" si="81"/>
        <v>0</v>
      </c>
      <c r="G987" s="58">
        <f>IF(F987&gt;0,VLOOKUP(F987,税率表!$A$6:$D$12,3,1),0)</f>
        <v>0</v>
      </c>
      <c r="H987" s="58">
        <f>IF(F987&gt;0,VLOOKUP(F987,税率表!$A$6:$D$12,4,1),0)</f>
        <v>0</v>
      </c>
      <c r="I987" s="58">
        <f t="shared" si="82"/>
        <v>0</v>
      </c>
      <c r="J987" s="58">
        <f t="shared" si="83"/>
        <v>0</v>
      </c>
      <c r="K987" s="43">
        <f>ROUND(MAX((D987-E987)*{0.03,0.1,0.2,0.25,0.3,0.35,0.45}-{0,2520,16920,31920,52920,85920,181920},0),2)</f>
        <v>0</v>
      </c>
      <c r="L987" s="43">
        <f t="shared" si="84"/>
        <v>0</v>
      </c>
      <c r="M987" s="19" t="str">
        <f t="shared" si="85"/>
        <v/>
      </c>
    </row>
    <row r="988" ht="16.5" spans="1:13">
      <c r="A988" s="41">
        <v>986</v>
      </c>
      <c r="B988" s="41"/>
      <c r="C988" s="41"/>
      <c r="D988" s="42"/>
      <c r="E988" s="42"/>
      <c r="F988" s="48">
        <f t="shared" si="81"/>
        <v>0</v>
      </c>
      <c r="G988" s="58">
        <f>IF(F988&gt;0,VLOOKUP(F988,税率表!$A$6:$D$12,3,1),0)</f>
        <v>0</v>
      </c>
      <c r="H988" s="58">
        <f>IF(F988&gt;0,VLOOKUP(F988,税率表!$A$6:$D$12,4,1),0)</f>
        <v>0</v>
      </c>
      <c r="I988" s="58">
        <f t="shared" si="82"/>
        <v>0</v>
      </c>
      <c r="J988" s="58">
        <f t="shared" si="83"/>
        <v>0</v>
      </c>
      <c r="K988" s="43">
        <f>ROUND(MAX((D988-E988)*{0.03,0.1,0.2,0.25,0.3,0.35,0.45}-{0,2520,16920,31920,52920,85920,181920},0),2)</f>
        <v>0</v>
      </c>
      <c r="L988" s="43">
        <f t="shared" si="84"/>
        <v>0</v>
      </c>
      <c r="M988" s="19" t="str">
        <f t="shared" si="85"/>
        <v/>
      </c>
    </row>
    <row r="989" ht="16.5" spans="1:13">
      <c r="A989" s="41">
        <v>987</v>
      </c>
      <c r="B989" s="41"/>
      <c r="C989" s="41"/>
      <c r="D989" s="42"/>
      <c r="E989" s="42"/>
      <c r="F989" s="48">
        <f t="shared" si="81"/>
        <v>0</v>
      </c>
      <c r="G989" s="58">
        <f>IF(F989&gt;0,VLOOKUP(F989,税率表!$A$6:$D$12,3,1),0)</f>
        <v>0</v>
      </c>
      <c r="H989" s="58">
        <f>IF(F989&gt;0,VLOOKUP(F989,税率表!$A$6:$D$12,4,1),0)</f>
        <v>0</v>
      </c>
      <c r="I989" s="58">
        <f t="shared" si="82"/>
        <v>0</v>
      </c>
      <c r="J989" s="58">
        <f t="shared" si="83"/>
        <v>0</v>
      </c>
      <c r="K989" s="43">
        <f>ROUND(MAX((D989-E989)*{0.03,0.1,0.2,0.25,0.3,0.35,0.45}-{0,2520,16920,31920,52920,85920,181920},0),2)</f>
        <v>0</v>
      </c>
      <c r="L989" s="43">
        <f t="shared" si="84"/>
        <v>0</v>
      </c>
      <c r="M989" s="19" t="str">
        <f t="shared" si="85"/>
        <v/>
      </c>
    </row>
    <row r="990" ht="16.5" spans="1:13">
      <c r="A990" s="41">
        <v>988</v>
      </c>
      <c r="B990" s="41"/>
      <c r="C990" s="41"/>
      <c r="D990" s="42"/>
      <c r="E990" s="42"/>
      <c r="F990" s="48">
        <f t="shared" si="81"/>
        <v>0</v>
      </c>
      <c r="G990" s="58">
        <f>IF(F990&gt;0,VLOOKUP(F990,税率表!$A$6:$D$12,3,1),0)</f>
        <v>0</v>
      </c>
      <c r="H990" s="58">
        <f>IF(F990&gt;0,VLOOKUP(F990,税率表!$A$6:$D$12,4,1),0)</f>
        <v>0</v>
      </c>
      <c r="I990" s="58">
        <f t="shared" si="82"/>
        <v>0</v>
      </c>
      <c r="J990" s="58">
        <f t="shared" si="83"/>
        <v>0</v>
      </c>
      <c r="K990" s="43">
        <f>ROUND(MAX((D990-E990)*{0.03,0.1,0.2,0.25,0.3,0.35,0.45}-{0,2520,16920,31920,52920,85920,181920},0),2)</f>
        <v>0</v>
      </c>
      <c r="L990" s="43">
        <f t="shared" si="84"/>
        <v>0</v>
      </c>
      <c r="M990" s="19" t="str">
        <f t="shared" si="85"/>
        <v/>
      </c>
    </row>
    <row r="991" ht="16.5" spans="1:13">
      <c r="A991" s="41">
        <v>989</v>
      </c>
      <c r="B991" s="41"/>
      <c r="C991" s="41"/>
      <c r="D991" s="42"/>
      <c r="E991" s="42"/>
      <c r="F991" s="48">
        <f t="shared" si="81"/>
        <v>0</v>
      </c>
      <c r="G991" s="58">
        <f>IF(F991&gt;0,VLOOKUP(F991,税率表!$A$6:$D$12,3,1),0)</f>
        <v>0</v>
      </c>
      <c r="H991" s="58">
        <f>IF(F991&gt;0,VLOOKUP(F991,税率表!$A$6:$D$12,4,1),0)</f>
        <v>0</v>
      </c>
      <c r="I991" s="58">
        <f t="shared" si="82"/>
        <v>0</v>
      </c>
      <c r="J991" s="58">
        <f t="shared" si="83"/>
        <v>0</v>
      </c>
      <c r="K991" s="43">
        <f>ROUND(MAX((D991-E991)*{0.03,0.1,0.2,0.25,0.3,0.35,0.45}-{0,2520,16920,31920,52920,85920,181920},0),2)</f>
        <v>0</v>
      </c>
      <c r="L991" s="43">
        <f t="shared" si="84"/>
        <v>0</v>
      </c>
      <c r="M991" s="19" t="str">
        <f t="shared" si="85"/>
        <v/>
      </c>
    </row>
    <row r="992" ht="16.5" spans="1:13">
      <c r="A992" s="41">
        <v>990</v>
      </c>
      <c r="B992" s="41"/>
      <c r="C992" s="41"/>
      <c r="D992" s="42"/>
      <c r="E992" s="42"/>
      <c r="F992" s="48">
        <f t="shared" si="81"/>
        <v>0</v>
      </c>
      <c r="G992" s="58">
        <f>IF(F992&gt;0,VLOOKUP(F992,税率表!$A$6:$D$12,3,1),0)</f>
        <v>0</v>
      </c>
      <c r="H992" s="58">
        <f>IF(F992&gt;0,VLOOKUP(F992,税率表!$A$6:$D$12,4,1),0)</f>
        <v>0</v>
      </c>
      <c r="I992" s="58">
        <f t="shared" si="82"/>
        <v>0</v>
      </c>
      <c r="J992" s="58">
        <f t="shared" si="83"/>
        <v>0</v>
      </c>
      <c r="K992" s="43">
        <f>ROUND(MAX((D992-E992)*{0.03,0.1,0.2,0.25,0.3,0.35,0.45}-{0,2520,16920,31920,52920,85920,181920},0),2)</f>
        <v>0</v>
      </c>
      <c r="L992" s="43">
        <f t="shared" si="84"/>
        <v>0</v>
      </c>
      <c r="M992" s="19" t="str">
        <f t="shared" si="85"/>
        <v/>
      </c>
    </row>
    <row r="993" ht="16.5" spans="1:13">
      <c r="A993" s="41">
        <v>991</v>
      </c>
      <c r="B993" s="41"/>
      <c r="C993" s="41"/>
      <c r="D993" s="42"/>
      <c r="E993" s="42"/>
      <c r="F993" s="48">
        <f t="shared" si="81"/>
        <v>0</v>
      </c>
      <c r="G993" s="58">
        <f>IF(F993&gt;0,VLOOKUP(F993,税率表!$A$6:$D$12,3,1),0)</f>
        <v>0</v>
      </c>
      <c r="H993" s="58">
        <f>IF(F993&gt;0,VLOOKUP(F993,税率表!$A$6:$D$12,4,1),0)</f>
        <v>0</v>
      </c>
      <c r="I993" s="58">
        <f t="shared" si="82"/>
        <v>0</v>
      </c>
      <c r="J993" s="58">
        <f t="shared" si="83"/>
        <v>0</v>
      </c>
      <c r="K993" s="43">
        <f>ROUND(MAX((D993-E993)*{0.03,0.1,0.2,0.25,0.3,0.35,0.45}-{0,2520,16920,31920,52920,85920,181920},0),2)</f>
        <v>0</v>
      </c>
      <c r="L993" s="43">
        <f t="shared" si="84"/>
        <v>0</v>
      </c>
      <c r="M993" s="19" t="str">
        <f t="shared" si="85"/>
        <v/>
      </c>
    </row>
    <row r="994" ht="16.5" spans="1:13">
      <c r="A994" s="41">
        <v>992</v>
      </c>
      <c r="B994" s="41"/>
      <c r="C994" s="41"/>
      <c r="D994" s="42"/>
      <c r="E994" s="42"/>
      <c r="F994" s="48">
        <f t="shared" si="81"/>
        <v>0</v>
      </c>
      <c r="G994" s="58">
        <f>IF(F994&gt;0,VLOOKUP(F994,税率表!$A$6:$D$12,3,1),0)</f>
        <v>0</v>
      </c>
      <c r="H994" s="58">
        <f>IF(F994&gt;0,VLOOKUP(F994,税率表!$A$6:$D$12,4,1),0)</f>
        <v>0</v>
      </c>
      <c r="I994" s="58">
        <f t="shared" si="82"/>
        <v>0</v>
      </c>
      <c r="J994" s="58">
        <f t="shared" si="83"/>
        <v>0</v>
      </c>
      <c r="K994" s="43">
        <f>ROUND(MAX((D994-E994)*{0.03,0.1,0.2,0.25,0.3,0.35,0.45}-{0,2520,16920,31920,52920,85920,181920},0),2)</f>
        <v>0</v>
      </c>
      <c r="L994" s="43">
        <f t="shared" si="84"/>
        <v>0</v>
      </c>
      <c r="M994" s="19" t="str">
        <f t="shared" si="85"/>
        <v/>
      </c>
    </row>
    <row r="995" ht="16.5" spans="1:13">
      <c r="A995" s="41">
        <v>993</v>
      </c>
      <c r="B995" s="41"/>
      <c r="C995" s="41"/>
      <c r="D995" s="42"/>
      <c r="E995" s="42"/>
      <c r="F995" s="48">
        <f t="shared" si="81"/>
        <v>0</v>
      </c>
      <c r="G995" s="58">
        <f>IF(F995&gt;0,VLOOKUP(F995,税率表!$A$6:$D$12,3,1),0)</f>
        <v>0</v>
      </c>
      <c r="H995" s="58">
        <f>IF(F995&gt;0,VLOOKUP(F995,税率表!$A$6:$D$12,4,1),0)</f>
        <v>0</v>
      </c>
      <c r="I995" s="58">
        <f t="shared" si="82"/>
        <v>0</v>
      </c>
      <c r="J995" s="58">
        <f t="shared" si="83"/>
        <v>0</v>
      </c>
      <c r="K995" s="43">
        <f>ROUND(MAX((D995-E995)*{0.03,0.1,0.2,0.25,0.3,0.35,0.45}-{0,2520,16920,31920,52920,85920,181920},0),2)</f>
        <v>0</v>
      </c>
      <c r="L995" s="43">
        <f t="shared" si="84"/>
        <v>0</v>
      </c>
      <c r="M995" s="19" t="str">
        <f t="shared" si="85"/>
        <v/>
      </c>
    </row>
    <row r="996" ht="16.5" spans="1:13">
      <c r="A996" s="41">
        <v>994</v>
      </c>
      <c r="B996" s="41"/>
      <c r="C996" s="41"/>
      <c r="D996" s="42"/>
      <c r="E996" s="42"/>
      <c r="F996" s="48">
        <f t="shared" si="81"/>
        <v>0</v>
      </c>
      <c r="G996" s="58">
        <f>IF(F996&gt;0,VLOOKUP(F996,税率表!$A$6:$D$12,3,1),0)</f>
        <v>0</v>
      </c>
      <c r="H996" s="58">
        <f>IF(F996&gt;0,VLOOKUP(F996,税率表!$A$6:$D$12,4,1),0)</f>
        <v>0</v>
      </c>
      <c r="I996" s="58">
        <f t="shared" si="82"/>
        <v>0</v>
      </c>
      <c r="J996" s="58">
        <f t="shared" si="83"/>
        <v>0</v>
      </c>
      <c r="K996" s="43">
        <f>ROUND(MAX((D996-E996)*{0.03,0.1,0.2,0.25,0.3,0.35,0.45}-{0,2520,16920,31920,52920,85920,181920},0),2)</f>
        <v>0</v>
      </c>
      <c r="L996" s="43">
        <f t="shared" si="84"/>
        <v>0</v>
      </c>
      <c r="M996" s="19" t="str">
        <f t="shared" si="85"/>
        <v/>
      </c>
    </row>
    <row r="997" ht="16.5" spans="1:13">
      <c r="A997" s="41">
        <v>995</v>
      </c>
      <c r="B997" s="41"/>
      <c r="C997" s="41"/>
      <c r="D997" s="42"/>
      <c r="E997" s="42"/>
      <c r="F997" s="48">
        <f t="shared" si="81"/>
        <v>0</v>
      </c>
      <c r="G997" s="58">
        <f>IF(F997&gt;0,VLOOKUP(F997,税率表!$A$6:$D$12,3,1),0)</f>
        <v>0</v>
      </c>
      <c r="H997" s="58">
        <f>IF(F997&gt;0,VLOOKUP(F997,税率表!$A$6:$D$12,4,1),0)</f>
        <v>0</v>
      </c>
      <c r="I997" s="58">
        <f t="shared" si="82"/>
        <v>0</v>
      </c>
      <c r="J997" s="58">
        <f t="shared" si="83"/>
        <v>0</v>
      </c>
      <c r="K997" s="43">
        <f>ROUND(MAX((D997-E997)*{0.03,0.1,0.2,0.25,0.3,0.35,0.45}-{0,2520,16920,31920,52920,85920,181920},0),2)</f>
        <v>0</v>
      </c>
      <c r="L997" s="43">
        <f t="shared" si="84"/>
        <v>0</v>
      </c>
      <c r="M997" s="19" t="str">
        <f t="shared" si="85"/>
        <v/>
      </c>
    </row>
    <row r="998" ht="16.5" spans="1:13">
      <c r="A998" s="41">
        <v>996</v>
      </c>
      <c r="B998" s="41"/>
      <c r="C998" s="41"/>
      <c r="D998" s="42"/>
      <c r="E998" s="42"/>
      <c r="F998" s="48">
        <f t="shared" si="81"/>
        <v>0</v>
      </c>
      <c r="G998" s="58">
        <f>IF(F998&gt;0,VLOOKUP(F998,税率表!$A$6:$D$12,3,1),0)</f>
        <v>0</v>
      </c>
      <c r="H998" s="58">
        <f>IF(F998&gt;0,VLOOKUP(F998,税率表!$A$6:$D$12,4,1),0)</f>
        <v>0</v>
      </c>
      <c r="I998" s="58">
        <f t="shared" si="82"/>
        <v>0</v>
      </c>
      <c r="J998" s="58">
        <f t="shared" si="83"/>
        <v>0</v>
      </c>
      <c r="K998" s="43">
        <f>ROUND(MAX((D998-E998)*{0.03,0.1,0.2,0.25,0.3,0.35,0.45}-{0,2520,16920,31920,52920,85920,181920},0),2)</f>
        <v>0</v>
      </c>
      <c r="L998" s="43">
        <f t="shared" si="84"/>
        <v>0</v>
      </c>
      <c r="M998" s="19" t="str">
        <f t="shared" si="85"/>
        <v/>
      </c>
    </row>
    <row r="999" ht="16.5" spans="1:13">
      <c r="A999" s="41">
        <v>997</v>
      </c>
      <c r="B999" s="41"/>
      <c r="C999" s="41"/>
      <c r="D999" s="42"/>
      <c r="E999" s="42"/>
      <c r="F999" s="48">
        <f t="shared" si="81"/>
        <v>0</v>
      </c>
      <c r="G999" s="58">
        <f>IF(F999&gt;0,VLOOKUP(F999,税率表!$A$6:$D$12,3,1),0)</f>
        <v>0</v>
      </c>
      <c r="H999" s="58">
        <f>IF(F999&gt;0,VLOOKUP(F999,税率表!$A$6:$D$12,4,1),0)</f>
        <v>0</v>
      </c>
      <c r="I999" s="58">
        <f t="shared" si="82"/>
        <v>0</v>
      </c>
      <c r="J999" s="58">
        <f t="shared" si="83"/>
        <v>0</v>
      </c>
      <c r="K999" s="43">
        <f>ROUND(MAX((D999-E999)*{0.03,0.1,0.2,0.25,0.3,0.35,0.45}-{0,2520,16920,31920,52920,85920,181920},0),2)</f>
        <v>0</v>
      </c>
      <c r="L999" s="43">
        <f t="shared" si="84"/>
        <v>0</v>
      </c>
      <c r="M999" s="19" t="str">
        <f t="shared" si="85"/>
        <v/>
      </c>
    </row>
    <row r="1000" ht="16.5" spans="1:13">
      <c r="A1000" s="41">
        <v>998</v>
      </c>
      <c r="B1000" s="41"/>
      <c r="C1000" s="41"/>
      <c r="D1000" s="42"/>
      <c r="E1000" s="42"/>
      <c r="F1000" s="48">
        <f t="shared" si="81"/>
        <v>0</v>
      </c>
      <c r="G1000" s="58">
        <f>IF(F1000&gt;0,VLOOKUP(F1000,税率表!$A$6:$D$12,3,1),0)</f>
        <v>0</v>
      </c>
      <c r="H1000" s="58">
        <f>IF(F1000&gt;0,VLOOKUP(F1000,税率表!$A$6:$D$12,4,1),0)</f>
        <v>0</v>
      </c>
      <c r="I1000" s="58">
        <f t="shared" si="82"/>
        <v>0</v>
      </c>
      <c r="J1000" s="58">
        <f t="shared" si="83"/>
        <v>0</v>
      </c>
      <c r="K1000" s="43">
        <f>ROUND(MAX((D1000-E1000)*{0.03,0.1,0.2,0.25,0.3,0.35,0.45}-{0,2520,16920,31920,52920,85920,181920},0),2)</f>
        <v>0</v>
      </c>
      <c r="L1000" s="43">
        <f t="shared" si="84"/>
        <v>0</v>
      </c>
      <c r="M1000" s="19" t="str">
        <f t="shared" si="85"/>
        <v/>
      </c>
    </row>
    <row r="1001" ht="16.5" spans="1:13">
      <c r="A1001" s="41">
        <v>999</v>
      </c>
      <c r="B1001" s="41"/>
      <c r="C1001" s="41"/>
      <c r="D1001" s="42"/>
      <c r="E1001" s="42"/>
      <c r="F1001" s="48">
        <f t="shared" si="81"/>
        <v>0</v>
      </c>
      <c r="G1001" s="58">
        <f>IF(F1001&gt;0,VLOOKUP(F1001,税率表!$A$6:$D$12,3,1),0)</f>
        <v>0</v>
      </c>
      <c r="H1001" s="58">
        <f>IF(F1001&gt;0,VLOOKUP(F1001,税率表!$A$6:$D$12,4,1),0)</f>
        <v>0</v>
      </c>
      <c r="I1001" s="58">
        <f t="shared" si="82"/>
        <v>0</v>
      </c>
      <c r="J1001" s="58">
        <f t="shared" si="83"/>
        <v>0</v>
      </c>
      <c r="K1001" s="43">
        <f>ROUND(MAX((D1001-E1001)*{0.03,0.1,0.2,0.25,0.3,0.35,0.45}-{0,2520,16920,31920,52920,85920,181920},0),2)</f>
        <v>0</v>
      </c>
      <c r="L1001" s="43">
        <f t="shared" si="84"/>
        <v>0</v>
      </c>
      <c r="M1001" s="19" t="str">
        <f t="shared" si="85"/>
        <v/>
      </c>
    </row>
    <row r="1002" ht="16.5" spans="1:13">
      <c r="A1002" s="41">
        <v>1000</v>
      </c>
      <c r="B1002" s="41"/>
      <c r="C1002" s="41"/>
      <c r="D1002" s="42"/>
      <c r="E1002" s="42"/>
      <c r="F1002" s="48">
        <f t="shared" ref="F1002" si="86">ROUND(IF(D1002&gt;E1002,D1002-E1002,0),2)</f>
        <v>0</v>
      </c>
      <c r="G1002" s="58">
        <f>IF(F1002&gt;0,VLOOKUP(F1002,税率表!$A$6:$D$12,3,1),0)</f>
        <v>0</v>
      </c>
      <c r="H1002" s="58">
        <f>IF(F1002&gt;0,VLOOKUP(F1002,税率表!$A$6:$D$12,4,1),0)</f>
        <v>0</v>
      </c>
      <c r="I1002" s="58">
        <f t="shared" ref="I1002" si="87">ROUND(F1002*G1002-H1002,2)</f>
        <v>0</v>
      </c>
      <c r="J1002" s="58">
        <f t="shared" ref="J1002" si="88">ROUND(D1002-I1002,2)</f>
        <v>0</v>
      </c>
      <c r="K1002" s="43">
        <f>ROUND(MAX((D1002-E1002)*{0.03,0.1,0.2,0.25,0.3,0.35,0.45}-{0,2520,16920,31920,52920,85920,181920},0),2)</f>
        <v>0</v>
      </c>
      <c r="L1002" s="43">
        <f t="shared" ref="L1002" si="89">ROUND(D1002-K1002,2)</f>
        <v>0</v>
      </c>
      <c r="M1002" s="19" t="str">
        <f t="shared" si="85"/>
        <v/>
      </c>
    </row>
  </sheetData>
  <sheetProtection password="EFBF" sheet="1" formatColumns="0" objects="1" scenarios="1"/>
  <mergeCells count="9">
    <mergeCell ref="G1:J1"/>
    <mergeCell ref="K1:L1"/>
    <mergeCell ref="A1:A2"/>
    <mergeCell ref="B1:B2"/>
    <mergeCell ref="C1:C2"/>
    <mergeCell ref="D1:D2"/>
    <mergeCell ref="E1:E2"/>
    <mergeCell ref="F1:F2"/>
    <mergeCell ref="M1:M2"/>
  </mergeCells>
  <conditionalFormatting sqref="M3:M1002">
    <cfRule type="cellIs" dxfId="0" priority="1" operator="equal">
      <formula>"税金计算有误！"</formula>
    </cfRule>
  </conditionalFormatting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01"/>
  <sheetViews>
    <sheetView workbookViewId="0">
      <pane xSplit="3" ySplit="1" topLeftCell="D2" activePane="bottomRight" state="frozen"/>
      <selection/>
      <selection pane="topRight"/>
      <selection pane="bottomLeft"/>
      <selection pane="bottomRight" activeCell="I2" sqref="I2:I3"/>
    </sheetView>
  </sheetViews>
  <sheetFormatPr defaultColWidth="9" defaultRowHeight="14"/>
  <cols>
    <col min="1" max="1" width="5.72727272727273" customWidth="1"/>
    <col min="2" max="2" width="12.1363636363636" customWidth="1"/>
    <col min="3" max="3" width="13" customWidth="1"/>
    <col min="4" max="4" width="15.4636363636364" style="50" customWidth="1"/>
    <col min="5" max="7" width="15.8636363636364" customWidth="1"/>
    <col min="8" max="8" width="17.7272727272727" customWidth="1"/>
    <col min="9" max="9" width="15.4636363636364" style="50" customWidth="1"/>
  </cols>
  <sheetData>
    <row r="1" spans="1:9">
      <c r="A1" s="23" t="s">
        <v>0</v>
      </c>
      <c r="B1" s="23" t="s">
        <v>1</v>
      </c>
      <c r="C1" s="23" t="s">
        <v>2</v>
      </c>
      <c r="D1" s="51" t="s">
        <v>12</v>
      </c>
      <c r="E1" s="40" t="s">
        <v>9</v>
      </c>
      <c r="F1" s="40" t="s">
        <v>13</v>
      </c>
      <c r="G1" s="40" t="s">
        <v>14</v>
      </c>
      <c r="H1" s="40" t="s">
        <v>3</v>
      </c>
      <c r="I1" s="51" t="s">
        <v>4</v>
      </c>
    </row>
    <row r="2" ht="16.5" spans="1:9">
      <c r="A2" s="41">
        <v>1</v>
      </c>
      <c r="B2" s="41"/>
      <c r="C2" s="41"/>
      <c r="D2" s="52"/>
      <c r="E2" s="43">
        <f>IF(D2&gt;0,IF(D2&lt;=ROUND((I2+36000)-(36000*0.03-0),2),0.03,IF(D2&lt;=ROUND((I2+144000)-(144000*0.1-2520),2),0.1,IF(D2&lt;=ROUND((I2+300000)-(30000*0.2-16920),2),0.2,IF(D2&lt;=ROUND((I2+420000)-(420000*0.25-31920),2),0.25,IF(D2&lt;=ROUND((I2+660000)-(660000*0.3-52920),2),0.3,IF(D2&lt;=ROUND((I2+960000)-(960000*0.35-85920),2),0.35,0.45)))))),0)</f>
        <v>0</v>
      </c>
      <c r="F2" s="43">
        <f>IF(D2&gt;I2,IF(D2&lt;=ROUND((I2+36000)-(36000*0.03-0),2),0,IF(D2&lt;=ROUND((I2+144000)-(144000*0.1-2520),2),2520,IF(D2&lt;=ROUND((I2+300000)-(30000*0.2-16920),2),16920,IF(D2&lt;=ROUND((I2+420000)-(420000*0.25-31920),2),31920,IF(D2&lt;=ROUND((I2+660000)-(660000*0.3-52920),2),52920,IF(D2&lt;=ROUND((I2+960000)-(960000*0.35-85920),2),85920,181920)))))),0)</f>
        <v>0</v>
      </c>
      <c r="G2" s="53">
        <f>IF(D2&lt;=I2,0,ROUND(((D2-I2)*E2-F2)/(1-E2),2))</f>
        <v>0</v>
      </c>
      <c r="H2" s="53">
        <f>IF(D2&lt;=I2,D2,ROUND((D2-E2*I2-F2)/(1-E2),2))</f>
        <v>0</v>
      </c>
      <c r="I2" s="52"/>
    </row>
    <row r="3" ht="16.5" spans="1:9">
      <c r="A3" s="41">
        <v>2</v>
      </c>
      <c r="B3" s="41"/>
      <c r="C3" s="41"/>
      <c r="D3" s="52"/>
      <c r="E3" s="43">
        <f t="shared" ref="E3:E66" si="0">IF(D3&gt;0,IF(D3&lt;=ROUND((I3+36000)-(36000*0.03-0),2),0.03,IF(D3&lt;=ROUND((I3+144000)-(144000*0.1-2520),2),0.1,IF(D3&lt;=ROUND((I3+300000)-(30000*0.2-16920),2),0.2,IF(D3&lt;=ROUND((I3+420000)-(420000*0.25-31920),2),0.25,IF(D3&lt;=ROUND((I3+660000)-(660000*0.3-52920),2),0.3,IF(D3&lt;=ROUND((I3+960000)-(960000*0.35-85920),2),0.35,0.45)))))),0)</f>
        <v>0</v>
      </c>
      <c r="F3" s="43">
        <f t="shared" ref="F3:F66" si="1">IF(D3&gt;I3,IF(D3&lt;=ROUND((I3+36000)-(36000*0.03-0),2),0,IF(D3&lt;=ROUND((I3+144000)-(144000*0.1-2520),2),2520,IF(D3&lt;=ROUND((I3+300000)-(30000*0.2-16920),2),16920,IF(D3&lt;=ROUND((I3+420000)-(420000*0.25-31920),2),31920,IF(D3&lt;=ROUND((I3+660000)-(660000*0.3-52920),2),52920,IF(D3&lt;=ROUND((I3+960000)-(960000*0.35-85920),2),85920,181920)))))),0)</f>
        <v>0</v>
      </c>
      <c r="G3" s="53">
        <f t="shared" ref="G3:G66" si="2">IF(D3&lt;=I3,0,ROUND(((D3-I3)*E3-F3)/(1-E3),2))</f>
        <v>0</v>
      </c>
      <c r="H3" s="53">
        <f t="shared" ref="H3:H66" si="3">IF(D3&lt;=I3,D3,ROUND((D3-E3*I3-F3)/(1-E3),2))</f>
        <v>0</v>
      </c>
      <c r="I3" s="52"/>
    </row>
    <row r="4" ht="16.5" spans="1:9">
      <c r="A4" s="41">
        <v>3</v>
      </c>
      <c r="B4" s="41"/>
      <c r="C4" s="41"/>
      <c r="D4" s="52"/>
      <c r="E4" s="43">
        <f t="shared" si="0"/>
        <v>0</v>
      </c>
      <c r="F4" s="43">
        <f t="shared" si="1"/>
        <v>0</v>
      </c>
      <c r="G4" s="53">
        <f t="shared" si="2"/>
        <v>0</v>
      </c>
      <c r="H4" s="53">
        <f t="shared" si="3"/>
        <v>0</v>
      </c>
      <c r="I4" s="52"/>
    </row>
    <row r="5" ht="16.5" spans="1:9">
      <c r="A5" s="41">
        <v>4</v>
      </c>
      <c r="B5" s="41"/>
      <c r="C5" s="41"/>
      <c r="D5" s="52"/>
      <c r="E5" s="43">
        <f t="shared" si="0"/>
        <v>0</v>
      </c>
      <c r="F5" s="43">
        <f t="shared" si="1"/>
        <v>0</v>
      </c>
      <c r="G5" s="53">
        <f t="shared" si="2"/>
        <v>0</v>
      </c>
      <c r="H5" s="53">
        <f t="shared" si="3"/>
        <v>0</v>
      </c>
      <c r="I5" s="52"/>
    </row>
    <row r="6" ht="16.5" spans="1:9">
      <c r="A6" s="41">
        <v>5</v>
      </c>
      <c r="B6" s="41"/>
      <c r="C6" s="41"/>
      <c r="D6" s="52"/>
      <c r="E6" s="43">
        <f t="shared" si="0"/>
        <v>0</v>
      </c>
      <c r="F6" s="43">
        <f t="shared" si="1"/>
        <v>0</v>
      </c>
      <c r="G6" s="53">
        <f t="shared" si="2"/>
        <v>0</v>
      </c>
      <c r="H6" s="53">
        <f t="shared" si="3"/>
        <v>0</v>
      </c>
      <c r="I6" s="52"/>
    </row>
    <row r="7" ht="16.5" spans="1:9">
      <c r="A7" s="41">
        <v>6</v>
      </c>
      <c r="B7" s="41"/>
      <c r="C7" s="41"/>
      <c r="D7" s="52"/>
      <c r="E7" s="43">
        <f t="shared" si="0"/>
        <v>0</v>
      </c>
      <c r="F7" s="43">
        <f t="shared" si="1"/>
        <v>0</v>
      </c>
      <c r="G7" s="53">
        <f t="shared" si="2"/>
        <v>0</v>
      </c>
      <c r="H7" s="53">
        <f t="shared" si="3"/>
        <v>0</v>
      </c>
      <c r="I7" s="52"/>
    </row>
    <row r="8" ht="16.5" spans="1:9">
      <c r="A8" s="41">
        <v>7</v>
      </c>
      <c r="B8" s="41"/>
      <c r="C8" s="41"/>
      <c r="D8" s="52"/>
      <c r="E8" s="43">
        <f t="shared" si="0"/>
        <v>0</v>
      </c>
      <c r="F8" s="43">
        <f t="shared" si="1"/>
        <v>0</v>
      </c>
      <c r="G8" s="53">
        <f t="shared" si="2"/>
        <v>0</v>
      </c>
      <c r="H8" s="53">
        <f t="shared" si="3"/>
        <v>0</v>
      </c>
      <c r="I8" s="52"/>
    </row>
    <row r="9" ht="16.5" spans="1:9">
      <c r="A9" s="41">
        <v>8</v>
      </c>
      <c r="B9" s="41"/>
      <c r="C9" s="41"/>
      <c r="D9" s="52"/>
      <c r="E9" s="43">
        <f t="shared" si="0"/>
        <v>0</v>
      </c>
      <c r="F9" s="43">
        <f t="shared" si="1"/>
        <v>0</v>
      </c>
      <c r="G9" s="53">
        <f t="shared" si="2"/>
        <v>0</v>
      </c>
      <c r="H9" s="53">
        <f t="shared" si="3"/>
        <v>0</v>
      </c>
      <c r="I9" s="52"/>
    </row>
    <row r="10" ht="16.5" spans="1:9">
      <c r="A10" s="41">
        <v>9</v>
      </c>
      <c r="B10" s="41"/>
      <c r="C10" s="41"/>
      <c r="D10" s="52"/>
      <c r="E10" s="43">
        <f t="shared" si="0"/>
        <v>0</v>
      </c>
      <c r="F10" s="43">
        <f t="shared" si="1"/>
        <v>0</v>
      </c>
      <c r="G10" s="53">
        <f t="shared" si="2"/>
        <v>0</v>
      </c>
      <c r="H10" s="53">
        <f t="shared" si="3"/>
        <v>0</v>
      </c>
      <c r="I10" s="52"/>
    </row>
    <row r="11" ht="16.5" spans="1:9">
      <c r="A11" s="41">
        <v>10</v>
      </c>
      <c r="B11" s="41"/>
      <c r="C11" s="41"/>
      <c r="D11" s="52"/>
      <c r="E11" s="43">
        <f t="shared" si="0"/>
        <v>0</v>
      </c>
      <c r="F11" s="43">
        <f t="shared" si="1"/>
        <v>0</v>
      </c>
      <c r="G11" s="53">
        <f t="shared" si="2"/>
        <v>0</v>
      </c>
      <c r="H11" s="53">
        <f t="shared" si="3"/>
        <v>0</v>
      </c>
      <c r="I11" s="52"/>
    </row>
    <row r="12" ht="16.5" spans="1:9">
      <c r="A12" s="41">
        <v>11</v>
      </c>
      <c r="B12" s="41"/>
      <c r="C12" s="41"/>
      <c r="D12" s="52"/>
      <c r="E12" s="43">
        <f t="shared" si="0"/>
        <v>0</v>
      </c>
      <c r="F12" s="43">
        <f t="shared" si="1"/>
        <v>0</v>
      </c>
      <c r="G12" s="53">
        <f t="shared" si="2"/>
        <v>0</v>
      </c>
      <c r="H12" s="53">
        <f t="shared" si="3"/>
        <v>0</v>
      </c>
      <c r="I12" s="52"/>
    </row>
    <row r="13" ht="16.5" spans="1:9">
      <c r="A13" s="41">
        <v>12</v>
      </c>
      <c r="B13" s="41"/>
      <c r="C13" s="41"/>
      <c r="D13" s="52"/>
      <c r="E13" s="43">
        <f t="shared" si="0"/>
        <v>0</v>
      </c>
      <c r="F13" s="43">
        <f t="shared" si="1"/>
        <v>0</v>
      </c>
      <c r="G13" s="53">
        <f t="shared" si="2"/>
        <v>0</v>
      </c>
      <c r="H13" s="53">
        <f t="shared" si="3"/>
        <v>0</v>
      </c>
      <c r="I13" s="52"/>
    </row>
    <row r="14" ht="16.5" spans="1:9">
      <c r="A14" s="41">
        <v>13</v>
      </c>
      <c r="B14" s="41"/>
      <c r="C14" s="41"/>
      <c r="D14" s="52"/>
      <c r="E14" s="43">
        <f t="shared" si="0"/>
        <v>0</v>
      </c>
      <c r="F14" s="43">
        <f t="shared" si="1"/>
        <v>0</v>
      </c>
      <c r="G14" s="53">
        <f t="shared" si="2"/>
        <v>0</v>
      </c>
      <c r="H14" s="53">
        <f t="shared" si="3"/>
        <v>0</v>
      </c>
      <c r="I14" s="52"/>
    </row>
    <row r="15" ht="16.5" spans="1:9">
      <c r="A15" s="41">
        <v>14</v>
      </c>
      <c r="B15" s="41"/>
      <c r="C15" s="41"/>
      <c r="D15" s="52"/>
      <c r="E15" s="43">
        <f t="shared" si="0"/>
        <v>0</v>
      </c>
      <c r="F15" s="43">
        <f t="shared" si="1"/>
        <v>0</v>
      </c>
      <c r="G15" s="53">
        <f t="shared" si="2"/>
        <v>0</v>
      </c>
      <c r="H15" s="53">
        <f t="shared" si="3"/>
        <v>0</v>
      </c>
      <c r="I15" s="52"/>
    </row>
    <row r="16" ht="16.5" spans="1:9">
      <c r="A16" s="41">
        <v>15</v>
      </c>
      <c r="B16" s="41"/>
      <c r="C16" s="41"/>
      <c r="D16" s="52"/>
      <c r="E16" s="43">
        <f t="shared" si="0"/>
        <v>0</v>
      </c>
      <c r="F16" s="43">
        <f t="shared" si="1"/>
        <v>0</v>
      </c>
      <c r="G16" s="53">
        <f t="shared" si="2"/>
        <v>0</v>
      </c>
      <c r="H16" s="53">
        <f t="shared" si="3"/>
        <v>0</v>
      </c>
      <c r="I16" s="52"/>
    </row>
    <row r="17" ht="16.5" spans="1:9">
      <c r="A17" s="41">
        <v>16</v>
      </c>
      <c r="B17" s="41"/>
      <c r="C17" s="41"/>
      <c r="D17" s="52"/>
      <c r="E17" s="43">
        <f t="shared" si="0"/>
        <v>0</v>
      </c>
      <c r="F17" s="43">
        <f t="shared" si="1"/>
        <v>0</v>
      </c>
      <c r="G17" s="53">
        <f t="shared" si="2"/>
        <v>0</v>
      </c>
      <c r="H17" s="53">
        <f t="shared" si="3"/>
        <v>0</v>
      </c>
      <c r="I17" s="52"/>
    </row>
    <row r="18" ht="16.5" spans="1:9">
      <c r="A18" s="41">
        <v>17</v>
      </c>
      <c r="B18" s="41"/>
      <c r="C18" s="41"/>
      <c r="D18" s="52"/>
      <c r="E18" s="43">
        <f t="shared" si="0"/>
        <v>0</v>
      </c>
      <c r="F18" s="43">
        <f t="shared" si="1"/>
        <v>0</v>
      </c>
      <c r="G18" s="53">
        <f t="shared" si="2"/>
        <v>0</v>
      </c>
      <c r="H18" s="53">
        <f t="shared" si="3"/>
        <v>0</v>
      </c>
      <c r="I18" s="52"/>
    </row>
    <row r="19" ht="16.5" spans="1:9">
      <c r="A19" s="41">
        <v>18</v>
      </c>
      <c r="B19" s="41"/>
      <c r="C19" s="41"/>
      <c r="D19" s="52"/>
      <c r="E19" s="43">
        <f t="shared" si="0"/>
        <v>0</v>
      </c>
      <c r="F19" s="43">
        <f t="shared" si="1"/>
        <v>0</v>
      </c>
      <c r="G19" s="53">
        <f t="shared" si="2"/>
        <v>0</v>
      </c>
      <c r="H19" s="53">
        <f t="shared" si="3"/>
        <v>0</v>
      </c>
      <c r="I19" s="52"/>
    </row>
    <row r="20" ht="16.5" spans="1:9">
      <c r="A20" s="41">
        <v>19</v>
      </c>
      <c r="B20" s="41"/>
      <c r="C20" s="41"/>
      <c r="D20" s="52"/>
      <c r="E20" s="43">
        <f t="shared" si="0"/>
        <v>0</v>
      </c>
      <c r="F20" s="43">
        <f t="shared" si="1"/>
        <v>0</v>
      </c>
      <c r="G20" s="53">
        <f t="shared" si="2"/>
        <v>0</v>
      </c>
      <c r="H20" s="53">
        <f t="shared" si="3"/>
        <v>0</v>
      </c>
      <c r="I20" s="52"/>
    </row>
    <row r="21" ht="16.5" spans="1:9">
      <c r="A21" s="41">
        <v>20</v>
      </c>
      <c r="B21" s="41"/>
      <c r="C21" s="41"/>
      <c r="D21" s="52"/>
      <c r="E21" s="43">
        <f t="shared" si="0"/>
        <v>0</v>
      </c>
      <c r="F21" s="43">
        <f t="shared" si="1"/>
        <v>0</v>
      </c>
      <c r="G21" s="53">
        <f t="shared" si="2"/>
        <v>0</v>
      </c>
      <c r="H21" s="53">
        <f t="shared" si="3"/>
        <v>0</v>
      </c>
      <c r="I21" s="52"/>
    </row>
    <row r="22" ht="16.5" spans="1:9">
      <c r="A22" s="41">
        <v>21</v>
      </c>
      <c r="B22" s="41"/>
      <c r="C22" s="41"/>
      <c r="D22" s="52"/>
      <c r="E22" s="43">
        <f t="shared" si="0"/>
        <v>0</v>
      </c>
      <c r="F22" s="43">
        <f t="shared" si="1"/>
        <v>0</v>
      </c>
      <c r="G22" s="53">
        <f t="shared" si="2"/>
        <v>0</v>
      </c>
      <c r="H22" s="53">
        <f t="shared" si="3"/>
        <v>0</v>
      </c>
      <c r="I22" s="52"/>
    </row>
    <row r="23" ht="16.5" spans="1:9">
      <c r="A23" s="41">
        <v>22</v>
      </c>
      <c r="B23" s="41"/>
      <c r="C23" s="41"/>
      <c r="D23" s="52"/>
      <c r="E23" s="43">
        <f t="shared" si="0"/>
        <v>0</v>
      </c>
      <c r="F23" s="43">
        <f t="shared" si="1"/>
        <v>0</v>
      </c>
      <c r="G23" s="53">
        <f t="shared" si="2"/>
        <v>0</v>
      </c>
      <c r="H23" s="53">
        <f t="shared" si="3"/>
        <v>0</v>
      </c>
      <c r="I23" s="52"/>
    </row>
    <row r="24" ht="16.5" spans="1:9">
      <c r="A24" s="41">
        <v>23</v>
      </c>
      <c r="B24" s="41"/>
      <c r="C24" s="41"/>
      <c r="D24" s="52"/>
      <c r="E24" s="43">
        <f t="shared" si="0"/>
        <v>0</v>
      </c>
      <c r="F24" s="43">
        <f t="shared" si="1"/>
        <v>0</v>
      </c>
      <c r="G24" s="53">
        <f t="shared" si="2"/>
        <v>0</v>
      </c>
      <c r="H24" s="53">
        <f t="shared" si="3"/>
        <v>0</v>
      </c>
      <c r="I24" s="52"/>
    </row>
    <row r="25" ht="16.5" spans="1:9">
      <c r="A25" s="41">
        <v>24</v>
      </c>
      <c r="B25" s="41"/>
      <c r="C25" s="41"/>
      <c r="D25" s="52"/>
      <c r="E25" s="43">
        <f t="shared" si="0"/>
        <v>0</v>
      </c>
      <c r="F25" s="43">
        <f t="shared" si="1"/>
        <v>0</v>
      </c>
      <c r="G25" s="53">
        <f t="shared" si="2"/>
        <v>0</v>
      </c>
      <c r="H25" s="53">
        <f t="shared" si="3"/>
        <v>0</v>
      </c>
      <c r="I25" s="52"/>
    </row>
    <row r="26" ht="16.5" spans="1:9">
      <c r="A26" s="41">
        <v>25</v>
      </c>
      <c r="B26" s="41"/>
      <c r="C26" s="41"/>
      <c r="D26" s="52"/>
      <c r="E26" s="43">
        <f t="shared" si="0"/>
        <v>0</v>
      </c>
      <c r="F26" s="43">
        <f t="shared" si="1"/>
        <v>0</v>
      </c>
      <c r="G26" s="53">
        <f t="shared" si="2"/>
        <v>0</v>
      </c>
      <c r="H26" s="53">
        <f t="shared" si="3"/>
        <v>0</v>
      </c>
      <c r="I26" s="52"/>
    </row>
    <row r="27" ht="16.5" spans="1:9">
      <c r="A27" s="41">
        <v>26</v>
      </c>
      <c r="B27" s="41"/>
      <c r="C27" s="41"/>
      <c r="D27" s="52"/>
      <c r="E27" s="43">
        <f t="shared" si="0"/>
        <v>0</v>
      </c>
      <c r="F27" s="43">
        <f t="shared" si="1"/>
        <v>0</v>
      </c>
      <c r="G27" s="53">
        <f t="shared" si="2"/>
        <v>0</v>
      </c>
      <c r="H27" s="53">
        <f t="shared" si="3"/>
        <v>0</v>
      </c>
      <c r="I27" s="52"/>
    </row>
    <row r="28" ht="16.5" spans="1:9">
      <c r="A28" s="41">
        <v>27</v>
      </c>
      <c r="B28" s="41"/>
      <c r="C28" s="41"/>
      <c r="D28" s="52"/>
      <c r="E28" s="43">
        <f t="shared" si="0"/>
        <v>0</v>
      </c>
      <c r="F28" s="43">
        <f t="shared" si="1"/>
        <v>0</v>
      </c>
      <c r="G28" s="53">
        <f t="shared" si="2"/>
        <v>0</v>
      </c>
      <c r="H28" s="53">
        <f t="shared" si="3"/>
        <v>0</v>
      </c>
      <c r="I28" s="52"/>
    </row>
    <row r="29" ht="16.5" spans="1:9">
      <c r="A29" s="41">
        <v>28</v>
      </c>
      <c r="B29" s="41"/>
      <c r="C29" s="41"/>
      <c r="D29" s="52"/>
      <c r="E29" s="43">
        <f t="shared" si="0"/>
        <v>0</v>
      </c>
      <c r="F29" s="43">
        <f t="shared" si="1"/>
        <v>0</v>
      </c>
      <c r="G29" s="53">
        <f t="shared" si="2"/>
        <v>0</v>
      </c>
      <c r="H29" s="53">
        <f t="shared" si="3"/>
        <v>0</v>
      </c>
      <c r="I29" s="52"/>
    </row>
    <row r="30" ht="16.5" spans="1:9">
      <c r="A30" s="41">
        <v>29</v>
      </c>
      <c r="B30" s="41"/>
      <c r="C30" s="41"/>
      <c r="D30" s="52"/>
      <c r="E30" s="43">
        <f t="shared" si="0"/>
        <v>0</v>
      </c>
      <c r="F30" s="43">
        <f t="shared" si="1"/>
        <v>0</v>
      </c>
      <c r="G30" s="53">
        <f t="shared" si="2"/>
        <v>0</v>
      </c>
      <c r="H30" s="53">
        <f t="shared" si="3"/>
        <v>0</v>
      </c>
      <c r="I30" s="52"/>
    </row>
    <row r="31" ht="16.5" spans="1:9">
      <c r="A31" s="41">
        <v>30</v>
      </c>
      <c r="B31" s="41"/>
      <c r="C31" s="41"/>
      <c r="D31" s="52"/>
      <c r="E31" s="43">
        <f t="shared" si="0"/>
        <v>0</v>
      </c>
      <c r="F31" s="43">
        <f t="shared" si="1"/>
        <v>0</v>
      </c>
      <c r="G31" s="53">
        <f t="shared" si="2"/>
        <v>0</v>
      </c>
      <c r="H31" s="53">
        <f t="shared" si="3"/>
        <v>0</v>
      </c>
      <c r="I31" s="52"/>
    </row>
    <row r="32" ht="16.5" spans="1:9">
      <c r="A32" s="41">
        <v>31</v>
      </c>
      <c r="B32" s="41"/>
      <c r="C32" s="41"/>
      <c r="D32" s="52"/>
      <c r="E32" s="43">
        <f t="shared" si="0"/>
        <v>0</v>
      </c>
      <c r="F32" s="43">
        <f t="shared" si="1"/>
        <v>0</v>
      </c>
      <c r="G32" s="53">
        <f t="shared" si="2"/>
        <v>0</v>
      </c>
      <c r="H32" s="53">
        <f t="shared" si="3"/>
        <v>0</v>
      </c>
      <c r="I32" s="52"/>
    </row>
    <row r="33" ht="16.5" spans="1:9">
      <c r="A33" s="41">
        <v>32</v>
      </c>
      <c r="B33" s="41"/>
      <c r="C33" s="41"/>
      <c r="D33" s="52"/>
      <c r="E33" s="43">
        <f t="shared" si="0"/>
        <v>0</v>
      </c>
      <c r="F33" s="43">
        <f t="shared" si="1"/>
        <v>0</v>
      </c>
      <c r="G33" s="53">
        <f t="shared" si="2"/>
        <v>0</v>
      </c>
      <c r="H33" s="53">
        <f t="shared" si="3"/>
        <v>0</v>
      </c>
      <c r="I33" s="52"/>
    </row>
    <row r="34" ht="16.5" spans="1:9">
      <c r="A34" s="41">
        <v>33</v>
      </c>
      <c r="B34" s="41"/>
      <c r="C34" s="41"/>
      <c r="D34" s="52"/>
      <c r="E34" s="43">
        <f t="shared" si="0"/>
        <v>0</v>
      </c>
      <c r="F34" s="43">
        <f t="shared" si="1"/>
        <v>0</v>
      </c>
      <c r="G34" s="53">
        <f t="shared" si="2"/>
        <v>0</v>
      </c>
      <c r="H34" s="53">
        <f t="shared" si="3"/>
        <v>0</v>
      </c>
      <c r="I34" s="52"/>
    </row>
    <row r="35" ht="16.5" spans="1:9">
      <c r="A35" s="41">
        <v>34</v>
      </c>
      <c r="B35" s="41"/>
      <c r="C35" s="41"/>
      <c r="D35" s="52"/>
      <c r="E35" s="43">
        <f t="shared" si="0"/>
        <v>0</v>
      </c>
      <c r="F35" s="43">
        <f t="shared" si="1"/>
        <v>0</v>
      </c>
      <c r="G35" s="53">
        <f t="shared" si="2"/>
        <v>0</v>
      </c>
      <c r="H35" s="53">
        <f t="shared" si="3"/>
        <v>0</v>
      </c>
      <c r="I35" s="52"/>
    </row>
    <row r="36" ht="16.5" spans="1:9">
      <c r="A36" s="41">
        <v>35</v>
      </c>
      <c r="B36" s="41"/>
      <c r="C36" s="41"/>
      <c r="D36" s="52"/>
      <c r="E36" s="43">
        <f t="shared" si="0"/>
        <v>0</v>
      </c>
      <c r="F36" s="43">
        <f t="shared" si="1"/>
        <v>0</v>
      </c>
      <c r="G36" s="53">
        <f t="shared" si="2"/>
        <v>0</v>
      </c>
      <c r="H36" s="53">
        <f t="shared" si="3"/>
        <v>0</v>
      </c>
      <c r="I36" s="52"/>
    </row>
    <row r="37" ht="16.5" spans="1:9">
      <c r="A37" s="41">
        <v>36</v>
      </c>
      <c r="B37" s="41"/>
      <c r="C37" s="41"/>
      <c r="D37" s="52"/>
      <c r="E37" s="43">
        <f t="shared" si="0"/>
        <v>0</v>
      </c>
      <c r="F37" s="43">
        <f t="shared" si="1"/>
        <v>0</v>
      </c>
      <c r="G37" s="53">
        <f t="shared" si="2"/>
        <v>0</v>
      </c>
      <c r="H37" s="53">
        <f t="shared" si="3"/>
        <v>0</v>
      </c>
      <c r="I37" s="52"/>
    </row>
    <row r="38" ht="16.5" spans="1:9">
      <c r="A38" s="41">
        <v>37</v>
      </c>
      <c r="B38" s="41"/>
      <c r="C38" s="41"/>
      <c r="D38" s="52"/>
      <c r="E38" s="43">
        <f t="shared" si="0"/>
        <v>0</v>
      </c>
      <c r="F38" s="43">
        <f t="shared" si="1"/>
        <v>0</v>
      </c>
      <c r="G38" s="53">
        <f t="shared" si="2"/>
        <v>0</v>
      </c>
      <c r="H38" s="53">
        <f t="shared" si="3"/>
        <v>0</v>
      </c>
      <c r="I38" s="52"/>
    </row>
    <row r="39" ht="16.5" spans="1:9">
      <c r="A39" s="41">
        <v>38</v>
      </c>
      <c r="B39" s="41"/>
      <c r="C39" s="41"/>
      <c r="D39" s="52"/>
      <c r="E39" s="43">
        <f t="shared" si="0"/>
        <v>0</v>
      </c>
      <c r="F39" s="43">
        <f t="shared" si="1"/>
        <v>0</v>
      </c>
      <c r="G39" s="53">
        <f t="shared" si="2"/>
        <v>0</v>
      </c>
      <c r="H39" s="53">
        <f t="shared" si="3"/>
        <v>0</v>
      </c>
      <c r="I39" s="52"/>
    </row>
    <row r="40" ht="16.5" spans="1:9">
      <c r="A40" s="41">
        <v>39</v>
      </c>
      <c r="B40" s="41"/>
      <c r="C40" s="41"/>
      <c r="D40" s="52"/>
      <c r="E40" s="43">
        <f t="shared" si="0"/>
        <v>0</v>
      </c>
      <c r="F40" s="43">
        <f t="shared" si="1"/>
        <v>0</v>
      </c>
      <c r="G40" s="53">
        <f t="shared" si="2"/>
        <v>0</v>
      </c>
      <c r="H40" s="53">
        <f t="shared" si="3"/>
        <v>0</v>
      </c>
      <c r="I40" s="52"/>
    </row>
    <row r="41" ht="16.5" spans="1:9">
      <c r="A41" s="41">
        <v>40</v>
      </c>
      <c r="B41" s="41"/>
      <c r="C41" s="41"/>
      <c r="D41" s="52"/>
      <c r="E41" s="43">
        <f t="shared" si="0"/>
        <v>0</v>
      </c>
      <c r="F41" s="43">
        <f t="shared" si="1"/>
        <v>0</v>
      </c>
      <c r="G41" s="53">
        <f t="shared" si="2"/>
        <v>0</v>
      </c>
      <c r="H41" s="53">
        <f t="shared" si="3"/>
        <v>0</v>
      </c>
      <c r="I41" s="52"/>
    </row>
    <row r="42" ht="16.5" spans="1:9">
      <c r="A42" s="41">
        <v>41</v>
      </c>
      <c r="B42" s="41"/>
      <c r="C42" s="41"/>
      <c r="D42" s="52"/>
      <c r="E42" s="43">
        <f t="shared" si="0"/>
        <v>0</v>
      </c>
      <c r="F42" s="43">
        <f t="shared" si="1"/>
        <v>0</v>
      </c>
      <c r="G42" s="53">
        <f t="shared" si="2"/>
        <v>0</v>
      </c>
      <c r="H42" s="53">
        <f t="shared" si="3"/>
        <v>0</v>
      </c>
      <c r="I42" s="52"/>
    </row>
    <row r="43" ht="16.5" spans="1:9">
      <c r="A43" s="41">
        <v>42</v>
      </c>
      <c r="B43" s="41"/>
      <c r="C43" s="41"/>
      <c r="D43" s="52"/>
      <c r="E43" s="43">
        <f t="shared" si="0"/>
        <v>0</v>
      </c>
      <c r="F43" s="43">
        <f t="shared" si="1"/>
        <v>0</v>
      </c>
      <c r="G43" s="53">
        <f t="shared" si="2"/>
        <v>0</v>
      </c>
      <c r="H43" s="53">
        <f t="shared" si="3"/>
        <v>0</v>
      </c>
      <c r="I43" s="52"/>
    </row>
    <row r="44" ht="16.5" spans="1:9">
      <c r="A44" s="41">
        <v>43</v>
      </c>
      <c r="B44" s="41"/>
      <c r="C44" s="41"/>
      <c r="D44" s="52"/>
      <c r="E44" s="43">
        <f t="shared" si="0"/>
        <v>0</v>
      </c>
      <c r="F44" s="43">
        <f t="shared" si="1"/>
        <v>0</v>
      </c>
      <c r="G44" s="53">
        <f t="shared" si="2"/>
        <v>0</v>
      </c>
      <c r="H44" s="53">
        <f t="shared" si="3"/>
        <v>0</v>
      </c>
      <c r="I44" s="52"/>
    </row>
    <row r="45" ht="16.5" spans="1:9">
      <c r="A45" s="41">
        <v>44</v>
      </c>
      <c r="B45" s="41"/>
      <c r="C45" s="41"/>
      <c r="D45" s="52"/>
      <c r="E45" s="43">
        <f t="shared" si="0"/>
        <v>0</v>
      </c>
      <c r="F45" s="43">
        <f t="shared" si="1"/>
        <v>0</v>
      </c>
      <c r="G45" s="53">
        <f t="shared" si="2"/>
        <v>0</v>
      </c>
      <c r="H45" s="53">
        <f t="shared" si="3"/>
        <v>0</v>
      </c>
      <c r="I45" s="52"/>
    </row>
    <row r="46" ht="16.5" spans="1:9">
      <c r="A46" s="41">
        <v>45</v>
      </c>
      <c r="B46" s="41"/>
      <c r="C46" s="41"/>
      <c r="D46" s="52"/>
      <c r="E46" s="43">
        <f t="shared" si="0"/>
        <v>0</v>
      </c>
      <c r="F46" s="43">
        <f t="shared" si="1"/>
        <v>0</v>
      </c>
      <c r="G46" s="53">
        <f t="shared" si="2"/>
        <v>0</v>
      </c>
      <c r="H46" s="53">
        <f t="shared" si="3"/>
        <v>0</v>
      </c>
      <c r="I46" s="52"/>
    </row>
    <row r="47" ht="16.5" spans="1:9">
      <c r="A47" s="41">
        <v>46</v>
      </c>
      <c r="B47" s="41"/>
      <c r="C47" s="41"/>
      <c r="D47" s="52"/>
      <c r="E47" s="43">
        <f t="shared" si="0"/>
        <v>0</v>
      </c>
      <c r="F47" s="43">
        <f t="shared" si="1"/>
        <v>0</v>
      </c>
      <c r="G47" s="53">
        <f t="shared" si="2"/>
        <v>0</v>
      </c>
      <c r="H47" s="53">
        <f t="shared" si="3"/>
        <v>0</v>
      </c>
      <c r="I47" s="52"/>
    </row>
    <row r="48" ht="16.5" spans="1:9">
      <c r="A48" s="41">
        <v>47</v>
      </c>
      <c r="B48" s="41"/>
      <c r="C48" s="41"/>
      <c r="D48" s="52"/>
      <c r="E48" s="43">
        <f t="shared" si="0"/>
        <v>0</v>
      </c>
      <c r="F48" s="43">
        <f t="shared" si="1"/>
        <v>0</v>
      </c>
      <c r="G48" s="53">
        <f t="shared" si="2"/>
        <v>0</v>
      </c>
      <c r="H48" s="53">
        <f t="shared" si="3"/>
        <v>0</v>
      </c>
      <c r="I48" s="52"/>
    </row>
    <row r="49" ht="16.5" spans="1:9">
      <c r="A49" s="41">
        <v>48</v>
      </c>
      <c r="B49" s="41"/>
      <c r="C49" s="41"/>
      <c r="D49" s="52"/>
      <c r="E49" s="43">
        <f t="shared" si="0"/>
        <v>0</v>
      </c>
      <c r="F49" s="43">
        <f t="shared" si="1"/>
        <v>0</v>
      </c>
      <c r="G49" s="53">
        <f t="shared" si="2"/>
        <v>0</v>
      </c>
      <c r="H49" s="53">
        <f t="shared" si="3"/>
        <v>0</v>
      </c>
      <c r="I49" s="52"/>
    </row>
    <row r="50" ht="16.5" spans="1:9">
      <c r="A50" s="41">
        <v>49</v>
      </c>
      <c r="B50" s="41"/>
      <c r="C50" s="41"/>
      <c r="D50" s="52"/>
      <c r="E50" s="43">
        <f t="shared" si="0"/>
        <v>0</v>
      </c>
      <c r="F50" s="43">
        <f t="shared" si="1"/>
        <v>0</v>
      </c>
      <c r="G50" s="53">
        <f t="shared" si="2"/>
        <v>0</v>
      </c>
      <c r="H50" s="53">
        <f t="shared" si="3"/>
        <v>0</v>
      </c>
      <c r="I50" s="52"/>
    </row>
    <row r="51" ht="16.5" spans="1:9">
      <c r="A51" s="41">
        <v>50</v>
      </c>
      <c r="B51" s="41"/>
      <c r="C51" s="41"/>
      <c r="D51" s="52"/>
      <c r="E51" s="43">
        <f t="shared" si="0"/>
        <v>0</v>
      </c>
      <c r="F51" s="43">
        <f t="shared" si="1"/>
        <v>0</v>
      </c>
      <c r="G51" s="53">
        <f t="shared" si="2"/>
        <v>0</v>
      </c>
      <c r="H51" s="53">
        <f t="shared" si="3"/>
        <v>0</v>
      </c>
      <c r="I51" s="52"/>
    </row>
    <row r="52" ht="16.5" spans="1:9">
      <c r="A52" s="41">
        <v>51</v>
      </c>
      <c r="B52" s="41"/>
      <c r="C52" s="41"/>
      <c r="D52" s="52"/>
      <c r="E52" s="43">
        <f t="shared" si="0"/>
        <v>0</v>
      </c>
      <c r="F52" s="43">
        <f t="shared" si="1"/>
        <v>0</v>
      </c>
      <c r="G52" s="53">
        <f t="shared" si="2"/>
        <v>0</v>
      </c>
      <c r="H52" s="53">
        <f t="shared" si="3"/>
        <v>0</v>
      </c>
      <c r="I52" s="52"/>
    </row>
    <row r="53" ht="16.5" spans="1:9">
      <c r="A53" s="41">
        <v>52</v>
      </c>
      <c r="B53" s="41"/>
      <c r="C53" s="41"/>
      <c r="D53" s="52"/>
      <c r="E53" s="43">
        <f t="shared" si="0"/>
        <v>0</v>
      </c>
      <c r="F53" s="43">
        <f t="shared" si="1"/>
        <v>0</v>
      </c>
      <c r="G53" s="53">
        <f t="shared" si="2"/>
        <v>0</v>
      </c>
      <c r="H53" s="53">
        <f t="shared" si="3"/>
        <v>0</v>
      </c>
      <c r="I53" s="52"/>
    </row>
    <row r="54" ht="16.5" spans="1:9">
      <c r="A54" s="41">
        <v>53</v>
      </c>
      <c r="B54" s="41"/>
      <c r="C54" s="41"/>
      <c r="D54" s="52"/>
      <c r="E54" s="43">
        <f t="shared" si="0"/>
        <v>0</v>
      </c>
      <c r="F54" s="43">
        <f t="shared" si="1"/>
        <v>0</v>
      </c>
      <c r="G54" s="53">
        <f t="shared" si="2"/>
        <v>0</v>
      </c>
      <c r="H54" s="53">
        <f t="shared" si="3"/>
        <v>0</v>
      </c>
      <c r="I54" s="52"/>
    </row>
    <row r="55" ht="16.5" spans="1:9">
      <c r="A55" s="41">
        <v>54</v>
      </c>
      <c r="B55" s="41"/>
      <c r="C55" s="41"/>
      <c r="D55" s="52"/>
      <c r="E55" s="43">
        <f t="shared" si="0"/>
        <v>0</v>
      </c>
      <c r="F55" s="43">
        <f t="shared" si="1"/>
        <v>0</v>
      </c>
      <c r="G55" s="53">
        <f t="shared" si="2"/>
        <v>0</v>
      </c>
      <c r="H55" s="53">
        <f t="shared" si="3"/>
        <v>0</v>
      </c>
      <c r="I55" s="52"/>
    </row>
    <row r="56" ht="16.5" spans="1:9">
      <c r="A56" s="41">
        <v>55</v>
      </c>
      <c r="B56" s="41"/>
      <c r="C56" s="41"/>
      <c r="D56" s="52"/>
      <c r="E56" s="43">
        <f t="shared" si="0"/>
        <v>0</v>
      </c>
      <c r="F56" s="43">
        <f t="shared" si="1"/>
        <v>0</v>
      </c>
      <c r="G56" s="53">
        <f t="shared" si="2"/>
        <v>0</v>
      </c>
      <c r="H56" s="53">
        <f t="shared" si="3"/>
        <v>0</v>
      </c>
      <c r="I56" s="52"/>
    </row>
    <row r="57" ht="16.5" spans="1:9">
      <c r="A57" s="41">
        <v>56</v>
      </c>
      <c r="B57" s="41"/>
      <c r="C57" s="41"/>
      <c r="D57" s="52"/>
      <c r="E57" s="43">
        <f t="shared" si="0"/>
        <v>0</v>
      </c>
      <c r="F57" s="43">
        <f t="shared" si="1"/>
        <v>0</v>
      </c>
      <c r="G57" s="53">
        <f t="shared" si="2"/>
        <v>0</v>
      </c>
      <c r="H57" s="53">
        <f t="shared" si="3"/>
        <v>0</v>
      </c>
      <c r="I57" s="52"/>
    </row>
    <row r="58" ht="16.5" spans="1:9">
      <c r="A58" s="41">
        <v>57</v>
      </c>
      <c r="B58" s="41"/>
      <c r="C58" s="41"/>
      <c r="D58" s="52"/>
      <c r="E58" s="43">
        <f t="shared" si="0"/>
        <v>0</v>
      </c>
      <c r="F58" s="43">
        <f t="shared" si="1"/>
        <v>0</v>
      </c>
      <c r="G58" s="53">
        <f t="shared" si="2"/>
        <v>0</v>
      </c>
      <c r="H58" s="53">
        <f t="shared" si="3"/>
        <v>0</v>
      </c>
      <c r="I58" s="52"/>
    </row>
    <row r="59" ht="16.5" spans="1:9">
      <c r="A59" s="41">
        <v>58</v>
      </c>
      <c r="B59" s="41"/>
      <c r="C59" s="41"/>
      <c r="D59" s="52"/>
      <c r="E59" s="43">
        <f t="shared" si="0"/>
        <v>0</v>
      </c>
      <c r="F59" s="43">
        <f t="shared" si="1"/>
        <v>0</v>
      </c>
      <c r="G59" s="53">
        <f t="shared" si="2"/>
        <v>0</v>
      </c>
      <c r="H59" s="53">
        <f t="shared" si="3"/>
        <v>0</v>
      </c>
      <c r="I59" s="52"/>
    </row>
    <row r="60" ht="16.5" spans="1:9">
      <c r="A60" s="41">
        <v>59</v>
      </c>
      <c r="B60" s="41"/>
      <c r="C60" s="41"/>
      <c r="D60" s="52"/>
      <c r="E60" s="43">
        <f t="shared" si="0"/>
        <v>0</v>
      </c>
      <c r="F60" s="43">
        <f t="shared" si="1"/>
        <v>0</v>
      </c>
      <c r="G60" s="53">
        <f t="shared" si="2"/>
        <v>0</v>
      </c>
      <c r="H60" s="53">
        <f t="shared" si="3"/>
        <v>0</v>
      </c>
      <c r="I60" s="52"/>
    </row>
    <row r="61" ht="16.5" spans="1:9">
      <c r="A61" s="41">
        <v>60</v>
      </c>
      <c r="B61" s="41"/>
      <c r="C61" s="41"/>
      <c r="D61" s="52"/>
      <c r="E61" s="43">
        <f t="shared" si="0"/>
        <v>0</v>
      </c>
      <c r="F61" s="43">
        <f t="shared" si="1"/>
        <v>0</v>
      </c>
      <c r="G61" s="53">
        <f t="shared" si="2"/>
        <v>0</v>
      </c>
      <c r="H61" s="53">
        <f t="shared" si="3"/>
        <v>0</v>
      </c>
      <c r="I61" s="52"/>
    </row>
    <row r="62" ht="16.5" spans="1:9">
      <c r="A62" s="41">
        <v>61</v>
      </c>
      <c r="B62" s="41"/>
      <c r="C62" s="41"/>
      <c r="D62" s="52"/>
      <c r="E62" s="43">
        <f t="shared" si="0"/>
        <v>0</v>
      </c>
      <c r="F62" s="43">
        <f t="shared" si="1"/>
        <v>0</v>
      </c>
      <c r="G62" s="53">
        <f t="shared" si="2"/>
        <v>0</v>
      </c>
      <c r="H62" s="53">
        <f t="shared" si="3"/>
        <v>0</v>
      </c>
      <c r="I62" s="52"/>
    </row>
    <row r="63" ht="16.5" spans="1:9">
      <c r="A63" s="41">
        <v>62</v>
      </c>
      <c r="B63" s="41"/>
      <c r="C63" s="41"/>
      <c r="D63" s="52"/>
      <c r="E63" s="43">
        <f t="shared" si="0"/>
        <v>0</v>
      </c>
      <c r="F63" s="43">
        <f t="shared" si="1"/>
        <v>0</v>
      </c>
      <c r="G63" s="53">
        <f t="shared" si="2"/>
        <v>0</v>
      </c>
      <c r="H63" s="53">
        <f t="shared" si="3"/>
        <v>0</v>
      </c>
      <c r="I63" s="52"/>
    </row>
    <row r="64" ht="16.5" spans="1:9">
      <c r="A64" s="41">
        <v>63</v>
      </c>
      <c r="B64" s="41"/>
      <c r="C64" s="41"/>
      <c r="D64" s="52"/>
      <c r="E64" s="43">
        <f t="shared" si="0"/>
        <v>0</v>
      </c>
      <c r="F64" s="43">
        <f t="shared" si="1"/>
        <v>0</v>
      </c>
      <c r="G64" s="53">
        <f t="shared" si="2"/>
        <v>0</v>
      </c>
      <c r="H64" s="53">
        <f t="shared" si="3"/>
        <v>0</v>
      </c>
      <c r="I64" s="52"/>
    </row>
    <row r="65" ht="16.5" spans="1:9">
      <c r="A65" s="41">
        <v>64</v>
      </c>
      <c r="B65" s="41"/>
      <c r="C65" s="41"/>
      <c r="D65" s="52"/>
      <c r="E65" s="43">
        <f t="shared" si="0"/>
        <v>0</v>
      </c>
      <c r="F65" s="43">
        <f t="shared" si="1"/>
        <v>0</v>
      </c>
      <c r="G65" s="53">
        <f t="shared" si="2"/>
        <v>0</v>
      </c>
      <c r="H65" s="53">
        <f t="shared" si="3"/>
        <v>0</v>
      </c>
      <c r="I65" s="52"/>
    </row>
    <row r="66" ht="16.5" spans="1:9">
      <c r="A66" s="41">
        <v>65</v>
      </c>
      <c r="B66" s="41"/>
      <c r="C66" s="41"/>
      <c r="D66" s="52"/>
      <c r="E66" s="43">
        <f t="shared" si="0"/>
        <v>0</v>
      </c>
      <c r="F66" s="43">
        <f t="shared" si="1"/>
        <v>0</v>
      </c>
      <c r="G66" s="53">
        <f t="shared" si="2"/>
        <v>0</v>
      </c>
      <c r="H66" s="53">
        <f t="shared" si="3"/>
        <v>0</v>
      </c>
      <c r="I66" s="52"/>
    </row>
    <row r="67" ht="16.5" spans="1:9">
      <c r="A67" s="41">
        <v>66</v>
      </c>
      <c r="B67" s="41"/>
      <c r="C67" s="41"/>
      <c r="D67" s="52"/>
      <c r="E67" s="43">
        <f t="shared" ref="E67:E130" si="4">IF(D67&gt;0,IF(D67&lt;=ROUND((I67+36000)-(36000*0.03-0),2),0.03,IF(D67&lt;=ROUND((I67+144000)-(144000*0.1-2520),2),0.1,IF(D67&lt;=ROUND((I67+300000)-(30000*0.2-16920),2),0.2,IF(D67&lt;=ROUND((I67+420000)-(420000*0.25-31920),2),0.25,IF(D67&lt;=ROUND((I67+660000)-(660000*0.3-52920),2),0.3,IF(D67&lt;=ROUND((I67+960000)-(960000*0.35-85920),2),0.35,0.45)))))),0)</f>
        <v>0</v>
      </c>
      <c r="F67" s="43">
        <f t="shared" ref="F67:F130" si="5">IF(D67&gt;I67,IF(D67&lt;=ROUND((I67+36000)-(36000*0.03-0),2),0,IF(D67&lt;=ROUND((I67+144000)-(144000*0.1-2520),2),2520,IF(D67&lt;=ROUND((I67+300000)-(30000*0.2-16920),2),16920,IF(D67&lt;=ROUND((I67+420000)-(420000*0.25-31920),2),31920,IF(D67&lt;=ROUND((I67+660000)-(660000*0.3-52920),2),52920,IF(D67&lt;=ROUND((I67+960000)-(960000*0.35-85920),2),85920,181920)))))),0)</f>
        <v>0</v>
      </c>
      <c r="G67" s="53">
        <f t="shared" ref="G67:G130" si="6">IF(D67&lt;=I67,0,ROUND(((D67-I67)*E67-F67)/(1-E67),2))</f>
        <v>0</v>
      </c>
      <c r="H67" s="53">
        <f t="shared" ref="H67:H130" si="7">IF(D67&lt;=I67,D67,ROUND((D67-E67*I67-F67)/(1-E67),2))</f>
        <v>0</v>
      </c>
      <c r="I67" s="52"/>
    </row>
    <row r="68" ht="16.5" spans="1:9">
      <c r="A68" s="41">
        <v>67</v>
      </c>
      <c r="B68" s="41"/>
      <c r="C68" s="41"/>
      <c r="D68" s="52"/>
      <c r="E68" s="43">
        <f t="shared" si="4"/>
        <v>0</v>
      </c>
      <c r="F68" s="43">
        <f t="shared" si="5"/>
        <v>0</v>
      </c>
      <c r="G68" s="53">
        <f t="shared" si="6"/>
        <v>0</v>
      </c>
      <c r="H68" s="53">
        <f t="shared" si="7"/>
        <v>0</v>
      </c>
      <c r="I68" s="52"/>
    </row>
    <row r="69" ht="16.5" spans="1:9">
      <c r="A69" s="41">
        <v>68</v>
      </c>
      <c r="B69" s="41"/>
      <c r="C69" s="41"/>
      <c r="D69" s="52"/>
      <c r="E69" s="43">
        <f t="shared" si="4"/>
        <v>0</v>
      </c>
      <c r="F69" s="43">
        <f t="shared" si="5"/>
        <v>0</v>
      </c>
      <c r="G69" s="53">
        <f t="shared" si="6"/>
        <v>0</v>
      </c>
      <c r="H69" s="53">
        <f t="shared" si="7"/>
        <v>0</v>
      </c>
      <c r="I69" s="52"/>
    </row>
    <row r="70" ht="16.5" spans="1:9">
      <c r="A70" s="41">
        <v>69</v>
      </c>
      <c r="B70" s="41"/>
      <c r="C70" s="41"/>
      <c r="D70" s="52"/>
      <c r="E70" s="43">
        <f t="shared" si="4"/>
        <v>0</v>
      </c>
      <c r="F70" s="43">
        <f t="shared" si="5"/>
        <v>0</v>
      </c>
      <c r="G70" s="53">
        <f t="shared" si="6"/>
        <v>0</v>
      </c>
      <c r="H70" s="53">
        <f t="shared" si="7"/>
        <v>0</v>
      </c>
      <c r="I70" s="52"/>
    </row>
    <row r="71" ht="16.5" spans="1:9">
      <c r="A71" s="41">
        <v>70</v>
      </c>
      <c r="B71" s="41"/>
      <c r="C71" s="41"/>
      <c r="D71" s="52"/>
      <c r="E71" s="43">
        <f t="shared" si="4"/>
        <v>0</v>
      </c>
      <c r="F71" s="43">
        <f t="shared" si="5"/>
        <v>0</v>
      </c>
      <c r="G71" s="53">
        <f t="shared" si="6"/>
        <v>0</v>
      </c>
      <c r="H71" s="53">
        <f t="shared" si="7"/>
        <v>0</v>
      </c>
      <c r="I71" s="52"/>
    </row>
    <row r="72" ht="16.5" spans="1:9">
      <c r="A72" s="41">
        <v>71</v>
      </c>
      <c r="B72" s="41"/>
      <c r="C72" s="41"/>
      <c r="D72" s="52"/>
      <c r="E72" s="43">
        <f t="shared" si="4"/>
        <v>0</v>
      </c>
      <c r="F72" s="43">
        <f t="shared" si="5"/>
        <v>0</v>
      </c>
      <c r="G72" s="53">
        <f t="shared" si="6"/>
        <v>0</v>
      </c>
      <c r="H72" s="53">
        <f t="shared" si="7"/>
        <v>0</v>
      </c>
      <c r="I72" s="52"/>
    </row>
    <row r="73" ht="16.5" spans="1:9">
      <c r="A73" s="41">
        <v>72</v>
      </c>
      <c r="B73" s="41"/>
      <c r="C73" s="41"/>
      <c r="D73" s="52"/>
      <c r="E73" s="43">
        <f t="shared" si="4"/>
        <v>0</v>
      </c>
      <c r="F73" s="43">
        <f t="shared" si="5"/>
        <v>0</v>
      </c>
      <c r="G73" s="53">
        <f t="shared" si="6"/>
        <v>0</v>
      </c>
      <c r="H73" s="53">
        <f t="shared" si="7"/>
        <v>0</v>
      </c>
      <c r="I73" s="52"/>
    </row>
    <row r="74" ht="16.5" spans="1:9">
      <c r="A74" s="41">
        <v>73</v>
      </c>
      <c r="B74" s="41"/>
      <c r="C74" s="41"/>
      <c r="D74" s="52"/>
      <c r="E74" s="43">
        <f t="shared" si="4"/>
        <v>0</v>
      </c>
      <c r="F74" s="43">
        <f t="shared" si="5"/>
        <v>0</v>
      </c>
      <c r="G74" s="53">
        <f t="shared" si="6"/>
        <v>0</v>
      </c>
      <c r="H74" s="53">
        <f t="shared" si="7"/>
        <v>0</v>
      </c>
      <c r="I74" s="52"/>
    </row>
    <row r="75" ht="16.5" spans="1:9">
      <c r="A75" s="41">
        <v>74</v>
      </c>
      <c r="B75" s="41"/>
      <c r="C75" s="41"/>
      <c r="D75" s="52"/>
      <c r="E75" s="43">
        <f t="shared" si="4"/>
        <v>0</v>
      </c>
      <c r="F75" s="43">
        <f t="shared" si="5"/>
        <v>0</v>
      </c>
      <c r="G75" s="53">
        <f t="shared" si="6"/>
        <v>0</v>
      </c>
      <c r="H75" s="53">
        <f t="shared" si="7"/>
        <v>0</v>
      </c>
      <c r="I75" s="52"/>
    </row>
    <row r="76" ht="16.5" spans="1:9">
      <c r="A76" s="41">
        <v>75</v>
      </c>
      <c r="B76" s="41"/>
      <c r="C76" s="41"/>
      <c r="D76" s="52"/>
      <c r="E76" s="43">
        <f t="shared" si="4"/>
        <v>0</v>
      </c>
      <c r="F76" s="43">
        <f t="shared" si="5"/>
        <v>0</v>
      </c>
      <c r="G76" s="53">
        <f t="shared" si="6"/>
        <v>0</v>
      </c>
      <c r="H76" s="53">
        <f t="shared" si="7"/>
        <v>0</v>
      </c>
      <c r="I76" s="52"/>
    </row>
    <row r="77" ht="16.5" spans="1:9">
      <c r="A77" s="41">
        <v>76</v>
      </c>
      <c r="B77" s="41"/>
      <c r="C77" s="41"/>
      <c r="D77" s="52"/>
      <c r="E77" s="43">
        <f t="shared" si="4"/>
        <v>0</v>
      </c>
      <c r="F77" s="43">
        <f t="shared" si="5"/>
        <v>0</v>
      </c>
      <c r="G77" s="53">
        <f t="shared" si="6"/>
        <v>0</v>
      </c>
      <c r="H77" s="53">
        <f t="shared" si="7"/>
        <v>0</v>
      </c>
      <c r="I77" s="52"/>
    </row>
    <row r="78" ht="16.5" spans="1:9">
      <c r="A78" s="41">
        <v>77</v>
      </c>
      <c r="B78" s="41"/>
      <c r="C78" s="41"/>
      <c r="D78" s="52"/>
      <c r="E78" s="43">
        <f t="shared" si="4"/>
        <v>0</v>
      </c>
      <c r="F78" s="43">
        <f t="shared" si="5"/>
        <v>0</v>
      </c>
      <c r="G78" s="53">
        <f t="shared" si="6"/>
        <v>0</v>
      </c>
      <c r="H78" s="53">
        <f t="shared" si="7"/>
        <v>0</v>
      </c>
      <c r="I78" s="52"/>
    </row>
    <row r="79" ht="16.5" spans="1:9">
      <c r="A79" s="41">
        <v>78</v>
      </c>
      <c r="B79" s="41"/>
      <c r="C79" s="41"/>
      <c r="D79" s="52"/>
      <c r="E79" s="43">
        <f t="shared" si="4"/>
        <v>0</v>
      </c>
      <c r="F79" s="43">
        <f t="shared" si="5"/>
        <v>0</v>
      </c>
      <c r="G79" s="53">
        <f t="shared" si="6"/>
        <v>0</v>
      </c>
      <c r="H79" s="53">
        <f t="shared" si="7"/>
        <v>0</v>
      </c>
      <c r="I79" s="52"/>
    </row>
    <row r="80" ht="16.5" spans="1:9">
      <c r="A80" s="41">
        <v>79</v>
      </c>
      <c r="B80" s="41"/>
      <c r="C80" s="41"/>
      <c r="D80" s="52"/>
      <c r="E80" s="43">
        <f t="shared" si="4"/>
        <v>0</v>
      </c>
      <c r="F80" s="43">
        <f t="shared" si="5"/>
        <v>0</v>
      </c>
      <c r="G80" s="53">
        <f t="shared" si="6"/>
        <v>0</v>
      </c>
      <c r="H80" s="53">
        <f t="shared" si="7"/>
        <v>0</v>
      </c>
      <c r="I80" s="52"/>
    </row>
    <row r="81" ht="16.5" spans="1:9">
      <c r="A81" s="41">
        <v>80</v>
      </c>
      <c r="B81" s="41"/>
      <c r="C81" s="41"/>
      <c r="D81" s="52"/>
      <c r="E81" s="43">
        <f t="shared" si="4"/>
        <v>0</v>
      </c>
      <c r="F81" s="43">
        <f t="shared" si="5"/>
        <v>0</v>
      </c>
      <c r="G81" s="53">
        <f t="shared" si="6"/>
        <v>0</v>
      </c>
      <c r="H81" s="53">
        <f t="shared" si="7"/>
        <v>0</v>
      </c>
      <c r="I81" s="52"/>
    </row>
    <row r="82" ht="16.5" spans="1:9">
      <c r="A82" s="41">
        <v>81</v>
      </c>
      <c r="B82" s="41"/>
      <c r="C82" s="41"/>
      <c r="D82" s="52"/>
      <c r="E82" s="43">
        <f t="shared" si="4"/>
        <v>0</v>
      </c>
      <c r="F82" s="43">
        <f t="shared" si="5"/>
        <v>0</v>
      </c>
      <c r="G82" s="53">
        <f t="shared" si="6"/>
        <v>0</v>
      </c>
      <c r="H82" s="53">
        <f t="shared" si="7"/>
        <v>0</v>
      </c>
      <c r="I82" s="52"/>
    </row>
    <row r="83" ht="16.5" spans="1:9">
      <c r="A83" s="41">
        <v>82</v>
      </c>
      <c r="B83" s="41"/>
      <c r="C83" s="41"/>
      <c r="D83" s="52"/>
      <c r="E83" s="43">
        <f t="shared" si="4"/>
        <v>0</v>
      </c>
      <c r="F83" s="43">
        <f t="shared" si="5"/>
        <v>0</v>
      </c>
      <c r="G83" s="53">
        <f t="shared" si="6"/>
        <v>0</v>
      </c>
      <c r="H83" s="53">
        <f t="shared" si="7"/>
        <v>0</v>
      </c>
      <c r="I83" s="52"/>
    </row>
    <row r="84" ht="16.5" spans="1:9">
      <c r="A84" s="41">
        <v>83</v>
      </c>
      <c r="B84" s="41"/>
      <c r="C84" s="41"/>
      <c r="D84" s="52"/>
      <c r="E84" s="43">
        <f t="shared" si="4"/>
        <v>0</v>
      </c>
      <c r="F84" s="43">
        <f t="shared" si="5"/>
        <v>0</v>
      </c>
      <c r="G84" s="53">
        <f t="shared" si="6"/>
        <v>0</v>
      </c>
      <c r="H84" s="53">
        <f t="shared" si="7"/>
        <v>0</v>
      </c>
      <c r="I84" s="52"/>
    </row>
    <row r="85" ht="16.5" spans="1:9">
      <c r="A85" s="41">
        <v>84</v>
      </c>
      <c r="B85" s="41"/>
      <c r="C85" s="41"/>
      <c r="D85" s="52"/>
      <c r="E85" s="43">
        <f t="shared" si="4"/>
        <v>0</v>
      </c>
      <c r="F85" s="43">
        <f t="shared" si="5"/>
        <v>0</v>
      </c>
      <c r="G85" s="53">
        <f t="shared" si="6"/>
        <v>0</v>
      </c>
      <c r="H85" s="53">
        <f t="shared" si="7"/>
        <v>0</v>
      </c>
      <c r="I85" s="52"/>
    </row>
    <row r="86" ht="16.5" spans="1:9">
      <c r="A86" s="41">
        <v>85</v>
      </c>
      <c r="B86" s="41"/>
      <c r="C86" s="41"/>
      <c r="D86" s="52"/>
      <c r="E86" s="43">
        <f t="shared" si="4"/>
        <v>0</v>
      </c>
      <c r="F86" s="43">
        <f t="shared" si="5"/>
        <v>0</v>
      </c>
      <c r="G86" s="53">
        <f t="shared" si="6"/>
        <v>0</v>
      </c>
      <c r="H86" s="53">
        <f t="shared" si="7"/>
        <v>0</v>
      </c>
      <c r="I86" s="52"/>
    </row>
    <row r="87" ht="16.5" spans="1:9">
      <c r="A87" s="41">
        <v>86</v>
      </c>
      <c r="B87" s="41"/>
      <c r="C87" s="41"/>
      <c r="D87" s="52"/>
      <c r="E87" s="43">
        <f t="shared" si="4"/>
        <v>0</v>
      </c>
      <c r="F87" s="43">
        <f t="shared" si="5"/>
        <v>0</v>
      </c>
      <c r="G87" s="53">
        <f t="shared" si="6"/>
        <v>0</v>
      </c>
      <c r="H87" s="53">
        <f t="shared" si="7"/>
        <v>0</v>
      </c>
      <c r="I87" s="52"/>
    </row>
    <row r="88" ht="16.5" spans="1:9">
      <c r="A88" s="41">
        <v>87</v>
      </c>
      <c r="B88" s="41"/>
      <c r="C88" s="41"/>
      <c r="D88" s="52"/>
      <c r="E88" s="43">
        <f t="shared" si="4"/>
        <v>0</v>
      </c>
      <c r="F88" s="43">
        <f t="shared" si="5"/>
        <v>0</v>
      </c>
      <c r="G88" s="53">
        <f t="shared" si="6"/>
        <v>0</v>
      </c>
      <c r="H88" s="53">
        <f t="shared" si="7"/>
        <v>0</v>
      </c>
      <c r="I88" s="52"/>
    </row>
    <row r="89" ht="16.5" spans="1:9">
      <c r="A89" s="41">
        <v>88</v>
      </c>
      <c r="B89" s="41"/>
      <c r="C89" s="41"/>
      <c r="D89" s="52"/>
      <c r="E89" s="43">
        <f t="shared" si="4"/>
        <v>0</v>
      </c>
      <c r="F89" s="43">
        <f t="shared" si="5"/>
        <v>0</v>
      </c>
      <c r="G89" s="53">
        <f t="shared" si="6"/>
        <v>0</v>
      </c>
      <c r="H89" s="53">
        <f t="shared" si="7"/>
        <v>0</v>
      </c>
      <c r="I89" s="52"/>
    </row>
    <row r="90" ht="16.5" spans="1:9">
      <c r="A90" s="41">
        <v>89</v>
      </c>
      <c r="B90" s="41"/>
      <c r="C90" s="41"/>
      <c r="D90" s="52"/>
      <c r="E90" s="43">
        <f t="shared" si="4"/>
        <v>0</v>
      </c>
      <c r="F90" s="43">
        <f t="shared" si="5"/>
        <v>0</v>
      </c>
      <c r="G90" s="53">
        <f t="shared" si="6"/>
        <v>0</v>
      </c>
      <c r="H90" s="53">
        <f t="shared" si="7"/>
        <v>0</v>
      </c>
      <c r="I90" s="52"/>
    </row>
    <row r="91" ht="16.5" spans="1:9">
      <c r="A91" s="41">
        <v>90</v>
      </c>
      <c r="B91" s="41"/>
      <c r="C91" s="41"/>
      <c r="D91" s="52"/>
      <c r="E91" s="43">
        <f t="shared" si="4"/>
        <v>0</v>
      </c>
      <c r="F91" s="43">
        <f t="shared" si="5"/>
        <v>0</v>
      </c>
      <c r="G91" s="53">
        <f t="shared" si="6"/>
        <v>0</v>
      </c>
      <c r="H91" s="53">
        <f t="shared" si="7"/>
        <v>0</v>
      </c>
      <c r="I91" s="52"/>
    </row>
    <row r="92" ht="16.5" spans="1:9">
      <c r="A92" s="41">
        <v>91</v>
      </c>
      <c r="B92" s="41"/>
      <c r="C92" s="41"/>
      <c r="D92" s="52"/>
      <c r="E92" s="43">
        <f t="shared" si="4"/>
        <v>0</v>
      </c>
      <c r="F92" s="43">
        <f t="shared" si="5"/>
        <v>0</v>
      </c>
      <c r="G92" s="53">
        <f t="shared" si="6"/>
        <v>0</v>
      </c>
      <c r="H92" s="53">
        <f t="shared" si="7"/>
        <v>0</v>
      </c>
      <c r="I92" s="52"/>
    </row>
    <row r="93" ht="16.5" spans="1:9">
      <c r="A93" s="41">
        <v>92</v>
      </c>
      <c r="B93" s="41"/>
      <c r="C93" s="41"/>
      <c r="D93" s="52"/>
      <c r="E93" s="43">
        <f t="shared" si="4"/>
        <v>0</v>
      </c>
      <c r="F93" s="43">
        <f t="shared" si="5"/>
        <v>0</v>
      </c>
      <c r="G93" s="53">
        <f t="shared" si="6"/>
        <v>0</v>
      </c>
      <c r="H93" s="53">
        <f t="shared" si="7"/>
        <v>0</v>
      </c>
      <c r="I93" s="52"/>
    </row>
    <row r="94" ht="16.5" spans="1:9">
      <c r="A94" s="41">
        <v>93</v>
      </c>
      <c r="B94" s="41"/>
      <c r="C94" s="41"/>
      <c r="D94" s="52"/>
      <c r="E94" s="43">
        <f t="shared" si="4"/>
        <v>0</v>
      </c>
      <c r="F94" s="43">
        <f t="shared" si="5"/>
        <v>0</v>
      </c>
      <c r="G94" s="53">
        <f t="shared" si="6"/>
        <v>0</v>
      </c>
      <c r="H94" s="53">
        <f t="shared" si="7"/>
        <v>0</v>
      </c>
      <c r="I94" s="52"/>
    </row>
    <row r="95" ht="16.5" spans="1:9">
      <c r="A95" s="41">
        <v>94</v>
      </c>
      <c r="B95" s="41"/>
      <c r="C95" s="41"/>
      <c r="D95" s="52"/>
      <c r="E95" s="43">
        <f t="shared" si="4"/>
        <v>0</v>
      </c>
      <c r="F95" s="43">
        <f t="shared" si="5"/>
        <v>0</v>
      </c>
      <c r="G95" s="53">
        <f t="shared" si="6"/>
        <v>0</v>
      </c>
      <c r="H95" s="53">
        <f t="shared" si="7"/>
        <v>0</v>
      </c>
      <c r="I95" s="52"/>
    </row>
    <row r="96" ht="16.5" spans="1:9">
      <c r="A96" s="41">
        <v>95</v>
      </c>
      <c r="B96" s="41"/>
      <c r="C96" s="41"/>
      <c r="D96" s="52"/>
      <c r="E96" s="43">
        <f t="shared" si="4"/>
        <v>0</v>
      </c>
      <c r="F96" s="43">
        <f t="shared" si="5"/>
        <v>0</v>
      </c>
      <c r="G96" s="53">
        <f t="shared" si="6"/>
        <v>0</v>
      </c>
      <c r="H96" s="53">
        <f t="shared" si="7"/>
        <v>0</v>
      </c>
      <c r="I96" s="52"/>
    </row>
    <row r="97" ht="16.5" spans="1:9">
      <c r="A97" s="41">
        <v>96</v>
      </c>
      <c r="B97" s="41"/>
      <c r="C97" s="41"/>
      <c r="D97" s="52"/>
      <c r="E97" s="43">
        <f t="shared" si="4"/>
        <v>0</v>
      </c>
      <c r="F97" s="43">
        <f t="shared" si="5"/>
        <v>0</v>
      </c>
      <c r="G97" s="53">
        <f t="shared" si="6"/>
        <v>0</v>
      </c>
      <c r="H97" s="53">
        <f t="shared" si="7"/>
        <v>0</v>
      </c>
      <c r="I97" s="52"/>
    </row>
    <row r="98" ht="16.5" spans="1:9">
      <c r="A98" s="41">
        <v>97</v>
      </c>
      <c r="B98" s="41"/>
      <c r="C98" s="41"/>
      <c r="D98" s="52"/>
      <c r="E98" s="43">
        <f t="shared" si="4"/>
        <v>0</v>
      </c>
      <c r="F98" s="43">
        <f t="shared" si="5"/>
        <v>0</v>
      </c>
      <c r="G98" s="53">
        <f t="shared" si="6"/>
        <v>0</v>
      </c>
      <c r="H98" s="53">
        <f t="shared" si="7"/>
        <v>0</v>
      </c>
      <c r="I98" s="52"/>
    </row>
    <row r="99" ht="16.5" spans="1:9">
      <c r="A99" s="41">
        <v>98</v>
      </c>
      <c r="B99" s="41"/>
      <c r="C99" s="41"/>
      <c r="D99" s="52"/>
      <c r="E99" s="43">
        <f t="shared" si="4"/>
        <v>0</v>
      </c>
      <c r="F99" s="43">
        <f t="shared" si="5"/>
        <v>0</v>
      </c>
      <c r="G99" s="53">
        <f t="shared" si="6"/>
        <v>0</v>
      </c>
      <c r="H99" s="53">
        <f t="shared" si="7"/>
        <v>0</v>
      </c>
      <c r="I99" s="52"/>
    </row>
    <row r="100" ht="16.5" spans="1:9">
      <c r="A100" s="41">
        <v>99</v>
      </c>
      <c r="B100" s="41"/>
      <c r="C100" s="41"/>
      <c r="D100" s="52"/>
      <c r="E100" s="43">
        <f t="shared" si="4"/>
        <v>0</v>
      </c>
      <c r="F100" s="43">
        <f t="shared" si="5"/>
        <v>0</v>
      </c>
      <c r="G100" s="53">
        <f t="shared" si="6"/>
        <v>0</v>
      </c>
      <c r="H100" s="53">
        <f t="shared" si="7"/>
        <v>0</v>
      </c>
      <c r="I100" s="52"/>
    </row>
    <row r="101" ht="16.5" spans="1:9">
      <c r="A101" s="41">
        <v>100</v>
      </c>
      <c r="B101" s="41"/>
      <c r="C101" s="41"/>
      <c r="D101" s="52"/>
      <c r="E101" s="43">
        <f t="shared" si="4"/>
        <v>0</v>
      </c>
      <c r="F101" s="43">
        <f t="shared" si="5"/>
        <v>0</v>
      </c>
      <c r="G101" s="53">
        <f t="shared" si="6"/>
        <v>0</v>
      </c>
      <c r="H101" s="53">
        <f t="shared" si="7"/>
        <v>0</v>
      </c>
      <c r="I101" s="52"/>
    </row>
    <row r="102" ht="16.5" spans="1:9">
      <c r="A102" s="41">
        <v>101</v>
      </c>
      <c r="B102" s="41"/>
      <c r="C102" s="41"/>
      <c r="D102" s="52"/>
      <c r="E102" s="43">
        <f t="shared" si="4"/>
        <v>0</v>
      </c>
      <c r="F102" s="43">
        <f t="shared" si="5"/>
        <v>0</v>
      </c>
      <c r="G102" s="53">
        <f t="shared" si="6"/>
        <v>0</v>
      </c>
      <c r="H102" s="53">
        <f t="shared" si="7"/>
        <v>0</v>
      </c>
      <c r="I102" s="52"/>
    </row>
    <row r="103" ht="16.5" spans="1:9">
      <c r="A103" s="41">
        <v>102</v>
      </c>
      <c r="B103" s="41"/>
      <c r="C103" s="41"/>
      <c r="D103" s="52"/>
      <c r="E103" s="43">
        <f t="shared" si="4"/>
        <v>0</v>
      </c>
      <c r="F103" s="43">
        <f t="shared" si="5"/>
        <v>0</v>
      </c>
      <c r="G103" s="53">
        <f t="shared" si="6"/>
        <v>0</v>
      </c>
      <c r="H103" s="53">
        <f t="shared" si="7"/>
        <v>0</v>
      </c>
      <c r="I103" s="52"/>
    </row>
    <row r="104" ht="16.5" spans="1:9">
      <c r="A104" s="41">
        <v>103</v>
      </c>
      <c r="B104" s="41"/>
      <c r="C104" s="41"/>
      <c r="D104" s="52"/>
      <c r="E104" s="43">
        <f t="shared" si="4"/>
        <v>0</v>
      </c>
      <c r="F104" s="43">
        <f t="shared" si="5"/>
        <v>0</v>
      </c>
      <c r="G104" s="53">
        <f t="shared" si="6"/>
        <v>0</v>
      </c>
      <c r="H104" s="53">
        <f t="shared" si="7"/>
        <v>0</v>
      </c>
      <c r="I104" s="52"/>
    </row>
    <row r="105" ht="16.5" spans="1:9">
      <c r="A105" s="41">
        <v>104</v>
      </c>
      <c r="B105" s="41"/>
      <c r="C105" s="41"/>
      <c r="D105" s="52"/>
      <c r="E105" s="43">
        <f t="shared" si="4"/>
        <v>0</v>
      </c>
      <c r="F105" s="43">
        <f t="shared" si="5"/>
        <v>0</v>
      </c>
      <c r="G105" s="53">
        <f t="shared" si="6"/>
        <v>0</v>
      </c>
      <c r="H105" s="53">
        <f t="shared" si="7"/>
        <v>0</v>
      </c>
      <c r="I105" s="52"/>
    </row>
    <row r="106" ht="16.5" spans="1:9">
      <c r="A106" s="41">
        <v>105</v>
      </c>
      <c r="B106" s="41"/>
      <c r="C106" s="41"/>
      <c r="D106" s="52"/>
      <c r="E106" s="43">
        <f t="shared" si="4"/>
        <v>0</v>
      </c>
      <c r="F106" s="43">
        <f t="shared" si="5"/>
        <v>0</v>
      </c>
      <c r="G106" s="53">
        <f t="shared" si="6"/>
        <v>0</v>
      </c>
      <c r="H106" s="53">
        <f t="shared" si="7"/>
        <v>0</v>
      </c>
      <c r="I106" s="52"/>
    </row>
    <row r="107" ht="16.5" spans="1:9">
      <c r="A107" s="41">
        <v>106</v>
      </c>
      <c r="B107" s="41"/>
      <c r="C107" s="41"/>
      <c r="D107" s="52"/>
      <c r="E107" s="43">
        <f t="shared" si="4"/>
        <v>0</v>
      </c>
      <c r="F107" s="43">
        <f t="shared" si="5"/>
        <v>0</v>
      </c>
      <c r="G107" s="53">
        <f t="shared" si="6"/>
        <v>0</v>
      </c>
      <c r="H107" s="53">
        <f t="shared" si="7"/>
        <v>0</v>
      </c>
      <c r="I107" s="52"/>
    </row>
    <row r="108" ht="16.5" spans="1:9">
      <c r="A108" s="41">
        <v>107</v>
      </c>
      <c r="B108" s="41"/>
      <c r="C108" s="41"/>
      <c r="D108" s="52"/>
      <c r="E108" s="43">
        <f t="shared" si="4"/>
        <v>0</v>
      </c>
      <c r="F108" s="43">
        <f t="shared" si="5"/>
        <v>0</v>
      </c>
      <c r="G108" s="53">
        <f t="shared" si="6"/>
        <v>0</v>
      </c>
      <c r="H108" s="53">
        <f t="shared" si="7"/>
        <v>0</v>
      </c>
      <c r="I108" s="52"/>
    </row>
    <row r="109" ht="16.5" spans="1:9">
      <c r="A109" s="41">
        <v>108</v>
      </c>
      <c r="B109" s="41"/>
      <c r="C109" s="41"/>
      <c r="D109" s="52"/>
      <c r="E109" s="43">
        <f t="shared" si="4"/>
        <v>0</v>
      </c>
      <c r="F109" s="43">
        <f t="shared" si="5"/>
        <v>0</v>
      </c>
      <c r="G109" s="53">
        <f t="shared" si="6"/>
        <v>0</v>
      </c>
      <c r="H109" s="53">
        <f t="shared" si="7"/>
        <v>0</v>
      </c>
      <c r="I109" s="52"/>
    </row>
    <row r="110" ht="16.5" spans="1:9">
      <c r="A110" s="41">
        <v>109</v>
      </c>
      <c r="B110" s="41"/>
      <c r="C110" s="41"/>
      <c r="D110" s="52"/>
      <c r="E110" s="43">
        <f t="shared" si="4"/>
        <v>0</v>
      </c>
      <c r="F110" s="43">
        <f t="shared" si="5"/>
        <v>0</v>
      </c>
      <c r="G110" s="53">
        <f t="shared" si="6"/>
        <v>0</v>
      </c>
      <c r="H110" s="53">
        <f t="shared" si="7"/>
        <v>0</v>
      </c>
      <c r="I110" s="52"/>
    </row>
    <row r="111" ht="16.5" spans="1:9">
      <c r="A111" s="41">
        <v>110</v>
      </c>
      <c r="B111" s="41"/>
      <c r="C111" s="41"/>
      <c r="D111" s="52"/>
      <c r="E111" s="43">
        <f t="shared" si="4"/>
        <v>0</v>
      </c>
      <c r="F111" s="43">
        <f t="shared" si="5"/>
        <v>0</v>
      </c>
      <c r="G111" s="53">
        <f t="shared" si="6"/>
        <v>0</v>
      </c>
      <c r="H111" s="53">
        <f t="shared" si="7"/>
        <v>0</v>
      </c>
      <c r="I111" s="52"/>
    </row>
    <row r="112" ht="16.5" spans="1:9">
      <c r="A112" s="41">
        <v>111</v>
      </c>
      <c r="B112" s="41"/>
      <c r="C112" s="41"/>
      <c r="D112" s="52"/>
      <c r="E112" s="43">
        <f t="shared" si="4"/>
        <v>0</v>
      </c>
      <c r="F112" s="43">
        <f t="shared" si="5"/>
        <v>0</v>
      </c>
      <c r="G112" s="53">
        <f t="shared" si="6"/>
        <v>0</v>
      </c>
      <c r="H112" s="53">
        <f t="shared" si="7"/>
        <v>0</v>
      </c>
      <c r="I112" s="52"/>
    </row>
    <row r="113" ht="16.5" spans="1:9">
      <c r="A113" s="41">
        <v>112</v>
      </c>
      <c r="B113" s="41"/>
      <c r="C113" s="41"/>
      <c r="D113" s="52"/>
      <c r="E113" s="43">
        <f t="shared" si="4"/>
        <v>0</v>
      </c>
      <c r="F113" s="43">
        <f t="shared" si="5"/>
        <v>0</v>
      </c>
      <c r="G113" s="53">
        <f t="shared" si="6"/>
        <v>0</v>
      </c>
      <c r="H113" s="53">
        <f t="shared" si="7"/>
        <v>0</v>
      </c>
      <c r="I113" s="52"/>
    </row>
    <row r="114" ht="16.5" spans="1:9">
      <c r="A114" s="41">
        <v>113</v>
      </c>
      <c r="B114" s="41"/>
      <c r="C114" s="41"/>
      <c r="D114" s="52"/>
      <c r="E114" s="43">
        <f t="shared" si="4"/>
        <v>0</v>
      </c>
      <c r="F114" s="43">
        <f t="shared" si="5"/>
        <v>0</v>
      </c>
      <c r="G114" s="53">
        <f t="shared" si="6"/>
        <v>0</v>
      </c>
      <c r="H114" s="53">
        <f t="shared" si="7"/>
        <v>0</v>
      </c>
      <c r="I114" s="52"/>
    </row>
    <row r="115" ht="16.5" spans="1:9">
      <c r="A115" s="41">
        <v>114</v>
      </c>
      <c r="B115" s="41"/>
      <c r="C115" s="41"/>
      <c r="D115" s="52"/>
      <c r="E115" s="43">
        <f t="shared" si="4"/>
        <v>0</v>
      </c>
      <c r="F115" s="43">
        <f t="shared" si="5"/>
        <v>0</v>
      </c>
      <c r="G115" s="53">
        <f t="shared" si="6"/>
        <v>0</v>
      </c>
      <c r="H115" s="53">
        <f t="shared" si="7"/>
        <v>0</v>
      </c>
      <c r="I115" s="52"/>
    </row>
    <row r="116" ht="16.5" spans="1:9">
      <c r="A116" s="41">
        <v>115</v>
      </c>
      <c r="B116" s="41"/>
      <c r="C116" s="41"/>
      <c r="D116" s="52"/>
      <c r="E116" s="43">
        <f t="shared" si="4"/>
        <v>0</v>
      </c>
      <c r="F116" s="43">
        <f t="shared" si="5"/>
        <v>0</v>
      </c>
      <c r="G116" s="53">
        <f t="shared" si="6"/>
        <v>0</v>
      </c>
      <c r="H116" s="53">
        <f t="shared" si="7"/>
        <v>0</v>
      </c>
      <c r="I116" s="52"/>
    </row>
    <row r="117" ht="16.5" spans="1:9">
      <c r="A117" s="41">
        <v>116</v>
      </c>
      <c r="B117" s="41"/>
      <c r="C117" s="41"/>
      <c r="D117" s="52"/>
      <c r="E117" s="43">
        <f t="shared" si="4"/>
        <v>0</v>
      </c>
      <c r="F117" s="43">
        <f t="shared" si="5"/>
        <v>0</v>
      </c>
      <c r="G117" s="53">
        <f t="shared" si="6"/>
        <v>0</v>
      </c>
      <c r="H117" s="53">
        <f t="shared" si="7"/>
        <v>0</v>
      </c>
      <c r="I117" s="52"/>
    </row>
    <row r="118" ht="16.5" spans="1:9">
      <c r="A118" s="41">
        <v>117</v>
      </c>
      <c r="B118" s="41"/>
      <c r="C118" s="41"/>
      <c r="D118" s="52"/>
      <c r="E118" s="43">
        <f t="shared" si="4"/>
        <v>0</v>
      </c>
      <c r="F118" s="43">
        <f t="shared" si="5"/>
        <v>0</v>
      </c>
      <c r="G118" s="53">
        <f t="shared" si="6"/>
        <v>0</v>
      </c>
      <c r="H118" s="53">
        <f t="shared" si="7"/>
        <v>0</v>
      </c>
      <c r="I118" s="52"/>
    </row>
    <row r="119" ht="16.5" spans="1:9">
      <c r="A119" s="41">
        <v>118</v>
      </c>
      <c r="B119" s="41"/>
      <c r="C119" s="41"/>
      <c r="D119" s="52"/>
      <c r="E119" s="43">
        <f t="shared" si="4"/>
        <v>0</v>
      </c>
      <c r="F119" s="43">
        <f t="shared" si="5"/>
        <v>0</v>
      </c>
      <c r="G119" s="53">
        <f t="shared" si="6"/>
        <v>0</v>
      </c>
      <c r="H119" s="53">
        <f t="shared" si="7"/>
        <v>0</v>
      </c>
      <c r="I119" s="52"/>
    </row>
    <row r="120" ht="16.5" spans="1:9">
      <c r="A120" s="41">
        <v>119</v>
      </c>
      <c r="B120" s="41"/>
      <c r="C120" s="41"/>
      <c r="D120" s="52"/>
      <c r="E120" s="43">
        <f t="shared" si="4"/>
        <v>0</v>
      </c>
      <c r="F120" s="43">
        <f t="shared" si="5"/>
        <v>0</v>
      </c>
      <c r="G120" s="53">
        <f t="shared" si="6"/>
        <v>0</v>
      </c>
      <c r="H120" s="53">
        <f t="shared" si="7"/>
        <v>0</v>
      </c>
      <c r="I120" s="52"/>
    </row>
    <row r="121" ht="16.5" spans="1:9">
      <c r="A121" s="41">
        <v>120</v>
      </c>
      <c r="B121" s="41"/>
      <c r="C121" s="41"/>
      <c r="D121" s="52"/>
      <c r="E121" s="43">
        <f t="shared" si="4"/>
        <v>0</v>
      </c>
      <c r="F121" s="43">
        <f t="shared" si="5"/>
        <v>0</v>
      </c>
      <c r="G121" s="53">
        <f t="shared" si="6"/>
        <v>0</v>
      </c>
      <c r="H121" s="53">
        <f t="shared" si="7"/>
        <v>0</v>
      </c>
      <c r="I121" s="52"/>
    </row>
    <row r="122" ht="16.5" spans="1:9">
      <c r="A122" s="41">
        <v>121</v>
      </c>
      <c r="B122" s="41"/>
      <c r="C122" s="41"/>
      <c r="D122" s="52"/>
      <c r="E122" s="43">
        <f t="shared" si="4"/>
        <v>0</v>
      </c>
      <c r="F122" s="43">
        <f t="shared" si="5"/>
        <v>0</v>
      </c>
      <c r="G122" s="53">
        <f t="shared" si="6"/>
        <v>0</v>
      </c>
      <c r="H122" s="53">
        <f t="shared" si="7"/>
        <v>0</v>
      </c>
      <c r="I122" s="52"/>
    </row>
    <row r="123" ht="16.5" spans="1:9">
      <c r="A123" s="41">
        <v>122</v>
      </c>
      <c r="B123" s="41"/>
      <c r="C123" s="41"/>
      <c r="D123" s="52"/>
      <c r="E123" s="43">
        <f t="shared" si="4"/>
        <v>0</v>
      </c>
      <c r="F123" s="43">
        <f t="shared" si="5"/>
        <v>0</v>
      </c>
      <c r="G123" s="53">
        <f t="shared" si="6"/>
        <v>0</v>
      </c>
      <c r="H123" s="53">
        <f t="shared" si="7"/>
        <v>0</v>
      </c>
      <c r="I123" s="52"/>
    </row>
    <row r="124" ht="16.5" spans="1:9">
      <c r="A124" s="41">
        <v>123</v>
      </c>
      <c r="B124" s="41"/>
      <c r="C124" s="41"/>
      <c r="D124" s="52"/>
      <c r="E124" s="43">
        <f t="shared" si="4"/>
        <v>0</v>
      </c>
      <c r="F124" s="43">
        <f t="shared" si="5"/>
        <v>0</v>
      </c>
      <c r="G124" s="53">
        <f t="shared" si="6"/>
        <v>0</v>
      </c>
      <c r="H124" s="53">
        <f t="shared" si="7"/>
        <v>0</v>
      </c>
      <c r="I124" s="52"/>
    </row>
    <row r="125" ht="16.5" spans="1:9">
      <c r="A125" s="41">
        <v>124</v>
      </c>
      <c r="B125" s="41"/>
      <c r="C125" s="41"/>
      <c r="D125" s="52"/>
      <c r="E125" s="43">
        <f t="shared" si="4"/>
        <v>0</v>
      </c>
      <c r="F125" s="43">
        <f t="shared" si="5"/>
        <v>0</v>
      </c>
      <c r="G125" s="53">
        <f t="shared" si="6"/>
        <v>0</v>
      </c>
      <c r="H125" s="53">
        <f t="shared" si="7"/>
        <v>0</v>
      </c>
      <c r="I125" s="52"/>
    </row>
    <row r="126" ht="16.5" spans="1:9">
      <c r="A126" s="41">
        <v>125</v>
      </c>
      <c r="B126" s="41"/>
      <c r="C126" s="41"/>
      <c r="D126" s="52"/>
      <c r="E126" s="43">
        <f t="shared" si="4"/>
        <v>0</v>
      </c>
      <c r="F126" s="43">
        <f t="shared" si="5"/>
        <v>0</v>
      </c>
      <c r="G126" s="53">
        <f t="shared" si="6"/>
        <v>0</v>
      </c>
      <c r="H126" s="53">
        <f t="shared" si="7"/>
        <v>0</v>
      </c>
      <c r="I126" s="52"/>
    </row>
    <row r="127" ht="16.5" spans="1:9">
      <c r="A127" s="41">
        <v>126</v>
      </c>
      <c r="B127" s="41"/>
      <c r="C127" s="41"/>
      <c r="D127" s="52"/>
      <c r="E127" s="43">
        <f t="shared" si="4"/>
        <v>0</v>
      </c>
      <c r="F127" s="43">
        <f t="shared" si="5"/>
        <v>0</v>
      </c>
      <c r="G127" s="53">
        <f t="shared" si="6"/>
        <v>0</v>
      </c>
      <c r="H127" s="53">
        <f t="shared" si="7"/>
        <v>0</v>
      </c>
      <c r="I127" s="52"/>
    </row>
    <row r="128" ht="16.5" spans="1:9">
      <c r="A128" s="41">
        <v>127</v>
      </c>
      <c r="B128" s="41"/>
      <c r="C128" s="41"/>
      <c r="D128" s="52"/>
      <c r="E128" s="43">
        <f t="shared" si="4"/>
        <v>0</v>
      </c>
      <c r="F128" s="43">
        <f t="shared" si="5"/>
        <v>0</v>
      </c>
      <c r="G128" s="53">
        <f t="shared" si="6"/>
        <v>0</v>
      </c>
      <c r="H128" s="53">
        <f t="shared" si="7"/>
        <v>0</v>
      </c>
      <c r="I128" s="52"/>
    </row>
    <row r="129" ht="16.5" spans="1:9">
      <c r="A129" s="41">
        <v>128</v>
      </c>
      <c r="B129" s="41"/>
      <c r="C129" s="41"/>
      <c r="D129" s="52"/>
      <c r="E129" s="43">
        <f t="shared" si="4"/>
        <v>0</v>
      </c>
      <c r="F129" s="43">
        <f t="shared" si="5"/>
        <v>0</v>
      </c>
      <c r="G129" s="53">
        <f t="shared" si="6"/>
        <v>0</v>
      </c>
      <c r="H129" s="53">
        <f t="shared" si="7"/>
        <v>0</v>
      </c>
      <c r="I129" s="52"/>
    </row>
    <row r="130" ht="16.5" spans="1:9">
      <c r="A130" s="41">
        <v>129</v>
      </c>
      <c r="B130" s="41"/>
      <c r="C130" s="41"/>
      <c r="D130" s="52"/>
      <c r="E130" s="43">
        <f t="shared" si="4"/>
        <v>0</v>
      </c>
      <c r="F130" s="43">
        <f t="shared" si="5"/>
        <v>0</v>
      </c>
      <c r="G130" s="53">
        <f t="shared" si="6"/>
        <v>0</v>
      </c>
      <c r="H130" s="53">
        <f t="shared" si="7"/>
        <v>0</v>
      </c>
      <c r="I130" s="52"/>
    </row>
    <row r="131" ht="16.5" spans="1:9">
      <c r="A131" s="41">
        <v>130</v>
      </c>
      <c r="B131" s="41"/>
      <c r="C131" s="41"/>
      <c r="D131" s="52"/>
      <c r="E131" s="43">
        <f t="shared" ref="E131:E194" si="8">IF(D131&gt;0,IF(D131&lt;=ROUND((I131+36000)-(36000*0.03-0),2),0.03,IF(D131&lt;=ROUND((I131+144000)-(144000*0.1-2520),2),0.1,IF(D131&lt;=ROUND((I131+300000)-(30000*0.2-16920),2),0.2,IF(D131&lt;=ROUND((I131+420000)-(420000*0.25-31920),2),0.25,IF(D131&lt;=ROUND((I131+660000)-(660000*0.3-52920),2),0.3,IF(D131&lt;=ROUND((I131+960000)-(960000*0.35-85920),2),0.35,0.45)))))),0)</f>
        <v>0</v>
      </c>
      <c r="F131" s="43">
        <f t="shared" ref="F131:F194" si="9">IF(D131&gt;I131,IF(D131&lt;=ROUND((I131+36000)-(36000*0.03-0),2),0,IF(D131&lt;=ROUND((I131+144000)-(144000*0.1-2520),2),2520,IF(D131&lt;=ROUND((I131+300000)-(30000*0.2-16920),2),16920,IF(D131&lt;=ROUND((I131+420000)-(420000*0.25-31920),2),31920,IF(D131&lt;=ROUND((I131+660000)-(660000*0.3-52920),2),52920,IF(D131&lt;=ROUND((I131+960000)-(960000*0.35-85920),2),85920,181920)))))),0)</f>
        <v>0</v>
      </c>
      <c r="G131" s="53">
        <f t="shared" ref="G131:G194" si="10">IF(D131&lt;=I131,0,ROUND(((D131-I131)*E131-F131)/(1-E131),2))</f>
        <v>0</v>
      </c>
      <c r="H131" s="53">
        <f t="shared" ref="H131:H194" si="11">IF(D131&lt;=I131,D131,ROUND((D131-E131*I131-F131)/(1-E131),2))</f>
        <v>0</v>
      </c>
      <c r="I131" s="52"/>
    </row>
    <row r="132" ht="16.5" spans="1:9">
      <c r="A132" s="41">
        <v>131</v>
      </c>
      <c r="B132" s="41"/>
      <c r="C132" s="41"/>
      <c r="D132" s="52"/>
      <c r="E132" s="43">
        <f t="shared" si="8"/>
        <v>0</v>
      </c>
      <c r="F132" s="43">
        <f t="shared" si="9"/>
        <v>0</v>
      </c>
      <c r="G132" s="53">
        <f t="shared" si="10"/>
        <v>0</v>
      </c>
      <c r="H132" s="53">
        <f t="shared" si="11"/>
        <v>0</v>
      </c>
      <c r="I132" s="52"/>
    </row>
    <row r="133" ht="16.5" spans="1:9">
      <c r="A133" s="41">
        <v>132</v>
      </c>
      <c r="B133" s="41"/>
      <c r="C133" s="41"/>
      <c r="D133" s="52"/>
      <c r="E133" s="43">
        <f t="shared" si="8"/>
        <v>0</v>
      </c>
      <c r="F133" s="43">
        <f t="shared" si="9"/>
        <v>0</v>
      </c>
      <c r="G133" s="53">
        <f t="shared" si="10"/>
        <v>0</v>
      </c>
      <c r="H133" s="53">
        <f t="shared" si="11"/>
        <v>0</v>
      </c>
      <c r="I133" s="52"/>
    </row>
    <row r="134" ht="16.5" spans="1:9">
      <c r="A134" s="41">
        <v>133</v>
      </c>
      <c r="B134" s="41"/>
      <c r="C134" s="41"/>
      <c r="D134" s="52"/>
      <c r="E134" s="43">
        <f t="shared" si="8"/>
        <v>0</v>
      </c>
      <c r="F134" s="43">
        <f t="shared" si="9"/>
        <v>0</v>
      </c>
      <c r="G134" s="53">
        <f t="shared" si="10"/>
        <v>0</v>
      </c>
      <c r="H134" s="53">
        <f t="shared" si="11"/>
        <v>0</v>
      </c>
      <c r="I134" s="52"/>
    </row>
    <row r="135" ht="16.5" spans="1:9">
      <c r="A135" s="41">
        <v>134</v>
      </c>
      <c r="B135" s="41"/>
      <c r="C135" s="41"/>
      <c r="D135" s="52"/>
      <c r="E135" s="43">
        <f t="shared" si="8"/>
        <v>0</v>
      </c>
      <c r="F135" s="43">
        <f t="shared" si="9"/>
        <v>0</v>
      </c>
      <c r="G135" s="53">
        <f t="shared" si="10"/>
        <v>0</v>
      </c>
      <c r="H135" s="53">
        <f t="shared" si="11"/>
        <v>0</v>
      </c>
      <c r="I135" s="52"/>
    </row>
    <row r="136" ht="16.5" spans="1:9">
      <c r="A136" s="41">
        <v>135</v>
      </c>
      <c r="B136" s="41"/>
      <c r="C136" s="41"/>
      <c r="D136" s="52"/>
      <c r="E136" s="43">
        <f t="shared" si="8"/>
        <v>0</v>
      </c>
      <c r="F136" s="43">
        <f t="shared" si="9"/>
        <v>0</v>
      </c>
      <c r="G136" s="53">
        <f t="shared" si="10"/>
        <v>0</v>
      </c>
      <c r="H136" s="53">
        <f t="shared" si="11"/>
        <v>0</v>
      </c>
      <c r="I136" s="52"/>
    </row>
    <row r="137" ht="16.5" spans="1:9">
      <c r="A137" s="41">
        <v>136</v>
      </c>
      <c r="B137" s="41"/>
      <c r="C137" s="41"/>
      <c r="D137" s="52"/>
      <c r="E137" s="43">
        <f t="shared" si="8"/>
        <v>0</v>
      </c>
      <c r="F137" s="43">
        <f t="shared" si="9"/>
        <v>0</v>
      </c>
      <c r="G137" s="53">
        <f t="shared" si="10"/>
        <v>0</v>
      </c>
      <c r="H137" s="53">
        <f t="shared" si="11"/>
        <v>0</v>
      </c>
      <c r="I137" s="52"/>
    </row>
    <row r="138" ht="16.5" spans="1:9">
      <c r="A138" s="41">
        <v>137</v>
      </c>
      <c r="B138" s="41"/>
      <c r="C138" s="41"/>
      <c r="D138" s="52"/>
      <c r="E138" s="43">
        <f t="shared" si="8"/>
        <v>0</v>
      </c>
      <c r="F138" s="43">
        <f t="shared" si="9"/>
        <v>0</v>
      </c>
      <c r="G138" s="53">
        <f t="shared" si="10"/>
        <v>0</v>
      </c>
      <c r="H138" s="53">
        <f t="shared" si="11"/>
        <v>0</v>
      </c>
      <c r="I138" s="52"/>
    </row>
    <row r="139" ht="16.5" spans="1:9">
      <c r="A139" s="41">
        <v>138</v>
      </c>
      <c r="B139" s="41"/>
      <c r="C139" s="41"/>
      <c r="D139" s="52"/>
      <c r="E139" s="43">
        <f t="shared" si="8"/>
        <v>0</v>
      </c>
      <c r="F139" s="43">
        <f t="shared" si="9"/>
        <v>0</v>
      </c>
      <c r="G139" s="53">
        <f t="shared" si="10"/>
        <v>0</v>
      </c>
      <c r="H139" s="53">
        <f t="shared" si="11"/>
        <v>0</v>
      </c>
      <c r="I139" s="52"/>
    </row>
    <row r="140" ht="16.5" spans="1:9">
      <c r="A140" s="41">
        <v>139</v>
      </c>
      <c r="B140" s="41"/>
      <c r="C140" s="41"/>
      <c r="D140" s="52"/>
      <c r="E140" s="43">
        <f t="shared" si="8"/>
        <v>0</v>
      </c>
      <c r="F140" s="43">
        <f t="shared" si="9"/>
        <v>0</v>
      </c>
      <c r="G140" s="53">
        <f t="shared" si="10"/>
        <v>0</v>
      </c>
      <c r="H140" s="53">
        <f t="shared" si="11"/>
        <v>0</v>
      </c>
      <c r="I140" s="52"/>
    </row>
    <row r="141" ht="16.5" spans="1:9">
      <c r="A141" s="41">
        <v>140</v>
      </c>
      <c r="B141" s="41"/>
      <c r="C141" s="41"/>
      <c r="D141" s="52"/>
      <c r="E141" s="43">
        <f t="shared" si="8"/>
        <v>0</v>
      </c>
      <c r="F141" s="43">
        <f t="shared" si="9"/>
        <v>0</v>
      </c>
      <c r="G141" s="53">
        <f t="shared" si="10"/>
        <v>0</v>
      </c>
      <c r="H141" s="53">
        <f t="shared" si="11"/>
        <v>0</v>
      </c>
      <c r="I141" s="52"/>
    </row>
    <row r="142" ht="16.5" spans="1:9">
      <c r="A142" s="41">
        <v>141</v>
      </c>
      <c r="B142" s="41"/>
      <c r="C142" s="41"/>
      <c r="D142" s="52"/>
      <c r="E142" s="43">
        <f t="shared" si="8"/>
        <v>0</v>
      </c>
      <c r="F142" s="43">
        <f t="shared" si="9"/>
        <v>0</v>
      </c>
      <c r="G142" s="53">
        <f t="shared" si="10"/>
        <v>0</v>
      </c>
      <c r="H142" s="53">
        <f t="shared" si="11"/>
        <v>0</v>
      </c>
      <c r="I142" s="52"/>
    </row>
    <row r="143" ht="16.5" spans="1:9">
      <c r="A143" s="41">
        <v>142</v>
      </c>
      <c r="B143" s="41"/>
      <c r="C143" s="41"/>
      <c r="D143" s="52"/>
      <c r="E143" s="43">
        <f t="shared" si="8"/>
        <v>0</v>
      </c>
      <c r="F143" s="43">
        <f t="shared" si="9"/>
        <v>0</v>
      </c>
      <c r="G143" s="53">
        <f t="shared" si="10"/>
        <v>0</v>
      </c>
      <c r="H143" s="53">
        <f t="shared" si="11"/>
        <v>0</v>
      </c>
      <c r="I143" s="52"/>
    </row>
    <row r="144" ht="16.5" spans="1:9">
      <c r="A144" s="41">
        <v>143</v>
      </c>
      <c r="B144" s="41"/>
      <c r="C144" s="41"/>
      <c r="D144" s="52"/>
      <c r="E144" s="43">
        <f t="shared" si="8"/>
        <v>0</v>
      </c>
      <c r="F144" s="43">
        <f t="shared" si="9"/>
        <v>0</v>
      </c>
      <c r="G144" s="53">
        <f t="shared" si="10"/>
        <v>0</v>
      </c>
      <c r="H144" s="53">
        <f t="shared" si="11"/>
        <v>0</v>
      </c>
      <c r="I144" s="52"/>
    </row>
    <row r="145" ht="16.5" spans="1:9">
      <c r="A145" s="41">
        <v>144</v>
      </c>
      <c r="B145" s="41"/>
      <c r="C145" s="41"/>
      <c r="D145" s="52"/>
      <c r="E145" s="43">
        <f t="shared" si="8"/>
        <v>0</v>
      </c>
      <c r="F145" s="43">
        <f t="shared" si="9"/>
        <v>0</v>
      </c>
      <c r="G145" s="53">
        <f t="shared" si="10"/>
        <v>0</v>
      </c>
      <c r="H145" s="53">
        <f t="shared" si="11"/>
        <v>0</v>
      </c>
      <c r="I145" s="52"/>
    </row>
    <row r="146" ht="16.5" spans="1:9">
      <c r="A146" s="41">
        <v>145</v>
      </c>
      <c r="B146" s="41"/>
      <c r="C146" s="41"/>
      <c r="D146" s="52"/>
      <c r="E146" s="43">
        <f t="shared" si="8"/>
        <v>0</v>
      </c>
      <c r="F146" s="43">
        <f t="shared" si="9"/>
        <v>0</v>
      </c>
      <c r="G146" s="53">
        <f t="shared" si="10"/>
        <v>0</v>
      </c>
      <c r="H146" s="53">
        <f t="shared" si="11"/>
        <v>0</v>
      </c>
      <c r="I146" s="52"/>
    </row>
    <row r="147" ht="16.5" spans="1:9">
      <c r="A147" s="41">
        <v>146</v>
      </c>
      <c r="B147" s="41"/>
      <c r="C147" s="41"/>
      <c r="D147" s="52"/>
      <c r="E147" s="43">
        <f t="shared" si="8"/>
        <v>0</v>
      </c>
      <c r="F147" s="43">
        <f t="shared" si="9"/>
        <v>0</v>
      </c>
      <c r="G147" s="53">
        <f t="shared" si="10"/>
        <v>0</v>
      </c>
      <c r="H147" s="53">
        <f t="shared" si="11"/>
        <v>0</v>
      </c>
      <c r="I147" s="52"/>
    </row>
    <row r="148" ht="16.5" spans="1:9">
      <c r="A148" s="41">
        <v>147</v>
      </c>
      <c r="B148" s="41"/>
      <c r="C148" s="41"/>
      <c r="D148" s="52"/>
      <c r="E148" s="43">
        <f t="shared" si="8"/>
        <v>0</v>
      </c>
      <c r="F148" s="43">
        <f t="shared" si="9"/>
        <v>0</v>
      </c>
      <c r="G148" s="53">
        <f t="shared" si="10"/>
        <v>0</v>
      </c>
      <c r="H148" s="53">
        <f t="shared" si="11"/>
        <v>0</v>
      </c>
      <c r="I148" s="52"/>
    </row>
    <row r="149" ht="16.5" spans="1:9">
      <c r="A149" s="41">
        <v>148</v>
      </c>
      <c r="B149" s="41"/>
      <c r="C149" s="41"/>
      <c r="D149" s="52"/>
      <c r="E149" s="43">
        <f t="shared" si="8"/>
        <v>0</v>
      </c>
      <c r="F149" s="43">
        <f t="shared" si="9"/>
        <v>0</v>
      </c>
      <c r="G149" s="53">
        <f t="shared" si="10"/>
        <v>0</v>
      </c>
      <c r="H149" s="53">
        <f t="shared" si="11"/>
        <v>0</v>
      </c>
      <c r="I149" s="52"/>
    </row>
    <row r="150" ht="16.5" spans="1:9">
      <c r="A150" s="41">
        <v>149</v>
      </c>
      <c r="B150" s="41"/>
      <c r="C150" s="41"/>
      <c r="D150" s="52"/>
      <c r="E150" s="43">
        <f t="shared" si="8"/>
        <v>0</v>
      </c>
      <c r="F150" s="43">
        <f t="shared" si="9"/>
        <v>0</v>
      </c>
      <c r="G150" s="53">
        <f t="shared" si="10"/>
        <v>0</v>
      </c>
      <c r="H150" s="53">
        <f t="shared" si="11"/>
        <v>0</v>
      </c>
      <c r="I150" s="52"/>
    </row>
    <row r="151" ht="16.5" spans="1:9">
      <c r="A151" s="41">
        <v>150</v>
      </c>
      <c r="B151" s="41"/>
      <c r="C151" s="41"/>
      <c r="D151" s="52"/>
      <c r="E151" s="43">
        <f t="shared" si="8"/>
        <v>0</v>
      </c>
      <c r="F151" s="43">
        <f t="shared" si="9"/>
        <v>0</v>
      </c>
      <c r="G151" s="53">
        <f t="shared" si="10"/>
        <v>0</v>
      </c>
      <c r="H151" s="53">
        <f t="shared" si="11"/>
        <v>0</v>
      </c>
      <c r="I151" s="52"/>
    </row>
    <row r="152" ht="16.5" spans="1:9">
      <c r="A152" s="41">
        <v>151</v>
      </c>
      <c r="B152" s="41"/>
      <c r="C152" s="41"/>
      <c r="D152" s="52"/>
      <c r="E152" s="43">
        <f t="shared" si="8"/>
        <v>0</v>
      </c>
      <c r="F152" s="43">
        <f t="shared" si="9"/>
        <v>0</v>
      </c>
      <c r="G152" s="53">
        <f t="shared" si="10"/>
        <v>0</v>
      </c>
      <c r="H152" s="53">
        <f t="shared" si="11"/>
        <v>0</v>
      </c>
      <c r="I152" s="52"/>
    </row>
    <row r="153" ht="16.5" spans="1:9">
      <c r="A153" s="41">
        <v>152</v>
      </c>
      <c r="B153" s="41"/>
      <c r="C153" s="41"/>
      <c r="D153" s="52"/>
      <c r="E153" s="43">
        <f t="shared" si="8"/>
        <v>0</v>
      </c>
      <c r="F153" s="43">
        <f t="shared" si="9"/>
        <v>0</v>
      </c>
      <c r="G153" s="53">
        <f t="shared" si="10"/>
        <v>0</v>
      </c>
      <c r="H153" s="53">
        <f t="shared" si="11"/>
        <v>0</v>
      </c>
      <c r="I153" s="52"/>
    </row>
    <row r="154" ht="16.5" spans="1:9">
      <c r="A154" s="41">
        <v>153</v>
      </c>
      <c r="B154" s="41"/>
      <c r="C154" s="41"/>
      <c r="D154" s="52"/>
      <c r="E154" s="43">
        <f t="shared" si="8"/>
        <v>0</v>
      </c>
      <c r="F154" s="43">
        <f t="shared" si="9"/>
        <v>0</v>
      </c>
      <c r="G154" s="53">
        <f t="shared" si="10"/>
        <v>0</v>
      </c>
      <c r="H154" s="53">
        <f t="shared" si="11"/>
        <v>0</v>
      </c>
      <c r="I154" s="52"/>
    </row>
    <row r="155" ht="16.5" spans="1:9">
      <c r="A155" s="41">
        <v>154</v>
      </c>
      <c r="B155" s="41"/>
      <c r="C155" s="41"/>
      <c r="D155" s="52"/>
      <c r="E155" s="43">
        <f t="shared" si="8"/>
        <v>0</v>
      </c>
      <c r="F155" s="43">
        <f t="shared" si="9"/>
        <v>0</v>
      </c>
      <c r="G155" s="53">
        <f t="shared" si="10"/>
        <v>0</v>
      </c>
      <c r="H155" s="53">
        <f t="shared" si="11"/>
        <v>0</v>
      </c>
      <c r="I155" s="52"/>
    </row>
    <row r="156" ht="16.5" spans="1:9">
      <c r="A156" s="41">
        <v>155</v>
      </c>
      <c r="B156" s="41"/>
      <c r="C156" s="41"/>
      <c r="D156" s="52"/>
      <c r="E156" s="43">
        <f t="shared" si="8"/>
        <v>0</v>
      </c>
      <c r="F156" s="43">
        <f t="shared" si="9"/>
        <v>0</v>
      </c>
      <c r="G156" s="53">
        <f t="shared" si="10"/>
        <v>0</v>
      </c>
      <c r="H156" s="53">
        <f t="shared" si="11"/>
        <v>0</v>
      </c>
      <c r="I156" s="52"/>
    </row>
    <row r="157" ht="16.5" spans="1:9">
      <c r="A157" s="41">
        <v>156</v>
      </c>
      <c r="B157" s="41"/>
      <c r="C157" s="41"/>
      <c r="D157" s="52"/>
      <c r="E157" s="43">
        <f t="shared" si="8"/>
        <v>0</v>
      </c>
      <c r="F157" s="43">
        <f t="shared" si="9"/>
        <v>0</v>
      </c>
      <c r="G157" s="53">
        <f t="shared" si="10"/>
        <v>0</v>
      </c>
      <c r="H157" s="53">
        <f t="shared" si="11"/>
        <v>0</v>
      </c>
      <c r="I157" s="52"/>
    </row>
    <row r="158" ht="16.5" spans="1:9">
      <c r="A158" s="41">
        <v>157</v>
      </c>
      <c r="B158" s="41"/>
      <c r="C158" s="41"/>
      <c r="D158" s="52"/>
      <c r="E158" s="43">
        <f t="shared" si="8"/>
        <v>0</v>
      </c>
      <c r="F158" s="43">
        <f t="shared" si="9"/>
        <v>0</v>
      </c>
      <c r="G158" s="53">
        <f t="shared" si="10"/>
        <v>0</v>
      </c>
      <c r="H158" s="53">
        <f t="shared" si="11"/>
        <v>0</v>
      </c>
      <c r="I158" s="52"/>
    </row>
    <row r="159" ht="16.5" spans="1:9">
      <c r="A159" s="41">
        <v>158</v>
      </c>
      <c r="B159" s="41"/>
      <c r="C159" s="41"/>
      <c r="D159" s="52"/>
      <c r="E159" s="43">
        <f t="shared" si="8"/>
        <v>0</v>
      </c>
      <c r="F159" s="43">
        <f t="shared" si="9"/>
        <v>0</v>
      </c>
      <c r="G159" s="53">
        <f t="shared" si="10"/>
        <v>0</v>
      </c>
      <c r="H159" s="53">
        <f t="shared" si="11"/>
        <v>0</v>
      </c>
      <c r="I159" s="52"/>
    </row>
    <row r="160" ht="16.5" spans="1:9">
      <c r="A160" s="41">
        <v>159</v>
      </c>
      <c r="B160" s="41"/>
      <c r="C160" s="41"/>
      <c r="D160" s="52"/>
      <c r="E160" s="43">
        <f t="shared" si="8"/>
        <v>0</v>
      </c>
      <c r="F160" s="43">
        <f t="shared" si="9"/>
        <v>0</v>
      </c>
      <c r="G160" s="53">
        <f t="shared" si="10"/>
        <v>0</v>
      </c>
      <c r="H160" s="53">
        <f t="shared" si="11"/>
        <v>0</v>
      </c>
      <c r="I160" s="52"/>
    </row>
    <row r="161" ht="16.5" spans="1:9">
      <c r="A161" s="41">
        <v>160</v>
      </c>
      <c r="B161" s="41"/>
      <c r="C161" s="41"/>
      <c r="D161" s="52"/>
      <c r="E161" s="43">
        <f t="shared" si="8"/>
        <v>0</v>
      </c>
      <c r="F161" s="43">
        <f t="shared" si="9"/>
        <v>0</v>
      </c>
      <c r="G161" s="53">
        <f t="shared" si="10"/>
        <v>0</v>
      </c>
      <c r="H161" s="53">
        <f t="shared" si="11"/>
        <v>0</v>
      </c>
      <c r="I161" s="52"/>
    </row>
    <row r="162" ht="16.5" spans="1:9">
      <c r="A162" s="41">
        <v>161</v>
      </c>
      <c r="B162" s="41"/>
      <c r="C162" s="41"/>
      <c r="D162" s="52"/>
      <c r="E162" s="43">
        <f t="shared" si="8"/>
        <v>0</v>
      </c>
      <c r="F162" s="43">
        <f t="shared" si="9"/>
        <v>0</v>
      </c>
      <c r="G162" s="53">
        <f t="shared" si="10"/>
        <v>0</v>
      </c>
      <c r="H162" s="53">
        <f t="shared" si="11"/>
        <v>0</v>
      </c>
      <c r="I162" s="52"/>
    </row>
    <row r="163" ht="16.5" spans="1:9">
      <c r="A163" s="41">
        <v>162</v>
      </c>
      <c r="B163" s="41"/>
      <c r="C163" s="41"/>
      <c r="D163" s="52"/>
      <c r="E163" s="43">
        <f t="shared" si="8"/>
        <v>0</v>
      </c>
      <c r="F163" s="43">
        <f t="shared" si="9"/>
        <v>0</v>
      </c>
      <c r="G163" s="53">
        <f t="shared" si="10"/>
        <v>0</v>
      </c>
      <c r="H163" s="53">
        <f t="shared" si="11"/>
        <v>0</v>
      </c>
      <c r="I163" s="52"/>
    </row>
    <row r="164" ht="16.5" spans="1:9">
      <c r="A164" s="41">
        <v>163</v>
      </c>
      <c r="B164" s="41"/>
      <c r="C164" s="41"/>
      <c r="D164" s="52"/>
      <c r="E164" s="43">
        <f t="shared" si="8"/>
        <v>0</v>
      </c>
      <c r="F164" s="43">
        <f t="shared" si="9"/>
        <v>0</v>
      </c>
      <c r="G164" s="53">
        <f t="shared" si="10"/>
        <v>0</v>
      </c>
      <c r="H164" s="53">
        <f t="shared" si="11"/>
        <v>0</v>
      </c>
      <c r="I164" s="52"/>
    </row>
    <row r="165" ht="16.5" spans="1:9">
      <c r="A165" s="41">
        <v>164</v>
      </c>
      <c r="B165" s="41"/>
      <c r="C165" s="41"/>
      <c r="D165" s="52"/>
      <c r="E165" s="43">
        <f t="shared" si="8"/>
        <v>0</v>
      </c>
      <c r="F165" s="43">
        <f t="shared" si="9"/>
        <v>0</v>
      </c>
      <c r="G165" s="53">
        <f t="shared" si="10"/>
        <v>0</v>
      </c>
      <c r="H165" s="53">
        <f t="shared" si="11"/>
        <v>0</v>
      </c>
      <c r="I165" s="52"/>
    </row>
    <row r="166" ht="16.5" spans="1:9">
      <c r="A166" s="41">
        <v>165</v>
      </c>
      <c r="B166" s="41"/>
      <c r="C166" s="41"/>
      <c r="D166" s="52"/>
      <c r="E166" s="43">
        <f t="shared" si="8"/>
        <v>0</v>
      </c>
      <c r="F166" s="43">
        <f t="shared" si="9"/>
        <v>0</v>
      </c>
      <c r="G166" s="53">
        <f t="shared" si="10"/>
        <v>0</v>
      </c>
      <c r="H166" s="53">
        <f t="shared" si="11"/>
        <v>0</v>
      </c>
      <c r="I166" s="52"/>
    </row>
    <row r="167" ht="16.5" spans="1:9">
      <c r="A167" s="41">
        <v>166</v>
      </c>
      <c r="B167" s="41"/>
      <c r="C167" s="41"/>
      <c r="D167" s="52"/>
      <c r="E167" s="43">
        <f t="shared" si="8"/>
        <v>0</v>
      </c>
      <c r="F167" s="43">
        <f t="shared" si="9"/>
        <v>0</v>
      </c>
      <c r="G167" s="53">
        <f t="shared" si="10"/>
        <v>0</v>
      </c>
      <c r="H167" s="53">
        <f t="shared" si="11"/>
        <v>0</v>
      </c>
      <c r="I167" s="52"/>
    </row>
    <row r="168" ht="16.5" spans="1:9">
      <c r="A168" s="41">
        <v>167</v>
      </c>
      <c r="B168" s="41"/>
      <c r="C168" s="41"/>
      <c r="D168" s="52"/>
      <c r="E168" s="43">
        <f t="shared" si="8"/>
        <v>0</v>
      </c>
      <c r="F168" s="43">
        <f t="shared" si="9"/>
        <v>0</v>
      </c>
      <c r="G168" s="53">
        <f t="shared" si="10"/>
        <v>0</v>
      </c>
      <c r="H168" s="53">
        <f t="shared" si="11"/>
        <v>0</v>
      </c>
      <c r="I168" s="52"/>
    </row>
    <row r="169" ht="16.5" spans="1:9">
      <c r="A169" s="41">
        <v>168</v>
      </c>
      <c r="B169" s="41"/>
      <c r="C169" s="41"/>
      <c r="D169" s="52"/>
      <c r="E169" s="43">
        <f t="shared" si="8"/>
        <v>0</v>
      </c>
      <c r="F169" s="43">
        <f t="shared" si="9"/>
        <v>0</v>
      </c>
      <c r="G169" s="53">
        <f t="shared" si="10"/>
        <v>0</v>
      </c>
      <c r="H169" s="53">
        <f t="shared" si="11"/>
        <v>0</v>
      </c>
      <c r="I169" s="52"/>
    </row>
    <row r="170" ht="16.5" spans="1:9">
      <c r="A170" s="41">
        <v>169</v>
      </c>
      <c r="B170" s="41"/>
      <c r="C170" s="41"/>
      <c r="D170" s="52"/>
      <c r="E170" s="43">
        <f t="shared" si="8"/>
        <v>0</v>
      </c>
      <c r="F170" s="43">
        <f t="shared" si="9"/>
        <v>0</v>
      </c>
      <c r="G170" s="53">
        <f t="shared" si="10"/>
        <v>0</v>
      </c>
      <c r="H170" s="53">
        <f t="shared" si="11"/>
        <v>0</v>
      </c>
      <c r="I170" s="52"/>
    </row>
    <row r="171" ht="16.5" spans="1:9">
      <c r="A171" s="41">
        <v>170</v>
      </c>
      <c r="B171" s="41"/>
      <c r="C171" s="41"/>
      <c r="D171" s="52"/>
      <c r="E171" s="43">
        <f t="shared" si="8"/>
        <v>0</v>
      </c>
      <c r="F171" s="43">
        <f t="shared" si="9"/>
        <v>0</v>
      </c>
      <c r="G171" s="53">
        <f t="shared" si="10"/>
        <v>0</v>
      </c>
      <c r="H171" s="53">
        <f t="shared" si="11"/>
        <v>0</v>
      </c>
      <c r="I171" s="52"/>
    </row>
    <row r="172" ht="16.5" spans="1:9">
      <c r="A172" s="41">
        <v>171</v>
      </c>
      <c r="B172" s="41"/>
      <c r="C172" s="41"/>
      <c r="D172" s="52"/>
      <c r="E172" s="43">
        <f t="shared" si="8"/>
        <v>0</v>
      </c>
      <c r="F172" s="43">
        <f t="shared" si="9"/>
        <v>0</v>
      </c>
      <c r="G172" s="53">
        <f t="shared" si="10"/>
        <v>0</v>
      </c>
      <c r="H172" s="53">
        <f t="shared" si="11"/>
        <v>0</v>
      </c>
      <c r="I172" s="52"/>
    </row>
    <row r="173" ht="16.5" spans="1:9">
      <c r="A173" s="41">
        <v>172</v>
      </c>
      <c r="B173" s="41"/>
      <c r="C173" s="41"/>
      <c r="D173" s="52"/>
      <c r="E173" s="43">
        <f t="shared" si="8"/>
        <v>0</v>
      </c>
      <c r="F173" s="43">
        <f t="shared" si="9"/>
        <v>0</v>
      </c>
      <c r="G173" s="53">
        <f t="shared" si="10"/>
        <v>0</v>
      </c>
      <c r="H173" s="53">
        <f t="shared" si="11"/>
        <v>0</v>
      </c>
      <c r="I173" s="52"/>
    </row>
    <row r="174" ht="16.5" spans="1:9">
      <c r="A174" s="41">
        <v>173</v>
      </c>
      <c r="B174" s="41"/>
      <c r="C174" s="41"/>
      <c r="D174" s="52"/>
      <c r="E174" s="43">
        <f t="shared" si="8"/>
        <v>0</v>
      </c>
      <c r="F174" s="43">
        <f t="shared" si="9"/>
        <v>0</v>
      </c>
      <c r="G174" s="53">
        <f t="shared" si="10"/>
        <v>0</v>
      </c>
      <c r="H174" s="53">
        <f t="shared" si="11"/>
        <v>0</v>
      </c>
      <c r="I174" s="52"/>
    </row>
    <row r="175" ht="16.5" spans="1:9">
      <c r="A175" s="41">
        <v>174</v>
      </c>
      <c r="B175" s="41"/>
      <c r="C175" s="41"/>
      <c r="D175" s="52"/>
      <c r="E175" s="43">
        <f t="shared" si="8"/>
        <v>0</v>
      </c>
      <c r="F175" s="43">
        <f t="shared" si="9"/>
        <v>0</v>
      </c>
      <c r="G175" s="53">
        <f t="shared" si="10"/>
        <v>0</v>
      </c>
      <c r="H175" s="53">
        <f t="shared" si="11"/>
        <v>0</v>
      </c>
      <c r="I175" s="52"/>
    </row>
    <row r="176" ht="16.5" spans="1:9">
      <c r="A176" s="41">
        <v>175</v>
      </c>
      <c r="B176" s="41"/>
      <c r="C176" s="41"/>
      <c r="D176" s="52"/>
      <c r="E176" s="43">
        <f t="shared" si="8"/>
        <v>0</v>
      </c>
      <c r="F176" s="43">
        <f t="shared" si="9"/>
        <v>0</v>
      </c>
      <c r="G176" s="53">
        <f t="shared" si="10"/>
        <v>0</v>
      </c>
      <c r="H176" s="53">
        <f t="shared" si="11"/>
        <v>0</v>
      </c>
      <c r="I176" s="52"/>
    </row>
    <row r="177" ht="16.5" spans="1:9">
      <c r="A177" s="41">
        <v>176</v>
      </c>
      <c r="B177" s="41"/>
      <c r="C177" s="41"/>
      <c r="D177" s="52"/>
      <c r="E177" s="43">
        <f t="shared" si="8"/>
        <v>0</v>
      </c>
      <c r="F177" s="43">
        <f t="shared" si="9"/>
        <v>0</v>
      </c>
      <c r="G177" s="53">
        <f t="shared" si="10"/>
        <v>0</v>
      </c>
      <c r="H177" s="53">
        <f t="shared" si="11"/>
        <v>0</v>
      </c>
      <c r="I177" s="52"/>
    </row>
    <row r="178" ht="16.5" spans="1:9">
      <c r="A178" s="41">
        <v>177</v>
      </c>
      <c r="B178" s="41"/>
      <c r="C178" s="41"/>
      <c r="D178" s="52"/>
      <c r="E178" s="43">
        <f t="shared" si="8"/>
        <v>0</v>
      </c>
      <c r="F178" s="43">
        <f t="shared" si="9"/>
        <v>0</v>
      </c>
      <c r="G178" s="53">
        <f t="shared" si="10"/>
        <v>0</v>
      </c>
      <c r="H178" s="53">
        <f t="shared" si="11"/>
        <v>0</v>
      </c>
      <c r="I178" s="52"/>
    </row>
    <row r="179" ht="16.5" spans="1:9">
      <c r="A179" s="41">
        <v>178</v>
      </c>
      <c r="B179" s="41"/>
      <c r="C179" s="41"/>
      <c r="D179" s="52"/>
      <c r="E179" s="43">
        <f t="shared" si="8"/>
        <v>0</v>
      </c>
      <c r="F179" s="43">
        <f t="shared" si="9"/>
        <v>0</v>
      </c>
      <c r="G179" s="53">
        <f t="shared" si="10"/>
        <v>0</v>
      </c>
      <c r="H179" s="53">
        <f t="shared" si="11"/>
        <v>0</v>
      </c>
      <c r="I179" s="52"/>
    </row>
    <row r="180" ht="16.5" spans="1:9">
      <c r="A180" s="41">
        <v>179</v>
      </c>
      <c r="B180" s="41"/>
      <c r="C180" s="41"/>
      <c r="D180" s="52"/>
      <c r="E180" s="43">
        <f t="shared" si="8"/>
        <v>0</v>
      </c>
      <c r="F180" s="43">
        <f t="shared" si="9"/>
        <v>0</v>
      </c>
      <c r="G180" s="53">
        <f t="shared" si="10"/>
        <v>0</v>
      </c>
      <c r="H180" s="53">
        <f t="shared" si="11"/>
        <v>0</v>
      </c>
      <c r="I180" s="52"/>
    </row>
    <row r="181" ht="16.5" spans="1:9">
      <c r="A181" s="41">
        <v>180</v>
      </c>
      <c r="B181" s="41"/>
      <c r="C181" s="41"/>
      <c r="D181" s="52"/>
      <c r="E181" s="43">
        <f t="shared" si="8"/>
        <v>0</v>
      </c>
      <c r="F181" s="43">
        <f t="shared" si="9"/>
        <v>0</v>
      </c>
      <c r="G181" s="53">
        <f t="shared" si="10"/>
        <v>0</v>
      </c>
      <c r="H181" s="53">
        <f t="shared" si="11"/>
        <v>0</v>
      </c>
      <c r="I181" s="52"/>
    </row>
    <row r="182" ht="16.5" spans="1:9">
      <c r="A182" s="41">
        <v>181</v>
      </c>
      <c r="B182" s="41"/>
      <c r="C182" s="41"/>
      <c r="D182" s="52"/>
      <c r="E182" s="43">
        <f t="shared" si="8"/>
        <v>0</v>
      </c>
      <c r="F182" s="43">
        <f t="shared" si="9"/>
        <v>0</v>
      </c>
      <c r="G182" s="53">
        <f t="shared" si="10"/>
        <v>0</v>
      </c>
      <c r="H182" s="53">
        <f t="shared" si="11"/>
        <v>0</v>
      </c>
      <c r="I182" s="52"/>
    </row>
    <row r="183" ht="16.5" spans="1:9">
      <c r="A183" s="41">
        <v>182</v>
      </c>
      <c r="B183" s="41"/>
      <c r="C183" s="41"/>
      <c r="D183" s="52"/>
      <c r="E183" s="43">
        <f t="shared" si="8"/>
        <v>0</v>
      </c>
      <c r="F183" s="43">
        <f t="shared" si="9"/>
        <v>0</v>
      </c>
      <c r="G183" s="53">
        <f t="shared" si="10"/>
        <v>0</v>
      </c>
      <c r="H183" s="53">
        <f t="shared" si="11"/>
        <v>0</v>
      </c>
      <c r="I183" s="52"/>
    </row>
    <row r="184" ht="16.5" spans="1:9">
      <c r="A184" s="41">
        <v>183</v>
      </c>
      <c r="B184" s="41"/>
      <c r="C184" s="41"/>
      <c r="D184" s="52"/>
      <c r="E184" s="43">
        <f t="shared" si="8"/>
        <v>0</v>
      </c>
      <c r="F184" s="43">
        <f t="shared" si="9"/>
        <v>0</v>
      </c>
      <c r="G184" s="53">
        <f t="shared" si="10"/>
        <v>0</v>
      </c>
      <c r="H184" s="53">
        <f t="shared" si="11"/>
        <v>0</v>
      </c>
      <c r="I184" s="52"/>
    </row>
    <row r="185" ht="16.5" spans="1:9">
      <c r="A185" s="41">
        <v>184</v>
      </c>
      <c r="B185" s="41"/>
      <c r="C185" s="41"/>
      <c r="D185" s="52"/>
      <c r="E185" s="43">
        <f t="shared" si="8"/>
        <v>0</v>
      </c>
      <c r="F185" s="43">
        <f t="shared" si="9"/>
        <v>0</v>
      </c>
      <c r="G185" s="53">
        <f t="shared" si="10"/>
        <v>0</v>
      </c>
      <c r="H185" s="53">
        <f t="shared" si="11"/>
        <v>0</v>
      </c>
      <c r="I185" s="52"/>
    </row>
    <row r="186" ht="16.5" spans="1:9">
      <c r="A186" s="41">
        <v>185</v>
      </c>
      <c r="B186" s="41"/>
      <c r="C186" s="41"/>
      <c r="D186" s="52"/>
      <c r="E186" s="43">
        <f t="shared" si="8"/>
        <v>0</v>
      </c>
      <c r="F186" s="43">
        <f t="shared" si="9"/>
        <v>0</v>
      </c>
      <c r="G186" s="53">
        <f t="shared" si="10"/>
        <v>0</v>
      </c>
      <c r="H186" s="53">
        <f t="shared" si="11"/>
        <v>0</v>
      </c>
      <c r="I186" s="52"/>
    </row>
    <row r="187" ht="16.5" spans="1:9">
      <c r="A187" s="41">
        <v>186</v>
      </c>
      <c r="B187" s="41"/>
      <c r="C187" s="41"/>
      <c r="D187" s="52"/>
      <c r="E187" s="43">
        <f t="shared" si="8"/>
        <v>0</v>
      </c>
      <c r="F187" s="43">
        <f t="shared" si="9"/>
        <v>0</v>
      </c>
      <c r="G187" s="53">
        <f t="shared" si="10"/>
        <v>0</v>
      </c>
      <c r="H187" s="53">
        <f t="shared" si="11"/>
        <v>0</v>
      </c>
      <c r="I187" s="52"/>
    </row>
    <row r="188" ht="16.5" spans="1:9">
      <c r="A188" s="41">
        <v>187</v>
      </c>
      <c r="B188" s="41"/>
      <c r="C188" s="41"/>
      <c r="D188" s="52"/>
      <c r="E188" s="43">
        <f t="shared" si="8"/>
        <v>0</v>
      </c>
      <c r="F188" s="43">
        <f t="shared" si="9"/>
        <v>0</v>
      </c>
      <c r="G188" s="53">
        <f t="shared" si="10"/>
        <v>0</v>
      </c>
      <c r="H188" s="53">
        <f t="shared" si="11"/>
        <v>0</v>
      </c>
      <c r="I188" s="52"/>
    </row>
    <row r="189" ht="16.5" spans="1:9">
      <c r="A189" s="41">
        <v>188</v>
      </c>
      <c r="B189" s="41"/>
      <c r="C189" s="41"/>
      <c r="D189" s="52"/>
      <c r="E189" s="43">
        <f t="shared" si="8"/>
        <v>0</v>
      </c>
      <c r="F189" s="43">
        <f t="shared" si="9"/>
        <v>0</v>
      </c>
      <c r="G189" s="53">
        <f t="shared" si="10"/>
        <v>0</v>
      </c>
      <c r="H189" s="53">
        <f t="shared" si="11"/>
        <v>0</v>
      </c>
      <c r="I189" s="52"/>
    </row>
    <row r="190" ht="16.5" spans="1:9">
      <c r="A190" s="41">
        <v>189</v>
      </c>
      <c r="B190" s="41"/>
      <c r="C190" s="41"/>
      <c r="D190" s="52"/>
      <c r="E190" s="43">
        <f t="shared" si="8"/>
        <v>0</v>
      </c>
      <c r="F190" s="43">
        <f t="shared" si="9"/>
        <v>0</v>
      </c>
      <c r="G190" s="53">
        <f t="shared" si="10"/>
        <v>0</v>
      </c>
      <c r="H190" s="53">
        <f t="shared" si="11"/>
        <v>0</v>
      </c>
      <c r="I190" s="52"/>
    </row>
    <row r="191" ht="16.5" spans="1:9">
      <c r="A191" s="41">
        <v>190</v>
      </c>
      <c r="B191" s="41"/>
      <c r="C191" s="41"/>
      <c r="D191" s="52"/>
      <c r="E191" s="43">
        <f t="shared" si="8"/>
        <v>0</v>
      </c>
      <c r="F191" s="43">
        <f t="shared" si="9"/>
        <v>0</v>
      </c>
      <c r="G191" s="53">
        <f t="shared" si="10"/>
        <v>0</v>
      </c>
      <c r="H191" s="53">
        <f t="shared" si="11"/>
        <v>0</v>
      </c>
      <c r="I191" s="52"/>
    </row>
    <row r="192" ht="16.5" spans="1:9">
      <c r="A192" s="41">
        <v>191</v>
      </c>
      <c r="B192" s="41"/>
      <c r="C192" s="41"/>
      <c r="D192" s="52"/>
      <c r="E192" s="43">
        <f t="shared" si="8"/>
        <v>0</v>
      </c>
      <c r="F192" s="43">
        <f t="shared" si="9"/>
        <v>0</v>
      </c>
      <c r="G192" s="53">
        <f t="shared" si="10"/>
        <v>0</v>
      </c>
      <c r="H192" s="53">
        <f t="shared" si="11"/>
        <v>0</v>
      </c>
      <c r="I192" s="52"/>
    </row>
    <row r="193" ht="16.5" spans="1:9">
      <c r="A193" s="41">
        <v>192</v>
      </c>
      <c r="B193" s="41"/>
      <c r="C193" s="41"/>
      <c r="D193" s="52"/>
      <c r="E193" s="43">
        <f t="shared" si="8"/>
        <v>0</v>
      </c>
      <c r="F193" s="43">
        <f t="shared" si="9"/>
        <v>0</v>
      </c>
      <c r="G193" s="53">
        <f t="shared" si="10"/>
        <v>0</v>
      </c>
      <c r="H193" s="53">
        <f t="shared" si="11"/>
        <v>0</v>
      </c>
      <c r="I193" s="52"/>
    </row>
    <row r="194" ht="16.5" spans="1:9">
      <c r="A194" s="41">
        <v>193</v>
      </c>
      <c r="B194" s="41"/>
      <c r="C194" s="41"/>
      <c r="D194" s="52"/>
      <c r="E194" s="43">
        <f t="shared" si="8"/>
        <v>0</v>
      </c>
      <c r="F194" s="43">
        <f t="shared" si="9"/>
        <v>0</v>
      </c>
      <c r="G194" s="53">
        <f t="shared" si="10"/>
        <v>0</v>
      </c>
      <c r="H194" s="53">
        <f t="shared" si="11"/>
        <v>0</v>
      </c>
      <c r="I194" s="52"/>
    </row>
    <row r="195" ht="16.5" spans="1:9">
      <c r="A195" s="41">
        <v>194</v>
      </c>
      <c r="B195" s="41"/>
      <c r="C195" s="41"/>
      <c r="D195" s="52"/>
      <c r="E195" s="43">
        <f t="shared" ref="E195:E201" si="12">IF(D195&gt;0,IF(D195&lt;=ROUND((I195+36000)-(36000*0.03-0),2),0.03,IF(D195&lt;=ROUND((I195+144000)-(144000*0.1-2520),2),0.1,IF(D195&lt;=ROUND((I195+300000)-(30000*0.2-16920),2),0.2,IF(D195&lt;=ROUND((I195+420000)-(420000*0.25-31920),2),0.25,IF(D195&lt;=ROUND((I195+660000)-(660000*0.3-52920),2),0.3,IF(D195&lt;=ROUND((I195+960000)-(960000*0.35-85920),2),0.35,0.45)))))),0)</f>
        <v>0</v>
      </c>
      <c r="F195" s="43">
        <f t="shared" ref="F195:F201" si="13">IF(D195&gt;I195,IF(D195&lt;=ROUND((I195+36000)-(36000*0.03-0),2),0,IF(D195&lt;=ROUND((I195+144000)-(144000*0.1-2520),2),2520,IF(D195&lt;=ROUND((I195+300000)-(30000*0.2-16920),2),16920,IF(D195&lt;=ROUND((I195+420000)-(420000*0.25-31920),2),31920,IF(D195&lt;=ROUND((I195+660000)-(660000*0.3-52920),2),52920,IF(D195&lt;=ROUND((I195+960000)-(960000*0.35-85920),2),85920,181920)))))),0)</f>
        <v>0</v>
      </c>
      <c r="G195" s="53">
        <f t="shared" ref="G195:G201" si="14">IF(D195&lt;=I195,0,ROUND(((D195-I195)*E195-F195)/(1-E195),2))</f>
        <v>0</v>
      </c>
      <c r="H195" s="53">
        <f t="shared" ref="H195:H201" si="15">IF(D195&lt;=I195,D195,ROUND((D195-E195*I195-F195)/(1-E195),2))</f>
        <v>0</v>
      </c>
      <c r="I195" s="52"/>
    </row>
    <row r="196" ht="16.5" spans="1:9">
      <c r="A196" s="41">
        <v>195</v>
      </c>
      <c r="B196" s="41"/>
      <c r="C196" s="41"/>
      <c r="D196" s="52"/>
      <c r="E196" s="43">
        <f t="shared" si="12"/>
        <v>0</v>
      </c>
      <c r="F196" s="43">
        <f t="shared" si="13"/>
        <v>0</v>
      </c>
      <c r="G196" s="53">
        <f t="shared" si="14"/>
        <v>0</v>
      </c>
      <c r="H196" s="53">
        <f t="shared" si="15"/>
        <v>0</v>
      </c>
      <c r="I196" s="52"/>
    </row>
    <row r="197" ht="16.5" spans="1:9">
      <c r="A197" s="41">
        <v>196</v>
      </c>
      <c r="B197" s="41"/>
      <c r="C197" s="41"/>
      <c r="D197" s="52"/>
      <c r="E197" s="43">
        <f t="shared" si="12"/>
        <v>0</v>
      </c>
      <c r="F197" s="43">
        <f t="shared" si="13"/>
        <v>0</v>
      </c>
      <c r="G197" s="53">
        <f t="shared" si="14"/>
        <v>0</v>
      </c>
      <c r="H197" s="53">
        <f t="shared" si="15"/>
        <v>0</v>
      </c>
      <c r="I197" s="52"/>
    </row>
    <row r="198" ht="16.5" spans="1:9">
      <c r="A198" s="41">
        <v>197</v>
      </c>
      <c r="B198" s="41"/>
      <c r="C198" s="41"/>
      <c r="D198" s="52"/>
      <c r="E198" s="43">
        <f t="shared" si="12"/>
        <v>0</v>
      </c>
      <c r="F198" s="43">
        <f t="shared" si="13"/>
        <v>0</v>
      </c>
      <c r="G198" s="53">
        <f t="shared" si="14"/>
        <v>0</v>
      </c>
      <c r="H198" s="53">
        <f t="shared" si="15"/>
        <v>0</v>
      </c>
      <c r="I198" s="52"/>
    </row>
    <row r="199" ht="16.5" spans="1:9">
      <c r="A199" s="41">
        <v>198</v>
      </c>
      <c r="B199" s="41"/>
      <c r="C199" s="41"/>
      <c r="D199" s="52"/>
      <c r="E199" s="43">
        <f t="shared" si="12"/>
        <v>0</v>
      </c>
      <c r="F199" s="43">
        <f t="shared" si="13"/>
        <v>0</v>
      </c>
      <c r="G199" s="53">
        <f t="shared" si="14"/>
        <v>0</v>
      </c>
      <c r="H199" s="53">
        <f t="shared" si="15"/>
        <v>0</v>
      </c>
      <c r="I199" s="52"/>
    </row>
    <row r="200" ht="16.5" spans="1:9">
      <c r="A200" s="41">
        <v>199</v>
      </c>
      <c r="B200" s="41"/>
      <c r="C200" s="41"/>
      <c r="D200" s="52"/>
      <c r="E200" s="43">
        <f t="shared" si="12"/>
        <v>0</v>
      </c>
      <c r="F200" s="43">
        <f t="shared" si="13"/>
        <v>0</v>
      </c>
      <c r="G200" s="53">
        <f t="shared" si="14"/>
        <v>0</v>
      </c>
      <c r="H200" s="53">
        <f t="shared" si="15"/>
        <v>0</v>
      </c>
      <c r="I200" s="52"/>
    </row>
    <row r="201" ht="16.5" spans="1:9">
      <c r="A201" s="41">
        <v>200</v>
      </c>
      <c r="B201" s="41"/>
      <c r="C201" s="41"/>
      <c r="D201" s="52"/>
      <c r="E201" s="43">
        <f t="shared" si="12"/>
        <v>0</v>
      </c>
      <c r="F201" s="43">
        <f t="shared" si="13"/>
        <v>0</v>
      </c>
      <c r="G201" s="53">
        <f t="shared" si="14"/>
        <v>0</v>
      </c>
      <c r="H201" s="53">
        <f t="shared" si="15"/>
        <v>0</v>
      </c>
      <c r="I201" s="52"/>
    </row>
    <row r="202" ht="16.5" spans="1:9">
      <c r="A202" s="41">
        <v>201</v>
      </c>
      <c r="B202" s="41"/>
      <c r="C202" s="41"/>
      <c r="D202" s="52"/>
      <c r="E202" s="43">
        <f t="shared" ref="E202:E265" si="16">IF(D202&gt;0,IF(D202&lt;=ROUND((I202+36000)-(36000*0.03-0),2),0.03,IF(D202&lt;=ROUND((I202+144000)-(144000*0.1-2520),2),0.1,IF(D202&lt;=ROUND((I202+300000)-(30000*0.2-16920),2),0.2,IF(D202&lt;=ROUND((I202+420000)-(420000*0.25-31920),2),0.25,IF(D202&lt;=ROUND((I202+660000)-(660000*0.3-52920),2),0.3,IF(D202&lt;=ROUND((I202+960000)-(960000*0.35-85920),2),0.35,0.45)))))),0)</f>
        <v>0</v>
      </c>
      <c r="F202" s="43">
        <f t="shared" ref="F202:F265" si="17">IF(D202&gt;I202,IF(D202&lt;=ROUND((I202+36000)-(36000*0.03-0),2),0,IF(D202&lt;=ROUND((I202+144000)-(144000*0.1-2520),2),2520,IF(D202&lt;=ROUND((I202+300000)-(30000*0.2-16920),2),16920,IF(D202&lt;=ROUND((I202+420000)-(420000*0.25-31920),2),31920,IF(D202&lt;=ROUND((I202+660000)-(660000*0.3-52920),2),52920,IF(D202&lt;=ROUND((I202+960000)-(960000*0.35-85920),2),85920,181920)))))),0)</f>
        <v>0</v>
      </c>
      <c r="G202" s="53">
        <f t="shared" ref="G202:G265" si="18">IF(D202&lt;=I202,0,ROUND(((D202-I202)*E202-F202)/(1-E202),2))</f>
        <v>0</v>
      </c>
      <c r="H202" s="53">
        <f t="shared" ref="H202:H265" si="19">IF(D202&lt;=I202,D202,ROUND((D202-E202*I202-F202)/(1-E202),2))</f>
        <v>0</v>
      </c>
      <c r="I202" s="52"/>
    </row>
    <row r="203" ht="16.5" spans="1:9">
      <c r="A203" s="41">
        <v>202</v>
      </c>
      <c r="B203" s="41"/>
      <c r="C203" s="41"/>
      <c r="D203" s="52"/>
      <c r="E203" s="43">
        <f t="shared" si="16"/>
        <v>0</v>
      </c>
      <c r="F203" s="43">
        <f t="shared" si="17"/>
        <v>0</v>
      </c>
      <c r="G203" s="53">
        <f t="shared" si="18"/>
        <v>0</v>
      </c>
      <c r="H203" s="53">
        <f t="shared" si="19"/>
        <v>0</v>
      </c>
      <c r="I203" s="52"/>
    </row>
    <row r="204" ht="16.5" spans="1:9">
      <c r="A204" s="41">
        <v>203</v>
      </c>
      <c r="B204" s="41"/>
      <c r="C204" s="41"/>
      <c r="D204" s="52"/>
      <c r="E204" s="43">
        <f t="shared" si="16"/>
        <v>0</v>
      </c>
      <c r="F204" s="43">
        <f t="shared" si="17"/>
        <v>0</v>
      </c>
      <c r="G204" s="53">
        <f t="shared" si="18"/>
        <v>0</v>
      </c>
      <c r="H204" s="53">
        <f t="shared" si="19"/>
        <v>0</v>
      </c>
      <c r="I204" s="52"/>
    </row>
    <row r="205" ht="16.5" spans="1:9">
      <c r="A205" s="41">
        <v>204</v>
      </c>
      <c r="B205" s="41"/>
      <c r="C205" s="41"/>
      <c r="D205" s="52"/>
      <c r="E205" s="43">
        <f t="shared" si="16"/>
        <v>0</v>
      </c>
      <c r="F205" s="43">
        <f t="shared" si="17"/>
        <v>0</v>
      </c>
      <c r="G205" s="53">
        <f t="shared" si="18"/>
        <v>0</v>
      </c>
      <c r="H205" s="53">
        <f t="shared" si="19"/>
        <v>0</v>
      </c>
      <c r="I205" s="52"/>
    </row>
    <row r="206" ht="16.5" spans="1:9">
      <c r="A206" s="41">
        <v>205</v>
      </c>
      <c r="B206" s="41"/>
      <c r="C206" s="41"/>
      <c r="D206" s="52"/>
      <c r="E206" s="43">
        <f t="shared" si="16"/>
        <v>0</v>
      </c>
      <c r="F206" s="43">
        <f t="shared" si="17"/>
        <v>0</v>
      </c>
      <c r="G206" s="53">
        <f t="shared" si="18"/>
        <v>0</v>
      </c>
      <c r="H206" s="53">
        <f t="shared" si="19"/>
        <v>0</v>
      </c>
      <c r="I206" s="52"/>
    </row>
    <row r="207" ht="16.5" spans="1:9">
      <c r="A207" s="41">
        <v>206</v>
      </c>
      <c r="B207" s="41"/>
      <c r="C207" s="41"/>
      <c r="D207" s="52"/>
      <c r="E207" s="43">
        <f t="shared" si="16"/>
        <v>0</v>
      </c>
      <c r="F207" s="43">
        <f t="shared" si="17"/>
        <v>0</v>
      </c>
      <c r="G207" s="53">
        <f t="shared" si="18"/>
        <v>0</v>
      </c>
      <c r="H207" s="53">
        <f t="shared" si="19"/>
        <v>0</v>
      </c>
      <c r="I207" s="52"/>
    </row>
    <row r="208" ht="16.5" spans="1:9">
      <c r="A208" s="41">
        <v>207</v>
      </c>
      <c r="B208" s="41"/>
      <c r="C208" s="41"/>
      <c r="D208" s="52"/>
      <c r="E208" s="43">
        <f t="shared" si="16"/>
        <v>0</v>
      </c>
      <c r="F208" s="43">
        <f t="shared" si="17"/>
        <v>0</v>
      </c>
      <c r="G208" s="53">
        <f t="shared" si="18"/>
        <v>0</v>
      </c>
      <c r="H208" s="53">
        <f t="shared" si="19"/>
        <v>0</v>
      </c>
      <c r="I208" s="52"/>
    </row>
    <row r="209" ht="16.5" spans="1:9">
      <c r="A209" s="41">
        <v>208</v>
      </c>
      <c r="B209" s="41"/>
      <c r="C209" s="41"/>
      <c r="D209" s="52"/>
      <c r="E209" s="43">
        <f t="shared" si="16"/>
        <v>0</v>
      </c>
      <c r="F209" s="43">
        <f t="shared" si="17"/>
        <v>0</v>
      </c>
      <c r="G209" s="53">
        <f t="shared" si="18"/>
        <v>0</v>
      </c>
      <c r="H209" s="53">
        <f t="shared" si="19"/>
        <v>0</v>
      </c>
      <c r="I209" s="52"/>
    </row>
    <row r="210" ht="16.5" spans="1:9">
      <c r="A210" s="41">
        <v>209</v>
      </c>
      <c r="B210" s="41"/>
      <c r="C210" s="41"/>
      <c r="D210" s="52"/>
      <c r="E210" s="43">
        <f t="shared" si="16"/>
        <v>0</v>
      </c>
      <c r="F210" s="43">
        <f t="shared" si="17"/>
        <v>0</v>
      </c>
      <c r="G210" s="53">
        <f t="shared" si="18"/>
        <v>0</v>
      </c>
      <c r="H210" s="53">
        <f t="shared" si="19"/>
        <v>0</v>
      </c>
      <c r="I210" s="52"/>
    </row>
    <row r="211" ht="16.5" spans="1:9">
      <c r="A211" s="41">
        <v>210</v>
      </c>
      <c r="B211" s="41"/>
      <c r="C211" s="41"/>
      <c r="D211" s="52"/>
      <c r="E211" s="43">
        <f t="shared" si="16"/>
        <v>0</v>
      </c>
      <c r="F211" s="43">
        <f t="shared" si="17"/>
        <v>0</v>
      </c>
      <c r="G211" s="53">
        <f t="shared" si="18"/>
        <v>0</v>
      </c>
      <c r="H211" s="53">
        <f t="shared" si="19"/>
        <v>0</v>
      </c>
      <c r="I211" s="52"/>
    </row>
    <row r="212" ht="16.5" spans="1:9">
      <c r="A212" s="41">
        <v>211</v>
      </c>
      <c r="B212" s="41"/>
      <c r="C212" s="41"/>
      <c r="D212" s="52"/>
      <c r="E212" s="43">
        <f t="shared" si="16"/>
        <v>0</v>
      </c>
      <c r="F212" s="43">
        <f t="shared" si="17"/>
        <v>0</v>
      </c>
      <c r="G212" s="53">
        <f t="shared" si="18"/>
        <v>0</v>
      </c>
      <c r="H212" s="53">
        <f t="shared" si="19"/>
        <v>0</v>
      </c>
      <c r="I212" s="52"/>
    </row>
    <row r="213" ht="16.5" spans="1:9">
      <c r="A213" s="41">
        <v>212</v>
      </c>
      <c r="B213" s="41"/>
      <c r="C213" s="41"/>
      <c r="D213" s="52"/>
      <c r="E213" s="43">
        <f t="shared" si="16"/>
        <v>0</v>
      </c>
      <c r="F213" s="43">
        <f t="shared" si="17"/>
        <v>0</v>
      </c>
      <c r="G213" s="53">
        <f t="shared" si="18"/>
        <v>0</v>
      </c>
      <c r="H213" s="53">
        <f t="shared" si="19"/>
        <v>0</v>
      </c>
      <c r="I213" s="52"/>
    </row>
    <row r="214" ht="16.5" spans="1:9">
      <c r="A214" s="41">
        <v>213</v>
      </c>
      <c r="B214" s="41"/>
      <c r="C214" s="41"/>
      <c r="D214" s="52"/>
      <c r="E214" s="43">
        <f t="shared" si="16"/>
        <v>0</v>
      </c>
      <c r="F214" s="43">
        <f t="shared" si="17"/>
        <v>0</v>
      </c>
      <c r="G214" s="53">
        <f t="shared" si="18"/>
        <v>0</v>
      </c>
      <c r="H214" s="53">
        <f t="shared" si="19"/>
        <v>0</v>
      </c>
      <c r="I214" s="52"/>
    </row>
    <row r="215" ht="16.5" spans="1:9">
      <c r="A215" s="41">
        <v>214</v>
      </c>
      <c r="B215" s="41"/>
      <c r="C215" s="41"/>
      <c r="D215" s="52"/>
      <c r="E215" s="43">
        <f t="shared" si="16"/>
        <v>0</v>
      </c>
      <c r="F215" s="43">
        <f t="shared" si="17"/>
        <v>0</v>
      </c>
      <c r="G215" s="53">
        <f t="shared" si="18"/>
        <v>0</v>
      </c>
      <c r="H215" s="53">
        <f t="shared" si="19"/>
        <v>0</v>
      </c>
      <c r="I215" s="52"/>
    </row>
    <row r="216" ht="16.5" spans="1:9">
      <c r="A216" s="41">
        <v>215</v>
      </c>
      <c r="B216" s="41"/>
      <c r="C216" s="41"/>
      <c r="D216" s="52"/>
      <c r="E216" s="43">
        <f t="shared" si="16"/>
        <v>0</v>
      </c>
      <c r="F216" s="43">
        <f t="shared" si="17"/>
        <v>0</v>
      </c>
      <c r="G216" s="53">
        <f t="shared" si="18"/>
        <v>0</v>
      </c>
      <c r="H216" s="53">
        <f t="shared" si="19"/>
        <v>0</v>
      </c>
      <c r="I216" s="52"/>
    </row>
    <row r="217" ht="16.5" spans="1:9">
      <c r="A217" s="41">
        <v>216</v>
      </c>
      <c r="B217" s="41"/>
      <c r="C217" s="41"/>
      <c r="D217" s="52"/>
      <c r="E217" s="43">
        <f t="shared" si="16"/>
        <v>0</v>
      </c>
      <c r="F217" s="43">
        <f t="shared" si="17"/>
        <v>0</v>
      </c>
      <c r="G217" s="53">
        <f t="shared" si="18"/>
        <v>0</v>
      </c>
      <c r="H217" s="53">
        <f t="shared" si="19"/>
        <v>0</v>
      </c>
      <c r="I217" s="52"/>
    </row>
    <row r="218" ht="16.5" spans="1:9">
      <c r="A218" s="41">
        <v>217</v>
      </c>
      <c r="B218" s="41"/>
      <c r="C218" s="41"/>
      <c r="D218" s="52"/>
      <c r="E218" s="43">
        <f t="shared" si="16"/>
        <v>0</v>
      </c>
      <c r="F218" s="43">
        <f t="shared" si="17"/>
        <v>0</v>
      </c>
      <c r="G218" s="53">
        <f t="shared" si="18"/>
        <v>0</v>
      </c>
      <c r="H218" s="53">
        <f t="shared" si="19"/>
        <v>0</v>
      </c>
      <c r="I218" s="52"/>
    </row>
    <row r="219" ht="16.5" spans="1:9">
      <c r="A219" s="41">
        <v>218</v>
      </c>
      <c r="B219" s="41"/>
      <c r="C219" s="41"/>
      <c r="D219" s="52"/>
      <c r="E219" s="43">
        <f t="shared" si="16"/>
        <v>0</v>
      </c>
      <c r="F219" s="43">
        <f t="shared" si="17"/>
        <v>0</v>
      </c>
      <c r="G219" s="53">
        <f t="shared" si="18"/>
        <v>0</v>
      </c>
      <c r="H219" s="53">
        <f t="shared" si="19"/>
        <v>0</v>
      </c>
      <c r="I219" s="52"/>
    </row>
    <row r="220" ht="16.5" spans="1:9">
      <c r="A220" s="41">
        <v>219</v>
      </c>
      <c r="B220" s="41"/>
      <c r="C220" s="41"/>
      <c r="D220" s="52"/>
      <c r="E220" s="43">
        <f t="shared" si="16"/>
        <v>0</v>
      </c>
      <c r="F220" s="43">
        <f t="shared" si="17"/>
        <v>0</v>
      </c>
      <c r="G220" s="53">
        <f t="shared" si="18"/>
        <v>0</v>
      </c>
      <c r="H220" s="53">
        <f t="shared" si="19"/>
        <v>0</v>
      </c>
      <c r="I220" s="52"/>
    </row>
    <row r="221" ht="16.5" spans="1:9">
      <c r="A221" s="41">
        <v>220</v>
      </c>
      <c r="B221" s="41"/>
      <c r="C221" s="41"/>
      <c r="D221" s="52"/>
      <c r="E221" s="43">
        <f t="shared" si="16"/>
        <v>0</v>
      </c>
      <c r="F221" s="43">
        <f t="shared" si="17"/>
        <v>0</v>
      </c>
      <c r="G221" s="53">
        <f t="shared" si="18"/>
        <v>0</v>
      </c>
      <c r="H221" s="53">
        <f t="shared" si="19"/>
        <v>0</v>
      </c>
      <c r="I221" s="52"/>
    </row>
    <row r="222" ht="16.5" spans="1:9">
      <c r="A222" s="41">
        <v>221</v>
      </c>
      <c r="B222" s="41"/>
      <c r="C222" s="41"/>
      <c r="D222" s="52"/>
      <c r="E222" s="43">
        <f t="shared" si="16"/>
        <v>0</v>
      </c>
      <c r="F222" s="43">
        <f t="shared" si="17"/>
        <v>0</v>
      </c>
      <c r="G222" s="53">
        <f t="shared" si="18"/>
        <v>0</v>
      </c>
      <c r="H222" s="53">
        <f t="shared" si="19"/>
        <v>0</v>
      </c>
      <c r="I222" s="52"/>
    </row>
    <row r="223" ht="16.5" spans="1:9">
      <c r="A223" s="41">
        <v>222</v>
      </c>
      <c r="B223" s="41"/>
      <c r="C223" s="41"/>
      <c r="D223" s="52"/>
      <c r="E223" s="43">
        <f t="shared" si="16"/>
        <v>0</v>
      </c>
      <c r="F223" s="43">
        <f t="shared" si="17"/>
        <v>0</v>
      </c>
      <c r="G223" s="53">
        <f t="shared" si="18"/>
        <v>0</v>
      </c>
      <c r="H223" s="53">
        <f t="shared" si="19"/>
        <v>0</v>
      </c>
      <c r="I223" s="52"/>
    </row>
    <row r="224" ht="16.5" spans="1:9">
      <c r="A224" s="41">
        <v>223</v>
      </c>
      <c r="B224" s="41"/>
      <c r="C224" s="41"/>
      <c r="D224" s="52"/>
      <c r="E224" s="43">
        <f t="shared" si="16"/>
        <v>0</v>
      </c>
      <c r="F224" s="43">
        <f t="shared" si="17"/>
        <v>0</v>
      </c>
      <c r="G224" s="53">
        <f t="shared" si="18"/>
        <v>0</v>
      </c>
      <c r="H224" s="53">
        <f t="shared" si="19"/>
        <v>0</v>
      </c>
      <c r="I224" s="52"/>
    </row>
    <row r="225" ht="16.5" spans="1:9">
      <c r="A225" s="41">
        <v>224</v>
      </c>
      <c r="B225" s="41"/>
      <c r="C225" s="41"/>
      <c r="D225" s="52"/>
      <c r="E225" s="43">
        <f t="shared" si="16"/>
        <v>0</v>
      </c>
      <c r="F225" s="43">
        <f t="shared" si="17"/>
        <v>0</v>
      </c>
      <c r="G225" s="53">
        <f t="shared" si="18"/>
        <v>0</v>
      </c>
      <c r="H225" s="53">
        <f t="shared" si="19"/>
        <v>0</v>
      </c>
      <c r="I225" s="52"/>
    </row>
    <row r="226" ht="16.5" spans="1:9">
      <c r="A226" s="41">
        <v>225</v>
      </c>
      <c r="B226" s="41"/>
      <c r="C226" s="41"/>
      <c r="D226" s="52"/>
      <c r="E226" s="43">
        <f t="shared" si="16"/>
        <v>0</v>
      </c>
      <c r="F226" s="43">
        <f t="shared" si="17"/>
        <v>0</v>
      </c>
      <c r="G226" s="53">
        <f t="shared" si="18"/>
        <v>0</v>
      </c>
      <c r="H226" s="53">
        <f t="shared" si="19"/>
        <v>0</v>
      </c>
      <c r="I226" s="52"/>
    </row>
    <row r="227" ht="16.5" spans="1:9">
      <c r="A227" s="41">
        <v>226</v>
      </c>
      <c r="B227" s="41"/>
      <c r="C227" s="41"/>
      <c r="D227" s="52"/>
      <c r="E227" s="43">
        <f t="shared" si="16"/>
        <v>0</v>
      </c>
      <c r="F227" s="43">
        <f t="shared" si="17"/>
        <v>0</v>
      </c>
      <c r="G227" s="53">
        <f t="shared" si="18"/>
        <v>0</v>
      </c>
      <c r="H227" s="53">
        <f t="shared" si="19"/>
        <v>0</v>
      </c>
      <c r="I227" s="52"/>
    </row>
    <row r="228" ht="16.5" spans="1:9">
      <c r="A228" s="41">
        <v>227</v>
      </c>
      <c r="B228" s="41"/>
      <c r="C228" s="41"/>
      <c r="D228" s="52"/>
      <c r="E228" s="43">
        <f t="shared" si="16"/>
        <v>0</v>
      </c>
      <c r="F228" s="43">
        <f t="shared" si="17"/>
        <v>0</v>
      </c>
      <c r="G228" s="53">
        <f t="shared" si="18"/>
        <v>0</v>
      </c>
      <c r="H228" s="53">
        <f t="shared" si="19"/>
        <v>0</v>
      </c>
      <c r="I228" s="52"/>
    </row>
    <row r="229" ht="16.5" spans="1:9">
      <c r="A229" s="41">
        <v>228</v>
      </c>
      <c r="B229" s="41"/>
      <c r="C229" s="41"/>
      <c r="D229" s="52"/>
      <c r="E229" s="43">
        <f t="shared" si="16"/>
        <v>0</v>
      </c>
      <c r="F229" s="43">
        <f t="shared" si="17"/>
        <v>0</v>
      </c>
      <c r="G229" s="53">
        <f t="shared" si="18"/>
        <v>0</v>
      </c>
      <c r="H229" s="53">
        <f t="shared" si="19"/>
        <v>0</v>
      </c>
      <c r="I229" s="52"/>
    </row>
    <row r="230" ht="16.5" spans="1:9">
      <c r="A230" s="41">
        <v>229</v>
      </c>
      <c r="B230" s="41"/>
      <c r="C230" s="41"/>
      <c r="D230" s="52"/>
      <c r="E230" s="43">
        <f t="shared" si="16"/>
        <v>0</v>
      </c>
      <c r="F230" s="43">
        <f t="shared" si="17"/>
        <v>0</v>
      </c>
      <c r="G230" s="53">
        <f t="shared" si="18"/>
        <v>0</v>
      </c>
      <c r="H230" s="53">
        <f t="shared" si="19"/>
        <v>0</v>
      </c>
      <c r="I230" s="52"/>
    </row>
    <row r="231" ht="16.5" spans="1:9">
      <c r="A231" s="41">
        <v>230</v>
      </c>
      <c r="B231" s="41"/>
      <c r="C231" s="41"/>
      <c r="D231" s="52"/>
      <c r="E231" s="43">
        <f t="shared" si="16"/>
        <v>0</v>
      </c>
      <c r="F231" s="43">
        <f t="shared" si="17"/>
        <v>0</v>
      </c>
      <c r="G231" s="53">
        <f t="shared" si="18"/>
        <v>0</v>
      </c>
      <c r="H231" s="53">
        <f t="shared" si="19"/>
        <v>0</v>
      </c>
      <c r="I231" s="52"/>
    </row>
    <row r="232" ht="16.5" spans="1:9">
      <c r="A232" s="41">
        <v>231</v>
      </c>
      <c r="B232" s="41"/>
      <c r="C232" s="41"/>
      <c r="D232" s="52"/>
      <c r="E232" s="43">
        <f t="shared" si="16"/>
        <v>0</v>
      </c>
      <c r="F232" s="43">
        <f t="shared" si="17"/>
        <v>0</v>
      </c>
      <c r="G232" s="53">
        <f t="shared" si="18"/>
        <v>0</v>
      </c>
      <c r="H232" s="53">
        <f t="shared" si="19"/>
        <v>0</v>
      </c>
      <c r="I232" s="52"/>
    </row>
    <row r="233" ht="16.5" spans="1:9">
      <c r="A233" s="41">
        <v>232</v>
      </c>
      <c r="B233" s="41"/>
      <c r="C233" s="41"/>
      <c r="D233" s="52"/>
      <c r="E233" s="43">
        <f t="shared" si="16"/>
        <v>0</v>
      </c>
      <c r="F233" s="43">
        <f t="shared" si="17"/>
        <v>0</v>
      </c>
      <c r="G233" s="53">
        <f t="shared" si="18"/>
        <v>0</v>
      </c>
      <c r="H233" s="53">
        <f t="shared" si="19"/>
        <v>0</v>
      </c>
      <c r="I233" s="52"/>
    </row>
    <row r="234" ht="16.5" spans="1:9">
      <c r="A234" s="41">
        <v>233</v>
      </c>
      <c r="B234" s="41"/>
      <c r="C234" s="41"/>
      <c r="D234" s="52"/>
      <c r="E234" s="43">
        <f t="shared" si="16"/>
        <v>0</v>
      </c>
      <c r="F234" s="43">
        <f t="shared" si="17"/>
        <v>0</v>
      </c>
      <c r="G234" s="53">
        <f t="shared" si="18"/>
        <v>0</v>
      </c>
      <c r="H234" s="53">
        <f t="shared" si="19"/>
        <v>0</v>
      </c>
      <c r="I234" s="52"/>
    </row>
    <row r="235" ht="16.5" spans="1:9">
      <c r="A235" s="41">
        <v>234</v>
      </c>
      <c r="B235" s="41"/>
      <c r="C235" s="41"/>
      <c r="D235" s="52"/>
      <c r="E235" s="43">
        <f t="shared" si="16"/>
        <v>0</v>
      </c>
      <c r="F235" s="43">
        <f t="shared" si="17"/>
        <v>0</v>
      </c>
      <c r="G235" s="53">
        <f t="shared" si="18"/>
        <v>0</v>
      </c>
      <c r="H235" s="53">
        <f t="shared" si="19"/>
        <v>0</v>
      </c>
      <c r="I235" s="52"/>
    </row>
    <row r="236" ht="16.5" spans="1:9">
      <c r="A236" s="41">
        <v>235</v>
      </c>
      <c r="B236" s="41"/>
      <c r="C236" s="41"/>
      <c r="D236" s="52"/>
      <c r="E236" s="43">
        <f t="shared" si="16"/>
        <v>0</v>
      </c>
      <c r="F236" s="43">
        <f t="shared" si="17"/>
        <v>0</v>
      </c>
      <c r="G236" s="53">
        <f t="shared" si="18"/>
        <v>0</v>
      </c>
      <c r="H236" s="53">
        <f t="shared" si="19"/>
        <v>0</v>
      </c>
      <c r="I236" s="52"/>
    </row>
    <row r="237" ht="16.5" spans="1:9">
      <c r="A237" s="41">
        <v>236</v>
      </c>
      <c r="B237" s="41"/>
      <c r="C237" s="41"/>
      <c r="D237" s="52"/>
      <c r="E237" s="43">
        <f t="shared" si="16"/>
        <v>0</v>
      </c>
      <c r="F237" s="43">
        <f t="shared" si="17"/>
        <v>0</v>
      </c>
      <c r="G237" s="53">
        <f t="shared" si="18"/>
        <v>0</v>
      </c>
      <c r="H237" s="53">
        <f t="shared" si="19"/>
        <v>0</v>
      </c>
      <c r="I237" s="52"/>
    </row>
    <row r="238" ht="16.5" spans="1:9">
      <c r="A238" s="41">
        <v>237</v>
      </c>
      <c r="B238" s="41"/>
      <c r="C238" s="41"/>
      <c r="D238" s="52"/>
      <c r="E238" s="43">
        <f t="shared" si="16"/>
        <v>0</v>
      </c>
      <c r="F238" s="43">
        <f t="shared" si="17"/>
        <v>0</v>
      </c>
      <c r="G238" s="53">
        <f t="shared" si="18"/>
        <v>0</v>
      </c>
      <c r="H238" s="53">
        <f t="shared" si="19"/>
        <v>0</v>
      </c>
      <c r="I238" s="52"/>
    </row>
    <row r="239" ht="16.5" spans="1:9">
      <c r="A239" s="41">
        <v>238</v>
      </c>
      <c r="B239" s="41"/>
      <c r="C239" s="41"/>
      <c r="D239" s="52"/>
      <c r="E239" s="43">
        <f t="shared" si="16"/>
        <v>0</v>
      </c>
      <c r="F239" s="43">
        <f t="shared" si="17"/>
        <v>0</v>
      </c>
      <c r="G239" s="53">
        <f t="shared" si="18"/>
        <v>0</v>
      </c>
      <c r="H239" s="53">
        <f t="shared" si="19"/>
        <v>0</v>
      </c>
      <c r="I239" s="52"/>
    </row>
    <row r="240" ht="16.5" spans="1:9">
      <c r="A240" s="41">
        <v>239</v>
      </c>
      <c r="B240" s="41"/>
      <c r="C240" s="41"/>
      <c r="D240" s="52"/>
      <c r="E240" s="43">
        <f t="shared" si="16"/>
        <v>0</v>
      </c>
      <c r="F240" s="43">
        <f t="shared" si="17"/>
        <v>0</v>
      </c>
      <c r="G240" s="53">
        <f t="shared" si="18"/>
        <v>0</v>
      </c>
      <c r="H240" s="53">
        <f t="shared" si="19"/>
        <v>0</v>
      </c>
      <c r="I240" s="52"/>
    </row>
    <row r="241" ht="16.5" spans="1:9">
      <c r="A241" s="41">
        <v>240</v>
      </c>
      <c r="B241" s="41"/>
      <c r="C241" s="41"/>
      <c r="D241" s="52"/>
      <c r="E241" s="43">
        <f t="shared" si="16"/>
        <v>0</v>
      </c>
      <c r="F241" s="43">
        <f t="shared" si="17"/>
        <v>0</v>
      </c>
      <c r="G241" s="53">
        <f t="shared" si="18"/>
        <v>0</v>
      </c>
      <c r="H241" s="53">
        <f t="shared" si="19"/>
        <v>0</v>
      </c>
      <c r="I241" s="52"/>
    </row>
    <row r="242" ht="16.5" spans="1:9">
      <c r="A242" s="41">
        <v>241</v>
      </c>
      <c r="B242" s="41"/>
      <c r="C242" s="41"/>
      <c r="D242" s="52"/>
      <c r="E242" s="43">
        <f t="shared" si="16"/>
        <v>0</v>
      </c>
      <c r="F242" s="43">
        <f t="shared" si="17"/>
        <v>0</v>
      </c>
      <c r="G242" s="53">
        <f t="shared" si="18"/>
        <v>0</v>
      </c>
      <c r="H242" s="53">
        <f t="shared" si="19"/>
        <v>0</v>
      </c>
      <c r="I242" s="52"/>
    </row>
    <row r="243" ht="16.5" spans="1:9">
      <c r="A243" s="41">
        <v>242</v>
      </c>
      <c r="B243" s="41"/>
      <c r="C243" s="41"/>
      <c r="D243" s="52"/>
      <c r="E243" s="43">
        <f t="shared" si="16"/>
        <v>0</v>
      </c>
      <c r="F243" s="43">
        <f t="shared" si="17"/>
        <v>0</v>
      </c>
      <c r="G243" s="53">
        <f t="shared" si="18"/>
        <v>0</v>
      </c>
      <c r="H243" s="53">
        <f t="shared" si="19"/>
        <v>0</v>
      </c>
      <c r="I243" s="52"/>
    </row>
    <row r="244" ht="16.5" spans="1:9">
      <c r="A244" s="41">
        <v>243</v>
      </c>
      <c r="B244" s="41"/>
      <c r="C244" s="41"/>
      <c r="D244" s="52"/>
      <c r="E244" s="43">
        <f t="shared" si="16"/>
        <v>0</v>
      </c>
      <c r="F244" s="43">
        <f t="shared" si="17"/>
        <v>0</v>
      </c>
      <c r="G244" s="53">
        <f t="shared" si="18"/>
        <v>0</v>
      </c>
      <c r="H244" s="53">
        <f t="shared" si="19"/>
        <v>0</v>
      </c>
      <c r="I244" s="52"/>
    </row>
    <row r="245" ht="16.5" spans="1:9">
      <c r="A245" s="41">
        <v>244</v>
      </c>
      <c r="B245" s="41"/>
      <c r="C245" s="41"/>
      <c r="D245" s="52"/>
      <c r="E245" s="43">
        <f t="shared" si="16"/>
        <v>0</v>
      </c>
      <c r="F245" s="43">
        <f t="shared" si="17"/>
        <v>0</v>
      </c>
      <c r="G245" s="53">
        <f t="shared" si="18"/>
        <v>0</v>
      </c>
      <c r="H245" s="53">
        <f t="shared" si="19"/>
        <v>0</v>
      </c>
      <c r="I245" s="52"/>
    </row>
    <row r="246" ht="16.5" spans="1:9">
      <c r="A246" s="41">
        <v>245</v>
      </c>
      <c r="B246" s="41"/>
      <c r="C246" s="41"/>
      <c r="D246" s="52"/>
      <c r="E246" s="43">
        <f t="shared" si="16"/>
        <v>0</v>
      </c>
      <c r="F246" s="43">
        <f t="shared" si="17"/>
        <v>0</v>
      </c>
      <c r="G246" s="53">
        <f t="shared" si="18"/>
        <v>0</v>
      </c>
      <c r="H246" s="53">
        <f t="shared" si="19"/>
        <v>0</v>
      </c>
      <c r="I246" s="52"/>
    </row>
    <row r="247" ht="16.5" spans="1:9">
      <c r="A247" s="41">
        <v>246</v>
      </c>
      <c r="B247" s="41"/>
      <c r="C247" s="41"/>
      <c r="D247" s="52"/>
      <c r="E247" s="43">
        <f t="shared" si="16"/>
        <v>0</v>
      </c>
      <c r="F247" s="43">
        <f t="shared" si="17"/>
        <v>0</v>
      </c>
      <c r="G247" s="53">
        <f t="shared" si="18"/>
        <v>0</v>
      </c>
      <c r="H247" s="53">
        <f t="shared" si="19"/>
        <v>0</v>
      </c>
      <c r="I247" s="52"/>
    </row>
    <row r="248" ht="16.5" spans="1:9">
      <c r="A248" s="41">
        <v>247</v>
      </c>
      <c r="B248" s="41"/>
      <c r="C248" s="41"/>
      <c r="D248" s="52"/>
      <c r="E248" s="43">
        <f t="shared" si="16"/>
        <v>0</v>
      </c>
      <c r="F248" s="43">
        <f t="shared" si="17"/>
        <v>0</v>
      </c>
      <c r="G248" s="53">
        <f t="shared" si="18"/>
        <v>0</v>
      </c>
      <c r="H248" s="53">
        <f t="shared" si="19"/>
        <v>0</v>
      </c>
      <c r="I248" s="52"/>
    </row>
    <row r="249" ht="16.5" spans="1:9">
      <c r="A249" s="41">
        <v>248</v>
      </c>
      <c r="B249" s="41"/>
      <c r="C249" s="41"/>
      <c r="D249" s="52"/>
      <c r="E249" s="43">
        <f t="shared" si="16"/>
        <v>0</v>
      </c>
      <c r="F249" s="43">
        <f t="shared" si="17"/>
        <v>0</v>
      </c>
      <c r="G249" s="53">
        <f t="shared" si="18"/>
        <v>0</v>
      </c>
      <c r="H249" s="53">
        <f t="shared" si="19"/>
        <v>0</v>
      </c>
      <c r="I249" s="52"/>
    </row>
    <row r="250" ht="16.5" spans="1:9">
      <c r="A250" s="41">
        <v>249</v>
      </c>
      <c r="B250" s="41"/>
      <c r="C250" s="41"/>
      <c r="D250" s="52"/>
      <c r="E250" s="43">
        <f t="shared" si="16"/>
        <v>0</v>
      </c>
      <c r="F250" s="43">
        <f t="shared" si="17"/>
        <v>0</v>
      </c>
      <c r="G250" s="53">
        <f t="shared" si="18"/>
        <v>0</v>
      </c>
      <c r="H250" s="53">
        <f t="shared" si="19"/>
        <v>0</v>
      </c>
      <c r="I250" s="52"/>
    </row>
    <row r="251" ht="16.5" spans="1:9">
      <c r="A251" s="41">
        <v>250</v>
      </c>
      <c r="B251" s="41"/>
      <c r="C251" s="41"/>
      <c r="D251" s="52"/>
      <c r="E251" s="43">
        <f t="shared" si="16"/>
        <v>0</v>
      </c>
      <c r="F251" s="43">
        <f t="shared" si="17"/>
        <v>0</v>
      </c>
      <c r="G251" s="53">
        <f t="shared" si="18"/>
        <v>0</v>
      </c>
      <c r="H251" s="53">
        <f t="shared" si="19"/>
        <v>0</v>
      </c>
      <c r="I251" s="52"/>
    </row>
    <row r="252" ht="16.5" spans="1:9">
      <c r="A252" s="41">
        <v>251</v>
      </c>
      <c r="B252" s="41"/>
      <c r="C252" s="41"/>
      <c r="D252" s="52"/>
      <c r="E252" s="43">
        <f t="shared" si="16"/>
        <v>0</v>
      </c>
      <c r="F252" s="43">
        <f t="shared" si="17"/>
        <v>0</v>
      </c>
      <c r="G252" s="53">
        <f t="shared" si="18"/>
        <v>0</v>
      </c>
      <c r="H252" s="53">
        <f t="shared" si="19"/>
        <v>0</v>
      </c>
      <c r="I252" s="52"/>
    </row>
    <row r="253" ht="16.5" spans="1:9">
      <c r="A253" s="41">
        <v>252</v>
      </c>
      <c r="B253" s="41"/>
      <c r="C253" s="41"/>
      <c r="D253" s="52"/>
      <c r="E253" s="43">
        <f t="shared" si="16"/>
        <v>0</v>
      </c>
      <c r="F253" s="43">
        <f t="shared" si="17"/>
        <v>0</v>
      </c>
      <c r="G253" s="53">
        <f t="shared" si="18"/>
        <v>0</v>
      </c>
      <c r="H253" s="53">
        <f t="shared" si="19"/>
        <v>0</v>
      </c>
      <c r="I253" s="52"/>
    </row>
    <row r="254" ht="16.5" spans="1:9">
      <c r="A254" s="41">
        <v>253</v>
      </c>
      <c r="B254" s="41"/>
      <c r="C254" s="41"/>
      <c r="D254" s="52"/>
      <c r="E254" s="43">
        <f t="shared" si="16"/>
        <v>0</v>
      </c>
      <c r="F254" s="43">
        <f t="shared" si="17"/>
        <v>0</v>
      </c>
      <c r="G254" s="53">
        <f t="shared" si="18"/>
        <v>0</v>
      </c>
      <c r="H254" s="53">
        <f t="shared" si="19"/>
        <v>0</v>
      </c>
      <c r="I254" s="52"/>
    </row>
    <row r="255" ht="16.5" spans="1:9">
      <c r="A255" s="41">
        <v>254</v>
      </c>
      <c r="B255" s="41"/>
      <c r="C255" s="41"/>
      <c r="D255" s="52"/>
      <c r="E255" s="43">
        <f t="shared" si="16"/>
        <v>0</v>
      </c>
      <c r="F255" s="43">
        <f t="shared" si="17"/>
        <v>0</v>
      </c>
      <c r="G255" s="53">
        <f t="shared" si="18"/>
        <v>0</v>
      </c>
      <c r="H255" s="53">
        <f t="shared" si="19"/>
        <v>0</v>
      </c>
      <c r="I255" s="52"/>
    </row>
    <row r="256" ht="16.5" spans="1:9">
      <c r="A256" s="41">
        <v>255</v>
      </c>
      <c r="B256" s="41"/>
      <c r="C256" s="41"/>
      <c r="D256" s="52"/>
      <c r="E256" s="43">
        <f t="shared" si="16"/>
        <v>0</v>
      </c>
      <c r="F256" s="43">
        <f t="shared" si="17"/>
        <v>0</v>
      </c>
      <c r="G256" s="53">
        <f t="shared" si="18"/>
        <v>0</v>
      </c>
      <c r="H256" s="53">
        <f t="shared" si="19"/>
        <v>0</v>
      </c>
      <c r="I256" s="52"/>
    </row>
    <row r="257" ht="16.5" spans="1:9">
      <c r="A257" s="41">
        <v>256</v>
      </c>
      <c r="B257" s="41"/>
      <c r="C257" s="41"/>
      <c r="D257" s="52"/>
      <c r="E257" s="43">
        <f t="shared" si="16"/>
        <v>0</v>
      </c>
      <c r="F257" s="43">
        <f t="shared" si="17"/>
        <v>0</v>
      </c>
      <c r="G257" s="53">
        <f t="shared" si="18"/>
        <v>0</v>
      </c>
      <c r="H257" s="53">
        <f t="shared" si="19"/>
        <v>0</v>
      </c>
      <c r="I257" s="52"/>
    </row>
    <row r="258" ht="16.5" spans="1:9">
      <c r="A258" s="41">
        <v>257</v>
      </c>
      <c r="B258" s="41"/>
      <c r="C258" s="41"/>
      <c r="D258" s="52"/>
      <c r="E258" s="43">
        <f t="shared" si="16"/>
        <v>0</v>
      </c>
      <c r="F258" s="43">
        <f t="shared" si="17"/>
        <v>0</v>
      </c>
      <c r="G258" s="53">
        <f t="shared" si="18"/>
        <v>0</v>
      </c>
      <c r="H258" s="53">
        <f t="shared" si="19"/>
        <v>0</v>
      </c>
      <c r="I258" s="52"/>
    </row>
    <row r="259" ht="16.5" spans="1:9">
      <c r="A259" s="41">
        <v>258</v>
      </c>
      <c r="B259" s="41"/>
      <c r="C259" s="41"/>
      <c r="D259" s="52"/>
      <c r="E259" s="43">
        <f t="shared" si="16"/>
        <v>0</v>
      </c>
      <c r="F259" s="43">
        <f t="shared" si="17"/>
        <v>0</v>
      </c>
      <c r="G259" s="53">
        <f t="shared" si="18"/>
        <v>0</v>
      </c>
      <c r="H259" s="53">
        <f t="shared" si="19"/>
        <v>0</v>
      </c>
      <c r="I259" s="52"/>
    </row>
    <row r="260" ht="16.5" spans="1:9">
      <c r="A260" s="41">
        <v>259</v>
      </c>
      <c r="B260" s="41"/>
      <c r="C260" s="41"/>
      <c r="D260" s="52"/>
      <c r="E260" s="43">
        <f t="shared" si="16"/>
        <v>0</v>
      </c>
      <c r="F260" s="43">
        <f t="shared" si="17"/>
        <v>0</v>
      </c>
      <c r="G260" s="53">
        <f t="shared" si="18"/>
        <v>0</v>
      </c>
      <c r="H260" s="53">
        <f t="shared" si="19"/>
        <v>0</v>
      </c>
      <c r="I260" s="52"/>
    </row>
    <row r="261" ht="16.5" spans="1:9">
      <c r="A261" s="41">
        <v>260</v>
      </c>
      <c r="B261" s="41"/>
      <c r="C261" s="41"/>
      <c r="D261" s="52"/>
      <c r="E261" s="43">
        <f t="shared" si="16"/>
        <v>0</v>
      </c>
      <c r="F261" s="43">
        <f t="shared" si="17"/>
        <v>0</v>
      </c>
      <c r="G261" s="53">
        <f t="shared" si="18"/>
        <v>0</v>
      </c>
      <c r="H261" s="53">
        <f t="shared" si="19"/>
        <v>0</v>
      </c>
      <c r="I261" s="52"/>
    </row>
    <row r="262" ht="16.5" spans="1:9">
      <c r="A262" s="41">
        <v>261</v>
      </c>
      <c r="B262" s="41"/>
      <c r="C262" s="41"/>
      <c r="D262" s="52"/>
      <c r="E262" s="43">
        <f t="shared" si="16"/>
        <v>0</v>
      </c>
      <c r="F262" s="43">
        <f t="shared" si="17"/>
        <v>0</v>
      </c>
      <c r="G262" s="53">
        <f t="shared" si="18"/>
        <v>0</v>
      </c>
      <c r="H262" s="53">
        <f t="shared" si="19"/>
        <v>0</v>
      </c>
      <c r="I262" s="52"/>
    </row>
    <row r="263" ht="16.5" spans="1:9">
      <c r="A263" s="41">
        <v>262</v>
      </c>
      <c r="B263" s="41"/>
      <c r="C263" s="41"/>
      <c r="D263" s="52"/>
      <c r="E263" s="43">
        <f t="shared" si="16"/>
        <v>0</v>
      </c>
      <c r="F263" s="43">
        <f t="shared" si="17"/>
        <v>0</v>
      </c>
      <c r="G263" s="53">
        <f t="shared" si="18"/>
        <v>0</v>
      </c>
      <c r="H263" s="53">
        <f t="shared" si="19"/>
        <v>0</v>
      </c>
      <c r="I263" s="52"/>
    </row>
    <row r="264" ht="16.5" spans="1:9">
      <c r="A264" s="41">
        <v>263</v>
      </c>
      <c r="B264" s="41"/>
      <c r="C264" s="41"/>
      <c r="D264" s="52"/>
      <c r="E264" s="43">
        <f t="shared" si="16"/>
        <v>0</v>
      </c>
      <c r="F264" s="43">
        <f t="shared" si="17"/>
        <v>0</v>
      </c>
      <c r="G264" s="53">
        <f t="shared" si="18"/>
        <v>0</v>
      </c>
      <c r="H264" s="53">
        <f t="shared" si="19"/>
        <v>0</v>
      </c>
      <c r="I264" s="52"/>
    </row>
    <row r="265" ht="16.5" spans="1:9">
      <c r="A265" s="41">
        <v>264</v>
      </c>
      <c r="B265" s="41"/>
      <c r="C265" s="41"/>
      <c r="D265" s="52"/>
      <c r="E265" s="43">
        <f t="shared" si="16"/>
        <v>0</v>
      </c>
      <c r="F265" s="43">
        <f t="shared" si="17"/>
        <v>0</v>
      </c>
      <c r="G265" s="53">
        <f t="shared" si="18"/>
        <v>0</v>
      </c>
      <c r="H265" s="53">
        <f t="shared" si="19"/>
        <v>0</v>
      </c>
      <c r="I265" s="52"/>
    </row>
    <row r="266" ht="16.5" spans="1:9">
      <c r="A266" s="41">
        <v>265</v>
      </c>
      <c r="B266" s="41"/>
      <c r="C266" s="41"/>
      <c r="D266" s="52"/>
      <c r="E266" s="43">
        <f t="shared" ref="E266:E329" si="20">IF(D266&gt;0,IF(D266&lt;=ROUND((I266+36000)-(36000*0.03-0),2),0.03,IF(D266&lt;=ROUND((I266+144000)-(144000*0.1-2520),2),0.1,IF(D266&lt;=ROUND((I266+300000)-(30000*0.2-16920),2),0.2,IF(D266&lt;=ROUND((I266+420000)-(420000*0.25-31920),2),0.25,IF(D266&lt;=ROUND((I266+660000)-(660000*0.3-52920),2),0.3,IF(D266&lt;=ROUND((I266+960000)-(960000*0.35-85920),2),0.35,0.45)))))),0)</f>
        <v>0</v>
      </c>
      <c r="F266" s="43">
        <f t="shared" ref="F266:F329" si="21">IF(D266&gt;I266,IF(D266&lt;=ROUND((I266+36000)-(36000*0.03-0),2),0,IF(D266&lt;=ROUND((I266+144000)-(144000*0.1-2520),2),2520,IF(D266&lt;=ROUND((I266+300000)-(30000*0.2-16920),2),16920,IF(D266&lt;=ROUND((I266+420000)-(420000*0.25-31920),2),31920,IF(D266&lt;=ROUND((I266+660000)-(660000*0.3-52920),2),52920,IF(D266&lt;=ROUND((I266+960000)-(960000*0.35-85920),2),85920,181920)))))),0)</f>
        <v>0</v>
      </c>
      <c r="G266" s="53">
        <f t="shared" ref="G266:G329" si="22">IF(D266&lt;=I266,0,ROUND(((D266-I266)*E266-F266)/(1-E266),2))</f>
        <v>0</v>
      </c>
      <c r="H266" s="53">
        <f t="shared" ref="H266:H329" si="23">IF(D266&lt;=I266,D266,ROUND((D266-E266*I266-F266)/(1-E266),2))</f>
        <v>0</v>
      </c>
      <c r="I266" s="52"/>
    </row>
    <row r="267" ht="16.5" spans="1:9">
      <c r="A267" s="41">
        <v>266</v>
      </c>
      <c r="B267" s="41"/>
      <c r="C267" s="41"/>
      <c r="D267" s="52"/>
      <c r="E267" s="43">
        <f t="shared" si="20"/>
        <v>0</v>
      </c>
      <c r="F267" s="43">
        <f t="shared" si="21"/>
        <v>0</v>
      </c>
      <c r="G267" s="53">
        <f t="shared" si="22"/>
        <v>0</v>
      </c>
      <c r="H267" s="53">
        <f t="shared" si="23"/>
        <v>0</v>
      </c>
      <c r="I267" s="52"/>
    </row>
    <row r="268" ht="16.5" spans="1:9">
      <c r="A268" s="41">
        <v>267</v>
      </c>
      <c r="B268" s="41"/>
      <c r="C268" s="41"/>
      <c r="D268" s="52"/>
      <c r="E268" s="43">
        <f t="shared" si="20"/>
        <v>0</v>
      </c>
      <c r="F268" s="43">
        <f t="shared" si="21"/>
        <v>0</v>
      </c>
      <c r="G268" s="53">
        <f t="shared" si="22"/>
        <v>0</v>
      </c>
      <c r="H268" s="53">
        <f t="shared" si="23"/>
        <v>0</v>
      </c>
      <c r="I268" s="52"/>
    </row>
    <row r="269" ht="16.5" spans="1:9">
      <c r="A269" s="41">
        <v>268</v>
      </c>
      <c r="B269" s="41"/>
      <c r="C269" s="41"/>
      <c r="D269" s="52"/>
      <c r="E269" s="43">
        <f t="shared" si="20"/>
        <v>0</v>
      </c>
      <c r="F269" s="43">
        <f t="shared" si="21"/>
        <v>0</v>
      </c>
      <c r="G269" s="53">
        <f t="shared" si="22"/>
        <v>0</v>
      </c>
      <c r="H269" s="53">
        <f t="shared" si="23"/>
        <v>0</v>
      </c>
      <c r="I269" s="52"/>
    </row>
    <row r="270" ht="16.5" spans="1:9">
      <c r="A270" s="41">
        <v>269</v>
      </c>
      <c r="B270" s="41"/>
      <c r="C270" s="41"/>
      <c r="D270" s="52"/>
      <c r="E270" s="43">
        <f t="shared" si="20"/>
        <v>0</v>
      </c>
      <c r="F270" s="43">
        <f t="shared" si="21"/>
        <v>0</v>
      </c>
      <c r="G270" s="53">
        <f t="shared" si="22"/>
        <v>0</v>
      </c>
      <c r="H270" s="53">
        <f t="shared" si="23"/>
        <v>0</v>
      </c>
      <c r="I270" s="52"/>
    </row>
    <row r="271" ht="16.5" spans="1:9">
      <c r="A271" s="41">
        <v>270</v>
      </c>
      <c r="B271" s="41"/>
      <c r="C271" s="41"/>
      <c r="D271" s="52"/>
      <c r="E271" s="43">
        <f t="shared" si="20"/>
        <v>0</v>
      </c>
      <c r="F271" s="43">
        <f t="shared" si="21"/>
        <v>0</v>
      </c>
      <c r="G271" s="53">
        <f t="shared" si="22"/>
        <v>0</v>
      </c>
      <c r="H271" s="53">
        <f t="shared" si="23"/>
        <v>0</v>
      </c>
      <c r="I271" s="52"/>
    </row>
    <row r="272" ht="16.5" spans="1:9">
      <c r="A272" s="41">
        <v>271</v>
      </c>
      <c r="B272" s="41"/>
      <c r="C272" s="41"/>
      <c r="D272" s="52"/>
      <c r="E272" s="43">
        <f t="shared" si="20"/>
        <v>0</v>
      </c>
      <c r="F272" s="43">
        <f t="shared" si="21"/>
        <v>0</v>
      </c>
      <c r="G272" s="53">
        <f t="shared" si="22"/>
        <v>0</v>
      </c>
      <c r="H272" s="53">
        <f t="shared" si="23"/>
        <v>0</v>
      </c>
      <c r="I272" s="52"/>
    </row>
    <row r="273" ht="16.5" spans="1:9">
      <c r="A273" s="41">
        <v>272</v>
      </c>
      <c r="B273" s="41"/>
      <c r="C273" s="41"/>
      <c r="D273" s="52"/>
      <c r="E273" s="43">
        <f t="shared" si="20"/>
        <v>0</v>
      </c>
      <c r="F273" s="43">
        <f t="shared" si="21"/>
        <v>0</v>
      </c>
      <c r="G273" s="53">
        <f t="shared" si="22"/>
        <v>0</v>
      </c>
      <c r="H273" s="53">
        <f t="shared" si="23"/>
        <v>0</v>
      </c>
      <c r="I273" s="52"/>
    </row>
    <row r="274" ht="16.5" spans="1:9">
      <c r="A274" s="41">
        <v>273</v>
      </c>
      <c r="B274" s="41"/>
      <c r="C274" s="41"/>
      <c r="D274" s="52"/>
      <c r="E274" s="43">
        <f t="shared" si="20"/>
        <v>0</v>
      </c>
      <c r="F274" s="43">
        <f t="shared" si="21"/>
        <v>0</v>
      </c>
      <c r="G274" s="53">
        <f t="shared" si="22"/>
        <v>0</v>
      </c>
      <c r="H274" s="53">
        <f t="shared" si="23"/>
        <v>0</v>
      </c>
      <c r="I274" s="52"/>
    </row>
    <row r="275" ht="16.5" spans="1:9">
      <c r="A275" s="41">
        <v>274</v>
      </c>
      <c r="B275" s="41"/>
      <c r="C275" s="41"/>
      <c r="D275" s="52"/>
      <c r="E275" s="43">
        <f t="shared" si="20"/>
        <v>0</v>
      </c>
      <c r="F275" s="43">
        <f t="shared" si="21"/>
        <v>0</v>
      </c>
      <c r="G275" s="53">
        <f t="shared" si="22"/>
        <v>0</v>
      </c>
      <c r="H275" s="53">
        <f t="shared" si="23"/>
        <v>0</v>
      </c>
      <c r="I275" s="52"/>
    </row>
    <row r="276" ht="16.5" spans="1:9">
      <c r="A276" s="41">
        <v>275</v>
      </c>
      <c r="B276" s="41"/>
      <c r="C276" s="41"/>
      <c r="D276" s="52"/>
      <c r="E276" s="43">
        <f t="shared" si="20"/>
        <v>0</v>
      </c>
      <c r="F276" s="43">
        <f t="shared" si="21"/>
        <v>0</v>
      </c>
      <c r="G276" s="53">
        <f t="shared" si="22"/>
        <v>0</v>
      </c>
      <c r="H276" s="53">
        <f t="shared" si="23"/>
        <v>0</v>
      </c>
      <c r="I276" s="52"/>
    </row>
    <row r="277" ht="16.5" spans="1:9">
      <c r="A277" s="41">
        <v>276</v>
      </c>
      <c r="B277" s="41"/>
      <c r="C277" s="41"/>
      <c r="D277" s="52"/>
      <c r="E277" s="43">
        <f t="shared" si="20"/>
        <v>0</v>
      </c>
      <c r="F277" s="43">
        <f t="shared" si="21"/>
        <v>0</v>
      </c>
      <c r="G277" s="53">
        <f t="shared" si="22"/>
        <v>0</v>
      </c>
      <c r="H277" s="53">
        <f t="shared" si="23"/>
        <v>0</v>
      </c>
      <c r="I277" s="52"/>
    </row>
    <row r="278" ht="16.5" spans="1:9">
      <c r="A278" s="41">
        <v>277</v>
      </c>
      <c r="B278" s="41"/>
      <c r="C278" s="41"/>
      <c r="D278" s="52"/>
      <c r="E278" s="43">
        <f t="shared" si="20"/>
        <v>0</v>
      </c>
      <c r="F278" s="43">
        <f t="shared" si="21"/>
        <v>0</v>
      </c>
      <c r="G278" s="53">
        <f t="shared" si="22"/>
        <v>0</v>
      </c>
      <c r="H278" s="53">
        <f t="shared" si="23"/>
        <v>0</v>
      </c>
      <c r="I278" s="52"/>
    </row>
    <row r="279" ht="16.5" spans="1:9">
      <c r="A279" s="41">
        <v>278</v>
      </c>
      <c r="B279" s="41"/>
      <c r="C279" s="41"/>
      <c r="D279" s="52"/>
      <c r="E279" s="43">
        <f t="shared" si="20"/>
        <v>0</v>
      </c>
      <c r="F279" s="43">
        <f t="shared" si="21"/>
        <v>0</v>
      </c>
      <c r="G279" s="53">
        <f t="shared" si="22"/>
        <v>0</v>
      </c>
      <c r="H279" s="53">
        <f t="shared" si="23"/>
        <v>0</v>
      </c>
      <c r="I279" s="52"/>
    </row>
    <row r="280" ht="16.5" spans="1:9">
      <c r="A280" s="41">
        <v>279</v>
      </c>
      <c r="B280" s="41"/>
      <c r="C280" s="41"/>
      <c r="D280" s="52"/>
      <c r="E280" s="43">
        <f t="shared" si="20"/>
        <v>0</v>
      </c>
      <c r="F280" s="43">
        <f t="shared" si="21"/>
        <v>0</v>
      </c>
      <c r="G280" s="53">
        <f t="shared" si="22"/>
        <v>0</v>
      </c>
      <c r="H280" s="53">
        <f t="shared" si="23"/>
        <v>0</v>
      </c>
      <c r="I280" s="52"/>
    </row>
    <row r="281" ht="16.5" spans="1:9">
      <c r="A281" s="41">
        <v>280</v>
      </c>
      <c r="B281" s="41"/>
      <c r="C281" s="41"/>
      <c r="D281" s="52"/>
      <c r="E281" s="43">
        <f t="shared" si="20"/>
        <v>0</v>
      </c>
      <c r="F281" s="43">
        <f t="shared" si="21"/>
        <v>0</v>
      </c>
      <c r="G281" s="53">
        <f t="shared" si="22"/>
        <v>0</v>
      </c>
      <c r="H281" s="53">
        <f t="shared" si="23"/>
        <v>0</v>
      </c>
      <c r="I281" s="52"/>
    </row>
    <row r="282" ht="16.5" spans="1:9">
      <c r="A282" s="41">
        <v>281</v>
      </c>
      <c r="B282" s="41"/>
      <c r="C282" s="41"/>
      <c r="D282" s="52"/>
      <c r="E282" s="43">
        <f t="shared" si="20"/>
        <v>0</v>
      </c>
      <c r="F282" s="43">
        <f t="shared" si="21"/>
        <v>0</v>
      </c>
      <c r="G282" s="53">
        <f t="shared" si="22"/>
        <v>0</v>
      </c>
      <c r="H282" s="53">
        <f t="shared" si="23"/>
        <v>0</v>
      </c>
      <c r="I282" s="52"/>
    </row>
    <row r="283" ht="16.5" spans="1:9">
      <c r="A283" s="41">
        <v>282</v>
      </c>
      <c r="B283" s="41"/>
      <c r="C283" s="41"/>
      <c r="D283" s="52"/>
      <c r="E283" s="43">
        <f t="shared" si="20"/>
        <v>0</v>
      </c>
      <c r="F283" s="43">
        <f t="shared" si="21"/>
        <v>0</v>
      </c>
      <c r="G283" s="53">
        <f t="shared" si="22"/>
        <v>0</v>
      </c>
      <c r="H283" s="53">
        <f t="shared" si="23"/>
        <v>0</v>
      </c>
      <c r="I283" s="52"/>
    </row>
    <row r="284" ht="16.5" spans="1:9">
      <c r="A284" s="41">
        <v>283</v>
      </c>
      <c r="B284" s="41"/>
      <c r="C284" s="41"/>
      <c r="D284" s="52"/>
      <c r="E284" s="43">
        <f t="shared" si="20"/>
        <v>0</v>
      </c>
      <c r="F284" s="43">
        <f t="shared" si="21"/>
        <v>0</v>
      </c>
      <c r="G284" s="53">
        <f t="shared" si="22"/>
        <v>0</v>
      </c>
      <c r="H284" s="53">
        <f t="shared" si="23"/>
        <v>0</v>
      </c>
      <c r="I284" s="52"/>
    </row>
    <row r="285" ht="16.5" spans="1:9">
      <c r="A285" s="41">
        <v>284</v>
      </c>
      <c r="B285" s="41"/>
      <c r="C285" s="41"/>
      <c r="D285" s="52"/>
      <c r="E285" s="43">
        <f t="shared" si="20"/>
        <v>0</v>
      </c>
      <c r="F285" s="43">
        <f t="shared" si="21"/>
        <v>0</v>
      </c>
      <c r="G285" s="53">
        <f t="shared" si="22"/>
        <v>0</v>
      </c>
      <c r="H285" s="53">
        <f t="shared" si="23"/>
        <v>0</v>
      </c>
      <c r="I285" s="52"/>
    </row>
    <row r="286" ht="16.5" spans="1:9">
      <c r="A286" s="41">
        <v>285</v>
      </c>
      <c r="B286" s="41"/>
      <c r="C286" s="41"/>
      <c r="D286" s="52"/>
      <c r="E286" s="43">
        <f t="shared" si="20"/>
        <v>0</v>
      </c>
      <c r="F286" s="43">
        <f t="shared" si="21"/>
        <v>0</v>
      </c>
      <c r="G286" s="53">
        <f t="shared" si="22"/>
        <v>0</v>
      </c>
      <c r="H286" s="53">
        <f t="shared" si="23"/>
        <v>0</v>
      </c>
      <c r="I286" s="52"/>
    </row>
    <row r="287" ht="16.5" spans="1:9">
      <c r="A287" s="41">
        <v>286</v>
      </c>
      <c r="B287" s="41"/>
      <c r="C287" s="41"/>
      <c r="D287" s="52"/>
      <c r="E287" s="43">
        <f t="shared" si="20"/>
        <v>0</v>
      </c>
      <c r="F287" s="43">
        <f t="shared" si="21"/>
        <v>0</v>
      </c>
      <c r="G287" s="53">
        <f t="shared" si="22"/>
        <v>0</v>
      </c>
      <c r="H287" s="53">
        <f t="shared" si="23"/>
        <v>0</v>
      </c>
      <c r="I287" s="52"/>
    </row>
    <row r="288" ht="16.5" spans="1:9">
      <c r="A288" s="41">
        <v>287</v>
      </c>
      <c r="B288" s="41"/>
      <c r="C288" s="41"/>
      <c r="D288" s="52"/>
      <c r="E288" s="43">
        <f t="shared" si="20"/>
        <v>0</v>
      </c>
      <c r="F288" s="43">
        <f t="shared" si="21"/>
        <v>0</v>
      </c>
      <c r="G288" s="53">
        <f t="shared" si="22"/>
        <v>0</v>
      </c>
      <c r="H288" s="53">
        <f t="shared" si="23"/>
        <v>0</v>
      </c>
      <c r="I288" s="52"/>
    </row>
    <row r="289" ht="16.5" spans="1:9">
      <c r="A289" s="41">
        <v>288</v>
      </c>
      <c r="B289" s="41"/>
      <c r="C289" s="41"/>
      <c r="D289" s="52"/>
      <c r="E289" s="43">
        <f t="shared" si="20"/>
        <v>0</v>
      </c>
      <c r="F289" s="43">
        <f t="shared" si="21"/>
        <v>0</v>
      </c>
      <c r="G289" s="53">
        <f t="shared" si="22"/>
        <v>0</v>
      </c>
      <c r="H289" s="53">
        <f t="shared" si="23"/>
        <v>0</v>
      </c>
      <c r="I289" s="52"/>
    </row>
    <row r="290" ht="16.5" spans="1:9">
      <c r="A290" s="41">
        <v>289</v>
      </c>
      <c r="B290" s="41"/>
      <c r="C290" s="41"/>
      <c r="D290" s="52"/>
      <c r="E290" s="43">
        <f t="shared" si="20"/>
        <v>0</v>
      </c>
      <c r="F290" s="43">
        <f t="shared" si="21"/>
        <v>0</v>
      </c>
      <c r="G290" s="53">
        <f t="shared" si="22"/>
        <v>0</v>
      </c>
      <c r="H290" s="53">
        <f t="shared" si="23"/>
        <v>0</v>
      </c>
      <c r="I290" s="52"/>
    </row>
    <row r="291" ht="16.5" spans="1:9">
      <c r="A291" s="41">
        <v>290</v>
      </c>
      <c r="B291" s="41"/>
      <c r="C291" s="41"/>
      <c r="D291" s="52"/>
      <c r="E291" s="43">
        <f t="shared" si="20"/>
        <v>0</v>
      </c>
      <c r="F291" s="43">
        <f t="shared" si="21"/>
        <v>0</v>
      </c>
      <c r="G291" s="53">
        <f t="shared" si="22"/>
        <v>0</v>
      </c>
      <c r="H291" s="53">
        <f t="shared" si="23"/>
        <v>0</v>
      </c>
      <c r="I291" s="52"/>
    </row>
    <row r="292" ht="16.5" spans="1:9">
      <c r="A292" s="41">
        <v>291</v>
      </c>
      <c r="B292" s="41"/>
      <c r="C292" s="41"/>
      <c r="D292" s="52"/>
      <c r="E292" s="43">
        <f t="shared" si="20"/>
        <v>0</v>
      </c>
      <c r="F292" s="43">
        <f t="shared" si="21"/>
        <v>0</v>
      </c>
      <c r="G292" s="53">
        <f t="shared" si="22"/>
        <v>0</v>
      </c>
      <c r="H292" s="53">
        <f t="shared" si="23"/>
        <v>0</v>
      </c>
      <c r="I292" s="52"/>
    </row>
    <row r="293" ht="16.5" spans="1:9">
      <c r="A293" s="41">
        <v>292</v>
      </c>
      <c r="B293" s="41"/>
      <c r="C293" s="41"/>
      <c r="D293" s="52"/>
      <c r="E293" s="43">
        <f t="shared" si="20"/>
        <v>0</v>
      </c>
      <c r="F293" s="43">
        <f t="shared" si="21"/>
        <v>0</v>
      </c>
      <c r="G293" s="53">
        <f t="shared" si="22"/>
        <v>0</v>
      </c>
      <c r="H293" s="53">
        <f t="shared" si="23"/>
        <v>0</v>
      </c>
      <c r="I293" s="52"/>
    </row>
    <row r="294" ht="16.5" spans="1:9">
      <c r="A294" s="41">
        <v>293</v>
      </c>
      <c r="B294" s="41"/>
      <c r="C294" s="41"/>
      <c r="D294" s="52"/>
      <c r="E294" s="43">
        <f t="shared" si="20"/>
        <v>0</v>
      </c>
      <c r="F294" s="43">
        <f t="shared" si="21"/>
        <v>0</v>
      </c>
      <c r="G294" s="53">
        <f t="shared" si="22"/>
        <v>0</v>
      </c>
      <c r="H294" s="53">
        <f t="shared" si="23"/>
        <v>0</v>
      </c>
      <c r="I294" s="52"/>
    </row>
    <row r="295" ht="16.5" spans="1:9">
      <c r="A295" s="41">
        <v>294</v>
      </c>
      <c r="B295" s="41"/>
      <c r="C295" s="41"/>
      <c r="D295" s="52"/>
      <c r="E295" s="43">
        <f t="shared" si="20"/>
        <v>0</v>
      </c>
      <c r="F295" s="43">
        <f t="shared" si="21"/>
        <v>0</v>
      </c>
      <c r="G295" s="53">
        <f t="shared" si="22"/>
        <v>0</v>
      </c>
      <c r="H295" s="53">
        <f t="shared" si="23"/>
        <v>0</v>
      </c>
      <c r="I295" s="52"/>
    </row>
    <row r="296" ht="16.5" spans="1:9">
      <c r="A296" s="41">
        <v>295</v>
      </c>
      <c r="B296" s="41"/>
      <c r="C296" s="41"/>
      <c r="D296" s="52"/>
      <c r="E296" s="43">
        <f t="shared" si="20"/>
        <v>0</v>
      </c>
      <c r="F296" s="43">
        <f t="shared" si="21"/>
        <v>0</v>
      </c>
      <c r="G296" s="53">
        <f t="shared" si="22"/>
        <v>0</v>
      </c>
      <c r="H296" s="53">
        <f t="shared" si="23"/>
        <v>0</v>
      </c>
      <c r="I296" s="52"/>
    </row>
    <row r="297" ht="16.5" spans="1:9">
      <c r="A297" s="41">
        <v>296</v>
      </c>
      <c r="B297" s="41"/>
      <c r="C297" s="41"/>
      <c r="D297" s="52"/>
      <c r="E297" s="43">
        <f t="shared" si="20"/>
        <v>0</v>
      </c>
      <c r="F297" s="43">
        <f t="shared" si="21"/>
        <v>0</v>
      </c>
      <c r="G297" s="53">
        <f t="shared" si="22"/>
        <v>0</v>
      </c>
      <c r="H297" s="53">
        <f t="shared" si="23"/>
        <v>0</v>
      </c>
      <c r="I297" s="52"/>
    </row>
    <row r="298" ht="16.5" spans="1:9">
      <c r="A298" s="41">
        <v>297</v>
      </c>
      <c r="B298" s="41"/>
      <c r="C298" s="41"/>
      <c r="D298" s="52"/>
      <c r="E298" s="43">
        <f t="shared" si="20"/>
        <v>0</v>
      </c>
      <c r="F298" s="43">
        <f t="shared" si="21"/>
        <v>0</v>
      </c>
      <c r="G298" s="53">
        <f t="shared" si="22"/>
        <v>0</v>
      </c>
      <c r="H298" s="53">
        <f t="shared" si="23"/>
        <v>0</v>
      </c>
      <c r="I298" s="52"/>
    </row>
    <row r="299" ht="16.5" spans="1:9">
      <c r="A299" s="41">
        <v>298</v>
      </c>
      <c r="B299" s="41"/>
      <c r="C299" s="41"/>
      <c r="D299" s="52"/>
      <c r="E299" s="43">
        <f t="shared" si="20"/>
        <v>0</v>
      </c>
      <c r="F299" s="43">
        <f t="shared" si="21"/>
        <v>0</v>
      </c>
      <c r="G299" s="53">
        <f t="shared" si="22"/>
        <v>0</v>
      </c>
      <c r="H299" s="53">
        <f t="shared" si="23"/>
        <v>0</v>
      </c>
      <c r="I299" s="52"/>
    </row>
    <row r="300" ht="16.5" spans="1:9">
      <c r="A300" s="41">
        <v>299</v>
      </c>
      <c r="B300" s="41"/>
      <c r="C300" s="41"/>
      <c r="D300" s="52"/>
      <c r="E300" s="43">
        <f t="shared" si="20"/>
        <v>0</v>
      </c>
      <c r="F300" s="43">
        <f t="shared" si="21"/>
        <v>0</v>
      </c>
      <c r="G300" s="53">
        <f t="shared" si="22"/>
        <v>0</v>
      </c>
      <c r="H300" s="53">
        <f t="shared" si="23"/>
        <v>0</v>
      </c>
      <c r="I300" s="52"/>
    </row>
    <row r="301" ht="16.5" spans="1:9">
      <c r="A301" s="41">
        <v>300</v>
      </c>
      <c r="B301" s="41"/>
      <c r="C301" s="41"/>
      <c r="D301" s="52"/>
      <c r="E301" s="43">
        <f t="shared" si="20"/>
        <v>0</v>
      </c>
      <c r="F301" s="43">
        <f t="shared" si="21"/>
        <v>0</v>
      </c>
      <c r="G301" s="53">
        <f t="shared" si="22"/>
        <v>0</v>
      </c>
      <c r="H301" s="53">
        <f t="shared" si="23"/>
        <v>0</v>
      </c>
      <c r="I301" s="52"/>
    </row>
    <row r="302" ht="16.5" spans="1:9">
      <c r="A302" s="41">
        <v>301</v>
      </c>
      <c r="B302" s="41"/>
      <c r="C302" s="41"/>
      <c r="D302" s="52"/>
      <c r="E302" s="43">
        <f t="shared" si="20"/>
        <v>0</v>
      </c>
      <c r="F302" s="43">
        <f t="shared" si="21"/>
        <v>0</v>
      </c>
      <c r="G302" s="53">
        <f t="shared" si="22"/>
        <v>0</v>
      </c>
      <c r="H302" s="53">
        <f t="shared" si="23"/>
        <v>0</v>
      </c>
      <c r="I302" s="52"/>
    </row>
    <row r="303" ht="16.5" spans="1:9">
      <c r="A303" s="41">
        <v>302</v>
      </c>
      <c r="B303" s="41"/>
      <c r="C303" s="41"/>
      <c r="D303" s="52"/>
      <c r="E303" s="43">
        <f t="shared" si="20"/>
        <v>0</v>
      </c>
      <c r="F303" s="43">
        <f t="shared" si="21"/>
        <v>0</v>
      </c>
      <c r="G303" s="53">
        <f t="shared" si="22"/>
        <v>0</v>
      </c>
      <c r="H303" s="53">
        <f t="shared" si="23"/>
        <v>0</v>
      </c>
      <c r="I303" s="52"/>
    </row>
    <row r="304" ht="16.5" spans="1:9">
      <c r="A304" s="41">
        <v>303</v>
      </c>
      <c r="B304" s="41"/>
      <c r="C304" s="41"/>
      <c r="D304" s="52"/>
      <c r="E304" s="43">
        <f t="shared" si="20"/>
        <v>0</v>
      </c>
      <c r="F304" s="43">
        <f t="shared" si="21"/>
        <v>0</v>
      </c>
      <c r="G304" s="53">
        <f t="shared" si="22"/>
        <v>0</v>
      </c>
      <c r="H304" s="53">
        <f t="shared" si="23"/>
        <v>0</v>
      </c>
      <c r="I304" s="52"/>
    </row>
    <row r="305" ht="16.5" spans="1:9">
      <c r="A305" s="41">
        <v>304</v>
      </c>
      <c r="B305" s="41"/>
      <c r="C305" s="41"/>
      <c r="D305" s="52"/>
      <c r="E305" s="43">
        <f t="shared" si="20"/>
        <v>0</v>
      </c>
      <c r="F305" s="43">
        <f t="shared" si="21"/>
        <v>0</v>
      </c>
      <c r="G305" s="53">
        <f t="shared" si="22"/>
        <v>0</v>
      </c>
      <c r="H305" s="53">
        <f t="shared" si="23"/>
        <v>0</v>
      </c>
      <c r="I305" s="52"/>
    </row>
    <row r="306" ht="16.5" spans="1:9">
      <c r="A306" s="41">
        <v>305</v>
      </c>
      <c r="B306" s="41"/>
      <c r="C306" s="41"/>
      <c r="D306" s="52"/>
      <c r="E306" s="43">
        <f t="shared" si="20"/>
        <v>0</v>
      </c>
      <c r="F306" s="43">
        <f t="shared" si="21"/>
        <v>0</v>
      </c>
      <c r="G306" s="53">
        <f t="shared" si="22"/>
        <v>0</v>
      </c>
      <c r="H306" s="53">
        <f t="shared" si="23"/>
        <v>0</v>
      </c>
      <c r="I306" s="52"/>
    </row>
    <row r="307" ht="16.5" spans="1:9">
      <c r="A307" s="41">
        <v>306</v>
      </c>
      <c r="B307" s="41"/>
      <c r="C307" s="41"/>
      <c r="D307" s="52"/>
      <c r="E307" s="43">
        <f t="shared" si="20"/>
        <v>0</v>
      </c>
      <c r="F307" s="43">
        <f t="shared" si="21"/>
        <v>0</v>
      </c>
      <c r="G307" s="53">
        <f t="shared" si="22"/>
        <v>0</v>
      </c>
      <c r="H307" s="53">
        <f t="shared" si="23"/>
        <v>0</v>
      </c>
      <c r="I307" s="52"/>
    </row>
    <row r="308" ht="16.5" spans="1:9">
      <c r="A308" s="41">
        <v>307</v>
      </c>
      <c r="B308" s="41"/>
      <c r="C308" s="41"/>
      <c r="D308" s="52"/>
      <c r="E308" s="43">
        <f t="shared" si="20"/>
        <v>0</v>
      </c>
      <c r="F308" s="43">
        <f t="shared" si="21"/>
        <v>0</v>
      </c>
      <c r="G308" s="53">
        <f t="shared" si="22"/>
        <v>0</v>
      </c>
      <c r="H308" s="53">
        <f t="shared" si="23"/>
        <v>0</v>
      </c>
      <c r="I308" s="52"/>
    </row>
    <row r="309" ht="16.5" spans="1:9">
      <c r="A309" s="41">
        <v>308</v>
      </c>
      <c r="B309" s="41"/>
      <c r="C309" s="41"/>
      <c r="D309" s="52"/>
      <c r="E309" s="43">
        <f t="shared" si="20"/>
        <v>0</v>
      </c>
      <c r="F309" s="43">
        <f t="shared" si="21"/>
        <v>0</v>
      </c>
      <c r="G309" s="53">
        <f t="shared" si="22"/>
        <v>0</v>
      </c>
      <c r="H309" s="53">
        <f t="shared" si="23"/>
        <v>0</v>
      </c>
      <c r="I309" s="52"/>
    </row>
    <row r="310" ht="16.5" spans="1:9">
      <c r="A310" s="41">
        <v>309</v>
      </c>
      <c r="B310" s="41"/>
      <c r="C310" s="41"/>
      <c r="D310" s="52"/>
      <c r="E310" s="43">
        <f t="shared" si="20"/>
        <v>0</v>
      </c>
      <c r="F310" s="43">
        <f t="shared" si="21"/>
        <v>0</v>
      </c>
      <c r="G310" s="53">
        <f t="shared" si="22"/>
        <v>0</v>
      </c>
      <c r="H310" s="53">
        <f t="shared" si="23"/>
        <v>0</v>
      </c>
      <c r="I310" s="52"/>
    </row>
    <row r="311" ht="16.5" spans="1:9">
      <c r="A311" s="41">
        <v>310</v>
      </c>
      <c r="B311" s="41"/>
      <c r="C311" s="41"/>
      <c r="D311" s="52"/>
      <c r="E311" s="43">
        <f t="shared" si="20"/>
        <v>0</v>
      </c>
      <c r="F311" s="43">
        <f t="shared" si="21"/>
        <v>0</v>
      </c>
      <c r="G311" s="53">
        <f t="shared" si="22"/>
        <v>0</v>
      </c>
      <c r="H311" s="53">
        <f t="shared" si="23"/>
        <v>0</v>
      </c>
      <c r="I311" s="52"/>
    </row>
    <row r="312" ht="16.5" spans="1:9">
      <c r="A312" s="41">
        <v>311</v>
      </c>
      <c r="B312" s="41"/>
      <c r="C312" s="41"/>
      <c r="D312" s="52"/>
      <c r="E312" s="43">
        <f t="shared" si="20"/>
        <v>0</v>
      </c>
      <c r="F312" s="43">
        <f t="shared" si="21"/>
        <v>0</v>
      </c>
      <c r="G312" s="53">
        <f t="shared" si="22"/>
        <v>0</v>
      </c>
      <c r="H312" s="53">
        <f t="shared" si="23"/>
        <v>0</v>
      </c>
      <c r="I312" s="52"/>
    </row>
    <row r="313" ht="16.5" spans="1:9">
      <c r="A313" s="41">
        <v>312</v>
      </c>
      <c r="B313" s="41"/>
      <c r="C313" s="41"/>
      <c r="D313" s="52"/>
      <c r="E313" s="43">
        <f t="shared" si="20"/>
        <v>0</v>
      </c>
      <c r="F313" s="43">
        <f t="shared" si="21"/>
        <v>0</v>
      </c>
      <c r="G313" s="53">
        <f t="shared" si="22"/>
        <v>0</v>
      </c>
      <c r="H313" s="53">
        <f t="shared" si="23"/>
        <v>0</v>
      </c>
      <c r="I313" s="52"/>
    </row>
    <row r="314" ht="16.5" spans="1:9">
      <c r="A314" s="41">
        <v>313</v>
      </c>
      <c r="B314" s="41"/>
      <c r="C314" s="41"/>
      <c r="D314" s="52"/>
      <c r="E314" s="43">
        <f t="shared" si="20"/>
        <v>0</v>
      </c>
      <c r="F314" s="43">
        <f t="shared" si="21"/>
        <v>0</v>
      </c>
      <c r="G314" s="53">
        <f t="shared" si="22"/>
        <v>0</v>
      </c>
      <c r="H314" s="53">
        <f t="shared" si="23"/>
        <v>0</v>
      </c>
      <c r="I314" s="52"/>
    </row>
    <row r="315" ht="16.5" spans="1:9">
      <c r="A315" s="41">
        <v>314</v>
      </c>
      <c r="B315" s="41"/>
      <c r="C315" s="41"/>
      <c r="D315" s="52"/>
      <c r="E315" s="43">
        <f t="shared" si="20"/>
        <v>0</v>
      </c>
      <c r="F315" s="43">
        <f t="shared" si="21"/>
        <v>0</v>
      </c>
      <c r="G315" s="53">
        <f t="shared" si="22"/>
        <v>0</v>
      </c>
      <c r="H315" s="53">
        <f t="shared" si="23"/>
        <v>0</v>
      </c>
      <c r="I315" s="52"/>
    </row>
    <row r="316" ht="16.5" spans="1:9">
      <c r="A316" s="41">
        <v>315</v>
      </c>
      <c r="B316" s="41"/>
      <c r="C316" s="41"/>
      <c r="D316" s="52"/>
      <c r="E316" s="43">
        <f t="shared" si="20"/>
        <v>0</v>
      </c>
      <c r="F316" s="43">
        <f t="shared" si="21"/>
        <v>0</v>
      </c>
      <c r="G316" s="53">
        <f t="shared" si="22"/>
        <v>0</v>
      </c>
      <c r="H316" s="53">
        <f t="shared" si="23"/>
        <v>0</v>
      </c>
      <c r="I316" s="52"/>
    </row>
    <row r="317" ht="16.5" spans="1:9">
      <c r="A317" s="41">
        <v>316</v>
      </c>
      <c r="B317" s="41"/>
      <c r="C317" s="41"/>
      <c r="D317" s="52"/>
      <c r="E317" s="43">
        <f t="shared" si="20"/>
        <v>0</v>
      </c>
      <c r="F317" s="43">
        <f t="shared" si="21"/>
        <v>0</v>
      </c>
      <c r="G317" s="53">
        <f t="shared" si="22"/>
        <v>0</v>
      </c>
      <c r="H317" s="53">
        <f t="shared" si="23"/>
        <v>0</v>
      </c>
      <c r="I317" s="52"/>
    </row>
    <row r="318" ht="16.5" spans="1:9">
      <c r="A318" s="41">
        <v>317</v>
      </c>
      <c r="B318" s="41"/>
      <c r="C318" s="41"/>
      <c r="D318" s="52"/>
      <c r="E318" s="43">
        <f t="shared" si="20"/>
        <v>0</v>
      </c>
      <c r="F318" s="43">
        <f t="shared" si="21"/>
        <v>0</v>
      </c>
      <c r="G318" s="53">
        <f t="shared" si="22"/>
        <v>0</v>
      </c>
      <c r="H318" s="53">
        <f t="shared" si="23"/>
        <v>0</v>
      </c>
      <c r="I318" s="52"/>
    </row>
    <row r="319" ht="16.5" spans="1:9">
      <c r="A319" s="41">
        <v>318</v>
      </c>
      <c r="B319" s="41"/>
      <c r="C319" s="41"/>
      <c r="D319" s="52"/>
      <c r="E319" s="43">
        <f t="shared" si="20"/>
        <v>0</v>
      </c>
      <c r="F319" s="43">
        <f t="shared" si="21"/>
        <v>0</v>
      </c>
      <c r="G319" s="53">
        <f t="shared" si="22"/>
        <v>0</v>
      </c>
      <c r="H319" s="53">
        <f t="shared" si="23"/>
        <v>0</v>
      </c>
      <c r="I319" s="52"/>
    </row>
    <row r="320" ht="16.5" spans="1:9">
      <c r="A320" s="41">
        <v>319</v>
      </c>
      <c r="B320" s="41"/>
      <c r="C320" s="41"/>
      <c r="D320" s="52"/>
      <c r="E320" s="43">
        <f t="shared" si="20"/>
        <v>0</v>
      </c>
      <c r="F320" s="43">
        <f t="shared" si="21"/>
        <v>0</v>
      </c>
      <c r="G320" s="53">
        <f t="shared" si="22"/>
        <v>0</v>
      </c>
      <c r="H320" s="53">
        <f t="shared" si="23"/>
        <v>0</v>
      </c>
      <c r="I320" s="52"/>
    </row>
    <row r="321" ht="16.5" spans="1:9">
      <c r="A321" s="41">
        <v>320</v>
      </c>
      <c r="B321" s="41"/>
      <c r="C321" s="41"/>
      <c r="D321" s="52"/>
      <c r="E321" s="43">
        <f t="shared" si="20"/>
        <v>0</v>
      </c>
      <c r="F321" s="43">
        <f t="shared" si="21"/>
        <v>0</v>
      </c>
      <c r="G321" s="53">
        <f t="shared" si="22"/>
        <v>0</v>
      </c>
      <c r="H321" s="53">
        <f t="shared" si="23"/>
        <v>0</v>
      </c>
      <c r="I321" s="52"/>
    </row>
    <row r="322" ht="16.5" spans="1:9">
      <c r="A322" s="41">
        <v>321</v>
      </c>
      <c r="B322" s="41"/>
      <c r="C322" s="41"/>
      <c r="D322" s="52"/>
      <c r="E322" s="43">
        <f t="shared" si="20"/>
        <v>0</v>
      </c>
      <c r="F322" s="43">
        <f t="shared" si="21"/>
        <v>0</v>
      </c>
      <c r="G322" s="53">
        <f t="shared" si="22"/>
        <v>0</v>
      </c>
      <c r="H322" s="53">
        <f t="shared" si="23"/>
        <v>0</v>
      </c>
      <c r="I322" s="52"/>
    </row>
    <row r="323" ht="16.5" spans="1:9">
      <c r="A323" s="41">
        <v>322</v>
      </c>
      <c r="B323" s="41"/>
      <c r="C323" s="41"/>
      <c r="D323" s="52"/>
      <c r="E323" s="43">
        <f t="shared" si="20"/>
        <v>0</v>
      </c>
      <c r="F323" s="43">
        <f t="shared" si="21"/>
        <v>0</v>
      </c>
      <c r="G323" s="53">
        <f t="shared" si="22"/>
        <v>0</v>
      </c>
      <c r="H323" s="53">
        <f t="shared" si="23"/>
        <v>0</v>
      </c>
      <c r="I323" s="52"/>
    </row>
    <row r="324" ht="16.5" spans="1:9">
      <c r="A324" s="41">
        <v>323</v>
      </c>
      <c r="B324" s="41"/>
      <c r="C324" s="41"/>
      <c r="D324" s="52"/>
      <c r="E324" s="43">
        <f t="shared" si="20"/>
        <v>0</v>
      </c>
      <c r="F324" s="43">
        <f t="shared" si="21"/>
        <v>0</v>
      </c>
      <c r="G324" s="53">
        <f t="shared" si="22"/>
        <v>0</v>
      </c>
      <c r="H324" s="53">
        <f t="shared" si="23"/>
        <v>0</v>
      </c>
      <c r="I324" s="52"/>
    </row>
    <row r="325" ht="16.5" spans="1:9">
      <c r="A325" s="41">
        <v>324</v>
      </c>
      <c r="B325" s="41"/>
      <c r="C325" s="41"/>
      <c r="D325" s="52"/>
      <c r="E325" s="43">
        <f t="shared" si="20"/>
        <v>0</v>
      </c>
      <c r="F325" s="43">
        <f t="shared" si="21"/>
        <v>0</v>
      </c>
      <c r="G325" s="53">
        <f t="shared" si="22"/>
        <v>0</v>
      </c>
      <c r="H325" s="53">
        <f t="shared" si="23"/>
        <v>0</v>
      </c>
      <c r="I325" s="52"/>
    </row>
    <row r="326" ht="16.5" spans="1:9">
      <c r="A326" s="41">
        <v>325</v>
      </c>
      <c r="B326" s="41"/>
      <c r="C326" s="41"/>
      <c r="D326" s="52"/>
      <c r="E326" s="43">
        <f t="shared" si="20"/>
        <v>0</v>
      </c>
      <c r="F326" s="43">
        <f t="shared" si="21"/>
        <v>0</v>
      </c>
      <c r="G326" s="53">
        <f t="shared" si="22"/>
        <v>0</v>
      </c>
      <c r="H326" s="53">
        <f t="shared" si="23"/>
        <v>0</v>
      </c>
      <c r="I326" s="52"/>
    </row>
    <row r="327" ht="16.5" spans="1:9">
      <c r="A327" s="41">
        <v>326</v>
      </c>
      <c r="B327" s="41"/>
      <c r="C327" s="41"/>
      <c r="D327" s="52"/>
      <c r="E327" s="43">
        <f t="shared" si="20"/>
        <v>0</v>
      </c>
      <c r="F327" s="43">
        <f t="shared" si="21"/>
        <v>0</v>
      </c>
      <c r="G327" s="53">
        <f t="shared" si="22"/>
        <v>0</v>
      </c>
      <c r="H327" s="53">
        <f t="shared" si="23"/>
        <v>0</v>
      </c>
      <c r="I327" s="52"/>
    </row>
    <row r="328" ht="16.5" spans="1:9">
      <c r="A328" s="41">
        <v>327</v>
      </c>
      <c r="B328" s="41"/>
      <c r="C328" s="41"/>
      <c r="D328" s="52"/>
      <c r="E328" s="43">
        <f t="shared" si="20"/>
        <v>0</v>
      </c>
      <c r="F328" s="43">
        <f t="shared" si="21"/>
        <v>0</v>
      </c>
      <c r="G328" s="53">
        <f t="shared" si="22"/>
        <v>0</v>
      </c>
      <c r="H328" s="53">
        <f t="shared" si="23"/>
        <v>0</v>
      </c>
      <c r="I328" s="52"/>
    </row>
    <row r="329" ht="16.5" spans="1:9">
      <c r="A329" s="41">
        <v>328</v>
      </c>
      <c r="B329" s="41"/>
      <c r="C329" s="41"/>
      <c r="D329" s="52"/>
      <c r="E329" s="43">
        <f t="shared" si="20"/>
        <v>0</v>
      </c>
      <c r="F329" s="43">
        <f t="shared" si="21"/>
        <v>0</v>
      </c>
      <c r="G329" s="53">
        <f t="shared" si="22"/>
        <v>0</v>
      </c>
      <c r="H329" s="53">
        <f t="shared" si="23"/>
        <v>0</v>
      </c>
      <c r="I329" s="52"/>
    </row>
    <row r="330" ht="16.5" spans="1:9">
      <c r="A330" s="41">
        <v>329</v>
      </c>
      <c r="B330" s="41"/>
      <c r="C330" s="41"/>
      <c r="D330" s="52"/>
      <c r="E330" s="43">
        <f t="shared" ref="E330:E393" si="24">IF(D330&gt;0,IF(D330&lt;=ROUND((I330+36000)-(36000*0.03-0),2),0.03,IF(D330&lt;=ROUND((I330+144000)-(144000*0.1-2520),2),0.1,IF(D330&lt;=ROUND((I330+300000)-(30000*0.2-16920),2),0.2,IF(D330&lt;=ROUND((I330+420000)-(420000*0.25-31920),2),0.25,IF(D330&lt;=ROUND((I330+660000)-(660000*0.3-52920),2),0.3,IF(D330&lt;=ROUND((I330+960000)-(960000*0.35-85920),2),0.35,0.45)))))),0)</f>
        <v>0</v>
      </c>
      <c r="F330" s="43">
        <f t="shared" ref="F330:F393" si="25">IF(D330&gt;I330,IF(D330&lt;=ROUND((I330+36000)-(36000*0.03-0),2),0,IF(D330&lt;=ROUND((I330+144000)-(144000*0.1-2520),2),2520,IF(D330&lt;=ROUND((I330+300000)-(30000*0.2-16920),2),16920,IF(D330&lt;=ROUND((I330+420000)-(420000*0.25-31920),2),31920,IF(D330&lt;=ROUND((I330+660000)-(660000*0.3-52920),2),52920,IF(D330&lt;=ROUND((I330+960000)-(960000*0.35-85920),2),85920,181920)))))),0)</f>
        <v>0</v>
      </c>
      <c r="G330" s="53">
        <f t="shared" ref="G330:G393" si="26">IF(D330&lt;=I330,0,ROUND(((D330-I330)*E330-F330)/(1-E330),2))</f>
        <v>0</v>
      </c>
      <c r="H330" s="53">
        <f t="shared" ref="H330:H393" si="27">IF(D330&lt;=I330,D330,ROUND((D330-E330*I330-F330)/(1-E330),2))</f>
        <v>0</v>
      </c>
      <c r="I330" s="52"/>
    </row>
    <row r="331" ht="16.5" spans="1:9">
      <c r="A331" s="41">
        <v>330</v>
      </c>
      <c r="B331" s="41"/>
      <c r="C331" s="41"/>
      <c r="D331" s="52"/>
      <c r="E331" s="43">
        <f t="shared" si="24"/>
        <v>0</v>
      </c>
      <c r="F331" s="43">
        <f t="shared" si="25"/>
        <v>0</v>
      </c>
      <c r="G331" s="53">
        <f t="shared" si="26"/>
        <v>0</v>
      </c>
      <c r="H331" s="53">
        <f t="shared" si="27"/>
        <v>0</v>
      </c>
      <c r="I331" s="52"/>
    </row>
    <row r="332" ht="16.5" spans="1:9">
      <c r="A332" s="41">
        <v>331</v>
      </c>
      <c r="B332" s="41"/>
      <c r="C332" s="41"/>
      <c r="D332" s="52"/>
      <c r="E332" s="43">
        <f t="shared" si="24"/>
        <v>0</v>
      </c>
      <c r="F332" s="43">
        <f t="shared" si="25"/>
        <v>0</v>
      </c>
      <c r="G332" s="53">
        <f t="shared" si="26"/>
        <v>0</v>
      </c>
      <c r="H332" s="53">
        <f t="shared" si="27"/>
        <v>0</v>
      </c>
      <c r="I332" s="52"/>
    </row>
    <row r="333" ht="16.5" spans="1:9">
      <c r="A333" s="41">
        <v>332</v>
      </c>
      <c r="B333" s="41"/>
      <c r="C333" s="41"/>
      <c r="D333" s="52"/>
      <c r="E333" s="43">
        <f t="shared" si="24"/>
        <v>0</v>
      </c>
      <c r="F333" s="43">
        <f t="shared" si="25"/>
        <v>0</v>
      </c>
      <c r="G333" s="53">
        <f t="shared" si="26"/>
        <v>0</v>
      </c>
      <c r="H333" s="53">
        <f t="shared" si="27"/>
        <v>0</v>
      </c>
      <c r="I333" s="52"/>
    </row>
    <row r="334" ht="16.5" spans="1:9">
      <c r="A334" s="41">
        <v>333</v>
      </c>
      <c r="B334" s="41"/>
      <c r="C334" s="41"/>
      <c r="D334" s="52"/>
      <c r="E334" s="43">
        <f t="shared" si="24"/>
        <v>0</v>
      </c>
      <c r="F334" s="43">
        <f t="shared" si="25"/>
        <v>0</v>
      </c>
      <c r="G334" s="53">
        <f t="shared" si="26"/>
        <v>0</v>
      </c>
      <c r="H334" s="53">
        <f t="shared" si="27"/>
        <v>0</v>
      </c>
      <c r="I334" s="52"/>
    </row>
    <row r="335" ht="16.5" spans="1:9">
      <c r="A335" s="41">
        <v>334</v>
      </c>
      <c r="B335" s="41"/>
      <c r="C335" s="41"/>
      <c r="D335" s="52"/>
      <c r="E335" s="43">
        <f t="shared" si="24"/>
        <v>0</v>
      </c>
      <c r="F335" s="43">
        <f t="shared" si="25"/>
        <v>0</v>
      </c>
      <c r="G335" s="53">
        <f t="shared" si="26"/>
        <v>0</v>
      </c>
      <c r="H335" s="53">
        <f t="shared" si="27"/>
        <v>0</v>
      </c>
      <c r="I335" s="52"/>
    </row>
    <row r="336" ht="16.5" spans="1:9">
      <c r="A336" s="41">
        <v>335</v>
      </c>
      <c r="B336" s="41"/>
      <c r="C336" s="41"/>
      <c r="D336" s="52"/>
      <c r="E336" s="43">
        <f t="shared" si="24"/>
        <v>0</v>
      </c>
      <c r="F336" s="43">
        <f t="shared" si="25"/>
        <v>0</v>
      </c>
      <c r="G336" s="53">
        <f t="shared" si="26"/>
        <v>0</v>
      </c>
      <c r="H336" s="53">
        <f t="shared" si="27"/>
        <v>0</v>
      </c>
      <c r="I336" s="52"/>
    </row>
    <row r="337" ht="16.5" spans="1:9">
      <c r="A337" s="41">
        <v>336</v>
      </c>
      <c r="B337" s="41"/>
      <c r="C337" s="41"/>
      <c r="D337" s="52"/>
      <c r="E337" s="43">
        <f t="shared" si="24"/>
        <v>0</v>
      </c>
      <c r="F337" s="43">
        <f t="shared" si="25"/>
        <v>0</v>
      </c>
      <c r="G337" s="53">
        <f t="shared" si="26"/>
        <v>0</v>
      </c>
      <c r="H337" s="53">
        <f t="shared" si="27"/>
        <v>0</v>
      </c>
      <c r="I337" s="52"/>
    </row>
    <row r="338" ht="16.5" spans="1:9">
      <c r="A338" s="41">
        <v>337</v>
      </c>
      <c r="B338" s="41"/>
      <c r="C338" s="41"/>
      <c r="D338" s="52"/>
      <c r="E338" s="43">
        <f t="shared" si="24"/>
        <v>0</v>
      </c>
      <c r="F338" s="43">
        <f t="shared" si="25"/>
        <v>0</v>
      </c>
      <c r="G338" s="53">
        <f t="shared" si="26"/>
        <v>0</v>
      </c>
      <c r="H338" s="53">
        <f t="shared" si="27"/>
        <v>0</v>
      </c>
      <c r="I338" s="52"/>
    </row>
    <row r="339" ht="16.5" spans="1:9">
      <c r="A339" s="41">
        <v>338</v>
      </c>
      <c r="B339" s="41"/>
      <c r="C339" s="41"/>
      <c r="D339" s="52"/>
      <c r="E339" s="43">
        <f t="shared" si="24"/>
        <v>0</v>
      </c>
      <c r="F339" s="43">
        <f t="shared" si="25"/>
        <v>0</v>
      </c>
      <c r="G339" s="53">
        <f t="shared" si="26"/>
        <v>0</v>
      </c>
      <c r="H339" s="53">
        <f t="shared" si="27"/>
        <v>0</v>
      </c>
      <c r="I339" s="52"/>
    </row>
    <row r="340" ht="16.5" spans="1:9">
      <c r="A340" s="41">
        <v>339</v>
      </c>
      <c r="B340" s="41"/>
      <c r="C340" s="41"/>
      <c r="D340" s="52"/>
      <c r="E340" s="43">
        <f t="shared" si="24"/>
        <v>0</v>
      </c>
      <c r="F340" s="43">
        <f t="shared" si="25"/>
        <v>0</v>
      </c>
      <c r="G340" s="53">
        <f t="shared" si="26"/>
        <v>0</v>
      </c>
      <c r="H340" s="53">
        <f t="shared" si="27"/>
        <v>0</v>
      </c>
      <c r="I340" s="52"/>
    </row>
    <row r="341" ht="16.5" spans="1:9">
      <c r="A341" s="41">
        <v>340</v>
      </c>
      <c r="B341" s="41"/>
      <c r="C341" s="41"/>
      <c r="D341" s="52"/>
      <c r="E341" s="43">
        <f t="shared" si="24"/>
        <v>0</v>
      </c>
      <c r="F341" s="43">
        <f t="shared" si="25"/>
        <v>0</v>
      </c>
      <c r="G341" s="53">
        <f t="shared" si="26"/>
        <v>0</v>
      </c>
      <c r="H341" s="53">
        <f t="shared" si="27"/>
        <v>0</v>
      </c>
      <c r="I341" s="52"/>
    </row>
    <row r="342" ht="16.5" spans="1:9">
      <c r="A342" s="41">
        <v>341</v>
      </c>
      <c r="B342" s="41"/>
      <c r="C342" s="41"/>
      <c r="D342" s="52"/>
      <c r="E342" s="43">
        <f t="shared" si="24"/>
        <v>0</v>
      </c>
      <c r="F342" s="43">
        <f t="shared" si="25"/>
        <v>0</v>
      </c>
      <c r="G342" s="53">
        <f t="shared" si="26"/>
        <v>0</v>
      </c>
      <c r="H342" s="53">
        <f t="shared" si="27"/>
        <v>0</v>
      </c>
      <c r="I342" s="52"/>
    </row>
    <row r="343" ht="16.5" spans="1:9">
      <c r="A343" s="41">
        <v>342</v>
      </c>
      <c r="B343" s="41"/>
      <c r="C343" s="41"/>
      <c r="D343" s="52"/>
      <c r="E343" s="43">
        <f t="shared" si="24"/>
        <v>0</v>
      </c>
      <c r="F343" s="43">
        <f t="shared" si="25"/>
        <v>0</v>
      </c>
      <c r="G343" s="53">
        <f t="shared" si="26"/>
        <v>0</v>
      </c>
      <c r="H343" s="53">
        <f t="shared" si="27"/>
        <v>0</v>
      </c>
      <c r="I343" s="52"/>
    </row>
    <row r="344" ht="16.5" spans="1:9">
      <c r="A344" s="41">
        <v>343</v>
      </c>
      <c r="B344" s="41"/>
      <c r="C344" s="41"/>
      <c r="D344" s="52"/>
      <c r="E344" s="43">
        <f t="shared" si="24"/>
        <v>0</v>
      </c>
      <c r="F344" s="43">
        <f t="shared" si="25"/>
        <v>0</v>
      </c>
      <c r="G344" s="53">
        <f t="shared" si="26"/>
        <v>0</v>
      </c>
      <c r="H344" s="53">
        <f t="shared" si="27"/>
        <v>0</v>
      </c>
      <c r="I344" s="52"/>
    </row>
    <row r="345" ht="16.5" spans="1:9">
      <c r="A345" s="41">
        <v>344</v>
      </c>
      <c r="B345" s="41"/>
      <c r="C345" s="41"/>
      <c r="D345" s="52"/>
      <c r="E345" s="43">
        <f t="shared" si="24"/>
        <v>0</v>
      </c>
      <c r="F345" s="43">
        <f t="shared" si="25"/>
        <v>0</v>
      </c>
      <c r="G345" s="53">
        <f t="shared" si="26"/>
        <v>0</v>
      </c>
      <c r="H345" s="53">
        <f t="shared" si="27"/>
        <v>0</v>
      </c>
      <c r="I345" s="52"/>
    </row>
    <row r="346" ht="16.5" spans="1:9">
      <c r="A346" s="41">
        <v>345</v>
      </c>
      <c r="B346" s="41"/>
      <c r="C346" s="41"/>
      <c r="D346" s="52"/>
      <c r="E346" s="43">
        <f t="shared" si="24"/>
        <v>0</v>
      </c>
      <c r="F346" s="43">
        <f t="shared" si="25"/>
        <v>0</v>
      </c>
      <c r="G346" s="53">
        <f t="shared" si="26"/>
        <v>0</v>
      </c>
      <c r="H346" s="53">
        <f t="shared" si="27"/>
        <v>0</v>
      </c>
      <c r="I346" s="52"/>
    </row>
    <row r="347" ht="16.5" spans="1:9">
      <c r="A347" s="41">
        <v>346</v>
      </c>
      <c r="B347" s="41"/>
      <c r="C347" s="41"/>
      <c r="D347" s="52"/>
      <c r="E347" s="43">
        <f t="shared" si="24"/>
        <v>0</v>
      </c>
      <c r="F347" s="43">
        <f t="shared" si="25"/>
        <v>0</v>
      </c>
      <c r="G347" s="53">
        <f t="shared" si="26"/>
        <v>0</v>
      </c>
      <c r="H347" s="53">
        <f t="shared" si="27"/>
        <v>0</v>
      </c>
      <c r="I347" s="52"/>
    </row>
    <row r="348" ht="16.5" spans="1:9">
      <c r="A348" s="41">
        <v>347</v>
      </c>
      <c r="B348" s="41"/>
      <c r="C348" s="41"/>
      <c r="D348" s="52"/>
      <c r="E348" s="43">
        <f t="shared" si="24"/>
        <v>0</v>
      </c>
      <c r="F348" s="43">
        <f t="shared" si="25"/>
        <v>0</v>
      </c>
      <c r="G348" s="53">
        <f t="shared" si="26"/>
        <v>0</v>
      </c>
      <c r="H348" s="53">
        <f t="shared" si="27"/>
        <v>0</v>
      </c>
      <c r="I348" s="52"/>
    </row>
    <row r="349" ht="16.5" spans="1:9">
      <c r="A349" s="41">
        <v>348</v>
      </c>
      <c r="B349" s="41"/>
      <c r="C349" s="41"/>
      <c r="D349" s="52"/>
      <c r="E349" s="43">
        <f t="shared" si="24"/>
        <v>0</v>
      </c>
      <c r="F349" s="43">
        <f t="shared" si="25"/>
        <v>0</v>
      </c>
      <c r="G349" s="53">
        <f t="shared" si="26"/>
        <v>0</v>
      </c>
      <c r="H349" s="53">
        <f t="shared" si="27"/>
        <v>0</v>
      </c>
      <c r="I349" s="52"/>
    </row>
    <row r="350" ht="16.5" spans="1:9">
      <c r="A350" s="41">
        <v>349</v>
      </c>
      <c r="B350" s="41"/>
      <c r="C350" s="41"/>
      <c r="D350" s="52"/>
      <c r="E350" s="43">
        <f t="shared" si="24"/>
        <v>0</v>
      </c>
      <c r="F350" s="43">
        <f t="shared" si="25"/>
        <v>0</v>
      </c>
      <c r="G350" s="53">
        <f t="shared" si="26"/>
        <v>0</v>
      </c>
      <c r="H350" s="53">
        <f t="shared" si="27"/>
        <v>0</v>
      </c>
      <c r="I350" s="52"/>
    </row>
    <row r="351" ht="16.5" spans="1:9">
      <c r="A351" s="41">
        <v>350</v>
      </c>
      <c r="B351" s="41"/>
      <c r="C351" s="41"/>
      <c r="D351" s="52"/>
      <c r="E351" s="43">
        <f t="shared" si="24"/>
        <v>0</v>
      </c>
      <c r="F351" s="43">
        <f t="shared" si="25"/>
        <v>0</v>
      </c>
      <c r="G351" s="53">
        <f t="shared" si="26"/>
        <v>0</v>
      </c>
      <c r="H351" s="53">
        <f t="shared" si="27"/>
        <v>0</v>
      </c>
      <c r="I351" s="52"/>
    </row>
    <row r="352" ht="16.5" spans="1:9">
      <c r="A352" s="41">
        <v>351</v>
      </c>
      <c r="B352" s="41"/>
      <c r="C352" s="41"/>
      <c r="D352" s="52"/>
      <c r="E352" s="43">
        <f t="shared" si="24"/>
        <v>0</v>
      </c>
      <c r="F352" s="43">
        <f t="shared" si="25"/>
        <v>0</v>
      </c>
      <c r="G352" s="53">
        <f t="shared" si="26"/>
        <v>0</v>
      </c>
      <c r="H352" s="53">
        <f t="shared" si="27"/>
        <v>0</v>
      </c>
      <c r="I352" s="52"/>
    </row>
    <row r="353" ht="16.5" spans="1:9">
      <c r="A353" s="41">
        <v>352</v>
      </c>
      <c r="B353" s="41"/>
      <c r="C353" s="41"/>
      <c r="D353" s="52"/>
      <c r="E353" s="43">
        <f t="shared" si="24"/>
        <v>0</v>
      </c>
      <c r="F353" s="43">
        <f t="shared" si="25"/>
        <v>0</v>
      </c>
      <c r="G353" s="53">
        <f t="shared" si="26"/>
        <v>0</v>
      </c>
      <c r="H353" s="53">
        <f t="shared" si="27"/>
        <v>0</v>
      </c>
      <c r="I353" s="52"/>
    </row>
    <row r="354" ht="16.5" spans="1:9">
      <c r="A354" s="41">
        <v>353</v>
      </c>
      <c r="B354" s="41"/>
      <c r="C354" s="41"/>
      <c r="D354" s="52"/>
      <c r="E354" s="43">
        <f t="shared" si="24"/>
        <v>0</v>
      </c>
      <c r="F354" s="43">
        <f t="shared" si="25"/>
        <v>0</v>
      </c>
      <c r="G354" s="53">
        <f t="shared" si="26"/>
        <v>0</v>
      </c>
      <c r="H354" s="53">
        <f t="shared" si="27"/>
        <v>0</v>
      </c>
      <c r="I354" s="52"/>
    </row>
    <row r="355" ht="16.5" spans="1:9">
      <c r="A355" s="41">
        <v>354</v>
      </c>
      <c r="B355" s="41"/>
      <c r="C355" s="41"/>
      <c r="D355" s="52"/>
      <c r="E355" s="43">
        <f t="shared" si="24"/>
        <v>0</v>
      </c>
      <c r="F355" s="43">
        <f t="shared" si="25"/>
        <v>0</v>
      </c>
      <c r="G355" s="53">
        <f t="shared" si="26"/>
        <v>0</v>
      </c>
      <c r="H355" s="53">
        <f t="shared" si="27"/>
        <v>0</v>
      </c>
      <c r="I355" s="52"/>
    </row>
    <row r="356" ht="16.5" spans="1:9">
      <c r="A356" s="41">
        <v>355</v>
      </c>
      <c r="B356" s="41"/>
      <c r="C356" s="41"/>
      <c r="D356" s="52"/>
      <c r="E356" s="43">
        <f t="shared" si="24"/>
        <v>0</v>
      </c>
      <c r="F356" s="43">
        <f t="shared" si="25"/>
        <v>0</v>
      </c>
      <c r="G356" s="53">
        <f t="shared" si="26"/>
        <v>0</v>
      </c>
      <c r="H356" s="53">
        <f t="shared" si="27"/>
        <v>0</v>
      </c>
      <c r="I356" s="52"/>
    </row>
    <row r="357" ht="16.5" spans="1:9">
      <c r="A357" s="41">
        <v>356</v>
      </c>
      <c r="B357" s="41"/>
      <c r="C357" s="41"/>
      <c r="D357" s="52"/>
      <c r="E357" s="43">
        <f t="shared" si="24"/>
        <v>0</v>
      </c>
      <c r="F357" s="43">
        <f t="shared" si="25"/>
        <v>0</v>
      </c>
      <c r="G357" s="53">
        <f t="shared" si="26"/>
        <v>0</v>
      </c>
      <c r="H357" s="53">
        <f t="shared" si="27"/>
        <v>0</v>
      </c>
      <c r="I357" s="52"/>
    </row>
    <row r="358" ht="16.5" spans="1:9">
      <c r="A358" s="41">
        <v>357</v>
      </c>
      <c r="B358" s="41"/>
      <c r="C358" s="41"/>
      <c r="D358" s="52"/>
      <c r="E358" s="43">
        <f t="shared" si="24"/>
        <v>0</v>
      </c>
      <c r="F358" s="43">
        <f t="shared" si="25"/>
        <v>0</v>
      </c>
      <c r="G358" s="53">
        <f t="shared" si="26"/>
        <v>0</v>
      </c>
      <c r="H358" s="53">
        <f t="shared" si="27"/>
        <v>0</v>
      </c>
      <c r="I358" s="52"/>
    </row>
    <row r="359" ht="16.5" spans="1:9">
      <c r="A359" s="41">
        <v>358</v>
      </c>
      <c r="B359" s="41"/>
      <c r="C359" s="41"/>
      <c r="D359" s="52"/>
      <c r="E359" s="43">
        <f t="shared" si="24"/>
        <v>0</v>
      </c>
      <c r="F359" s="43">
        <f t="shared" si="25"/>
        <v>0</v>
      </c>
      <c r="G359" s="53">
        <f t="shared" si="26"/>
        <v>0</v>
      </c>
      <c r="H359" s="53">
        <f t="shared" si="27"/>
        <v>0</v>
      </c>
      <c r="I359" s="52"/>
    </row>
    <row r="360" ht="16.5" spans="1:9">
      <c r="A360" s="41">
        <v>359</v>
      </c>
      <c r="B360" s="41"/>
      <c r="C360" s="41"/>
      <c r="D360" s="52"/>
      <c r="E360" s="43">
        <f t="shared" si="24"/>
        <v>0</v>
      </c>
      <c r="F360" s="43">
        <f t="shared" si="25"/>
        <v>0</v>
      </c>
      <c r="G360" s="53">
        <f t="shared" si="26"/>
        <v>0</v>
      </c>
      <c r="H360" s="53">
        <f t="shared" si="27"/>
        <v>0</v>
      </c>
      <c r="I360" s="52"/>
    </row>
    <row r="361" ht="16.5" spans="1:9">
      <c r="A361" s="41">
        <v>360</v>
      </c>
      <c r="B361" s="41"/>
      <c r="C361" s="41"/>
      <c r="D361" s="52"/>
      <c r="E361" s="43">
        <f t="shared" si="24"/>
        <v>0</v>
      </c>
      <c r="F361" s="43">
        <f t="shared" si="25"/>
        <v>0</v>
      </c>
      <c r="G361" s="53">
        <f t="shared" si="26"/>
        <v>0</v>
      </c>
      <c r="H361" s="53">
        <f t="shared" si="27"/>
        <v>0</v>
      </c>
      <c r="I361" s="52"/>
    </row>
    <row r="362" ht="16.5" spans="1:9">
      <c r="A362" s="41">
        <v>361</v>
      </c>
      <c r="B362" s="41"/>
      <c r="C362" s="41"/>
      <c r="D362" s="52"/>
      <c r="E362" s="43">
        <f t="shared" si="24"/>
        <v>0</v>
      </c>
      <c r="F362" s="43">
        <f t="shared" si="25"/>
        <v>0</v>
      </c>
      <c r="G362" s="53">
        <f t="shared" si="26"/>
        <v>0</v>
      </c>
      <c r="H362" s="53">
        <f t="shared" si="27"/>
        <v>0</v>
      </c>
      <c r="I362" s="52"/>
    </row>
    <row r="363" ht="16.5" spans="1:9">
      <c r="A363" s="41">
        <v>362</v>
      </c>
      <c r="B363" s="41"/>
      <c r="C363" s="41"/>
      <c r="D363" s="52"/>
      <c r="E363" s="43">
        <f t="shared" si="24"/>
        <v>0</v>
      </c>
      <c r="F363" s="43">
        <f t="shared" si="25"/>
        <v>0</v>
      </c>
      <c r="G363" s="53">
        <f t="shared" si="26"/>
        <v>0</v>
      </c>
      <c r="H363" s="53">
        <f t="shared" si="27"/>
        <v>0</v>
      </c>
      <c r="I363" s="52"/>
    </row>
    <row r="364" ht="16.5" spans="1:9">
      <c r="A364" s="41">
        <v>363</v>
      </c>
      <c r="B364" s="41"/>
      <c r="C364" s="41"/>
      <c r="D364" s="52"/>
      <c r="E364" s="43">
        <f t="shared" si="24"/>
        <v>0</v>
      </c>
      <c r="F364" s="43">
        <f t="shared" si="25"/>
        <v>0</v>
      </c>
      <c r="G364" s="53">
        <f t="shared" si="26"/>
        <v>0</v>
      </c>
      <c r="H364" s="53">
        <f t="shared" si="27"/>
        <v>0</v>
      </c>
      <c r="I364" s="52"/>
    </row>
    <row r="365" ht="16.5" spans="1:9">
      <c r="A365" s="41">
        <v>364</v>
      </c>
      <c r="B365" s="41"/>
      <c r="C365" s="41"/>
      <c r="D365" s="52"/>
      <c r="E365" s="43">
        <f t="shared" si="24"/>
        <v>0</v>
      </c>
      <c r="F365" s="43">
        <f t="shared" si="25"/>
        <v>0</v>
      </c>
      <c r="G365" s="53">
        <f t="shared" si="26"/>
        <v>0</v>
      </c>
      <c r="H365" s="53">
        <f t="shared" si="27"/>
        <v>0</v>
      </c>
      <c r="I365" s="52"/>
    </row>
    <row r="366" ht="16.5" spans="1:9">
      <c r="A366" s="41">
        <v>365</v>
      </c>
      <c r="B366" s="41"/>
      <c r="C366" s="41"/>
      <c r="D366" s="52"/>
      <c r="E366" s="43">
        <f t="shared" si="24"/>
        <v>0</v>
      </c>
      <c r="F366" s="43">
        <f t="shared" si="25"/>
        <v>0</v>
      </c>
      <c r="G366" s="53">
        <f t="shared" si="26"/>
        <v>0</v>
      </c>
      <c r="H366" s="53">
        <f t="shared" si="27"/>
        <v>0</v>
      </c>
      <c r="I366" s="52"/>
    </row>
    <row r="367" ht="16.5" spans="1:9">
      <c r="A367" s="41">
        <v>366</v>
      </c>
      <c r="B367" s="41"/>
      <c r="C367" s="41"/>
      <c r="D367" s="52"/>
      <c r="E367" s="43">
        <f t="shared" si="24"/>
        <v>0</v>
      </c>
      <c r="F367" s="43">
        <f t="shared" si="25"/>
        <v>0</v>
      </c>
      <c r="G367" s="53">
        <f t="shared" si="26"/>
        <v>0</v>
      </c>
      <c r="H367" s="53">
        <f t="shared" si="27"/>
        <v>0</v>
      </c>
      <c r="I367" s="52"/>
    </row>
    <row r="368" ht="16.5" spans="1:9">
      <c r="A368" s="41">
        <v>367</v>
      </c>
      <c r="B368" s="41"/>
      <c r="C368" s="41"/>
      <c r="D368" s="52"/>
      <c r="E368" s="43">
        <f t="shared" si="24"/>
        <v>0</v>
      </c>
      <c r="F368" s="43">
        <f t="shared" si="25"/>
        <v>0</v>
      </c>
      <c r="G368" s="53">
        <f t="shared" si="26"/>
        <v>0</v>
      </c>
      <c r="H368" s="53">
        <f t="shared" si="27"/>
        <v>0</v>
      </c>
      <c r="I368" s="52"/>
    </row>
    <row r="369" ht="16.5" spans="1:9">
      <c r="A369" s="41">
        <v>368</v>
      </c>
      <c r="B369" s="41"/>
      <c r="C369" s="41"/>
      <c r="D369" s="52"/>
      <c r="E369" s="43">
        <f t="shared" si="24"/>
        <v>0</v>
      </c>
      <c r="F369" s="43">
        <f t="shared" si="25"/>
        <v>0</v>
      </c>
      <c r="G369" s="53">
        <f t="shared" si="26"/>
        <v>0</v>
      </c>
      <c r="H369" s="53">
        <f t="shared" si="27"/>
        <v>0</v>
      </c>
      <c r="I369" s="52"/>
    </row>
    <row r="370" ht="16.5" spans="1:9">
      <c r="A370" s="41">
        <v>369</v>
      </c>
      <c r="B370" s="41"/>
      <c r="C370" s="41"/>
      <c r="D370" s="52"/>
      <c r="E370" s="43">
        <f t="shared" si="24"/>
        <v>0</v>
      </c>
      <c r="F370" s="43">
        <f t="shared" si="25"/>
        <v>0</v>
      </c>
      <c r="G370" s="53">
        <f t="shared" si="26"/>
        <v>0</v>
      </c>
      <c r="H370" s="53">
        <f t="shared" si="27"/>
        <v>0</v>
      </c>
      <c r="I370" s="52"/>
    </row>
    <row r="371" ht="16.5" spans="1:9">
      <c r="A371" s="41">
        <v>370</v>
      </c>
      <c r="B371" s="41"/>
      <c r="C371" s="41"/>
      <c r="D371" s="52"/>
      <c r="E371" s="43">
        <f t="shared" si="24"/>
        <v>0</v>
      </c>
      <c r="F371" s="43">
        <f t="shared" si="25"/>
        <v>0</v>
      </c>
      <c r="G371" s="53">
        <f t="shared" si="26"/>
        <v>0</v>
      </c>
      <c r="H371" s="53">
        <f t="shared" si="27"/>
        <v>0</v>
      </c>
      <c r="I371" s="52"/>
    </row>
    <row r="372" ht="16.5" spans="1:9">
      <c r="A372" s="41">
        <v>371</v>
      </c>
      <c r="B372" s="41"/>
      <c r="C372" s="41"/>
      <c r="D372" s="52"/>
      <c r="E372" s="43">
        <f t="shared" si="24"/>
        <v>0</v>
      </c>
      <c r="F372" s="43">
        <f t="shared" si="25"/>
        <v>0</v>
      </c>
      <c r="G372" s="53">
        <f t="shared" si="26"/>
        <v>0</v>
      </c>
      <c r="H372" s="53">
        <f t="shared" si="27"/>
        <v>0</v>
      </c>
      <c r="I372" s="52"/>
    </row>
    <row r="373" ht="16.5" spans="1:9">
      <c r="A373" s="41">
        <v>372</v>
      </c>
      <c r="B373" s="41"/>
      <c r="C373" s="41"/>
      <c r="D373" s="52"/>
      <c r="E373" s="43">
        <f t="shared" si="24"/>
        <v>0</v>
      </c>
      <c r="F373" s="43">
        <f t="shared" si="25"/>
        <v>0</v>
      </c>
      <c r="G373" s="53">
        <f t="shared" si="26"/>
        <v>0</v>
      </c>
      <c r="H373" s="53">
        <f t="shared" si="27"/>
        <v>0</v>
      </c>
      <c r="I373" s="52"/>
    </row>
    <row r="374" ht="16.5" spans="1:9">
      <c r="A374" s="41">
        <v>373</v>
      </c>
      <c r="B374" s="41"/>
      <c r="C374" s="41"/>
      <c r="D374" s="52"/>
      <c r="E374" s="43">
        <f t="shared" si="24"/>
        <v>0</v>
      </c>
      <c r="F374" s="43">
        <f t="shared" si="25"/>
        <v>0</v>
      </c>
      <c r="G374" s="53">
        <f t="shared" si="26"/>
        <v>0</v>
      </c>
      <c r="H374" s="53">
        <f t="shared" si="27"/>
        <v>0</v>
      </c>
      <c r="I374" s="52"/>
    </row>
    <row r="375" ht="16.5" spans="1:9">
      <c r="A375" s="41">
        <v>374</v>
      </c>
      <c r="B375" s="41"/>
      <c r="C375" s="41"/>
      <c r="D375" s="52"/>
      <c r="E375" s="43">
        <f t="shared" si="24"/>
        <v>0</v>
      </c>
      <c r="F375" s="43">
        <f t="shared" si="25"/>
        <v>0</v>
      </c>
      <c r="G375" s="53">
        <f t="shared" si="26"/>
        <v>0</v>
      </c>
      <c r="H375" s="53">
        <f t="shared" si="27"/>
        <v>0</v>
      </c>
      <c r="I375" s="52"/>
    </row>
    <row r="376" ht="16.5" spans="1:9">
      <c r="A376" s="41">
        <v>375</v>
      </c>
      <c r="B376" s="41"/>
      <c r="C376" s="41"/>
      <c r="D376" s="52"/>
      <c r="E376" s="43">
        <f t="shared" si="24"/>
        <v>0</v>
      </c>
      <c r="F376" s="43">
        <f t="shared" si="25"/>
        <v>0</v>
      </c>
      <c r="G376" s="53">
        <f t="shared" si="26"/>
        <v>0</v>
      </c>
      <c r="H376" s="53">
        <f t="shared" si="27"/>
        <v>0</v>
      </c>
      <c r="I376" s="52"/>
    </row>
    <row r="377" ht="16.5" spans="1:9">
      <c r="A377" s="41">
        <v>376</v>
      </c>
      <c r="B377" s="41"/>
      <c r="C377" s="41"/>
      <c r="D377" s="52"/>
      <c r="E377" s="43">
        <f t="shared" si="24"/>
        <v>0</v>
      </c>
      <c r="F377" s="43">
        <f t="shared" si="25"/>
        <v>0</v>
      </c>
      <c r="G377" s="53">
        <f t="shared" si="26"/>
        <v>0</v>
      </c>
      <c r="H377" s="53">
        <f t="shared" si="27"/>
        <v>0</v>
      </c>
      <c r="I377" s="52"/>
    </row>
    <row r="378" ht="16.5" spans="1:9">
      <c r="A378" s="41">
        <v>377</v>
      </c>
      <c r="B378" s="41"/>
      <c r="C378" s="41"/>
      <c r="D378" s="52"/>
      <c r="E378" s="43">
        <f t="shared" si="24"/>
        <v>0</v>
      </c>
      <c r="F378" s="43">
        <f t="shared" si="25"/>
        <v>0</v>
      </c>
      <c r="G378" s="53">
        <f t="shared" si="26"/>
        <v>0</v>
      </c>
      <c r="H378" s="53">
        <f t="shared" si="27"/>
        <v>0</v>
      </c>
      <c r="I378" s="52"/>
    </row>
    <row r="379" ht="16.5" spans="1:9">
      <c r="A379" s="41">
        <v>378</v>
      </c>
      <c r="B379" s="41"/>
      <c r="C379" s="41"/>
      <c r="D379" s="52"/>
      <c r="E379" s="43">
        <f t="shared" si="24"/>
        <v>0</v>
      </c>
      <c r="F379" s="43">
        <f t="shared" si="25"/>
        <v>0</v>
      </c>
      <c r="G379" s="53">
        <f t="shared" si="26"/>
        <v>0</v>
      </c>
      <c r="H379" s="53">
        <f t="shared" si="27"/>
        <v>0</v>
      </c>
      <c r="I379" s="52"/>
    </row>
    <row r="380" ht="16.5" spans="1:9">
      <c r="A380" s="41">
        <v>379</v>
      </c>
      <c r="B380" s="41"/>
      <c r="C380" s="41"/>
      <c r="D380" s="52"/>
      <c r="E380" s="43">
        <f t="shared" si="24"/>
        <v>0</v>
      </c>
      <c r="F380" s="43">
        <f t="shared" si="25"/>
        <v>0</v>
      </c>
      <c r="G380" s="53">
        <f t="shared" si="26"/>
        <v>0</v>
      </c>
      <c r="H380" s="53">
        <f t="shared" si="27"/>
        <v>0</v>
      </c>
      <c r="I380" s="52"/>
    </row>
    <row r="381" ht="16.5" spans="1:9">
      <c r="A381" s="41">
        <v>380</v>
      </c>
      <c r="B381" s="41"/>
      <c r="C381" s="41"/>
      <c r="D381" s="52"/>
      <c r="E381" s="43">
        <f t="shared" si="24"/>
        <v>0</v>
      </c>
      <c r="F381" s="43">
        <f t="shared" si="25"/>
        <v>0</v>
      </c>
      <c r="G381" s="53">
        <f t="shared" si="26"/>
        <v>0</v>
      </c>
      <c r="H381" s="53">
        <f t="shared" si="27"/>
        <v>0</v>
      </c>
      <c r="I381" s="52"/>
    </row>
    <row r="382" ht="16.5" spans="1:9">
      <c r="A382" s="41">
        <v>381</v>
      </c>
      <c r="B382" s="41"/>
      <c r="C382" s="41"/>
      <c r="D382" s="52"/>
      <c r="E382" s="43">
        <f t="shared" si="24"/>
        <v>0</v>
      </c>
      <c r="F382" s="43">
        <f t="shared" si="25"/>
        <v>0</v>
      </c>
      <c r="G382" s="53">
        <f t="shared" si="26"/>
        <v>0</v>
      </c>
      <c r="H382" s="53">
        <f t="shared" si="27"/>
        <v>0</v>
      </c>
      <c r="I382" s="52"/>
    </row>
    <row r="383" ht="16.5" spans="1:9">
      <c r="A383" s="41">
        <v>382</v>
      </c>
      <c r="B383" s="41"/>
      <c r="C383" s="41"/>
      <c r="D383" s="52"/>
      <c r="E383" s="43">
        <f t="shared" si="24"/>
        <v>0</v>
      </c>
      <c r="F383" s="43">
        <f t="shared" si="25"/>
        <v>0</v>
      </c>
      <c r="G383" s="53">
        <f t="shared" si="26"/>
        <v>0</v>
      </c>
      <c r="H383" s="53">
        <f t="shared" si="27"/>
        <v>0</v>
      </c>
      <c r="I383" s="52"/>
    </row>
    <row r="384" ht="16.5" spans="1:9">
      <c r="A384" s="41">
        <v>383</v>
      </c>
      <c r="B384" s="41"/>
      <c r="C384" s="41"/>
      <c r="D384" s="52"/>
      <c r="E384" s="43">
        <f t="shared" si="24"/>
        <v>0</v>
      </c>
      <c r="F384" s="43">
        <f t="shared" si="25"/>
        <v>0</v>
      </c>
      <c r="G384" s="53">
        <f t="shared" si="26"/>
        <v>0</v>
      </c>
      <c r="H384" s="53">
        <f t="shared" si="27"/>
        <v>0</v>
      </c>
      <c r="I384" s="52"/>
    </row>
    <row r="385" ht="16.5" spans="1:9">
      <c r="A385" s="41">
        <v>384</v>
      </c>
      <c r="B385" s="41"/>
      <c r="C385" s="41"/>
      <c r="D385" s="52"/>
      <c r="E385" s="43">
        <f t="shared" si="24"/>
        <v>0</v>
      </c>
      <c r="F385" s="43">
        <f t="shared" si="25"/>
        <v>0</v>
      </c>
      <c r="G385" s="53">
        <f t="shared" si="26"/>
        <v>0</v>
      </c>
      <c r="H385" s="53">
        <f t="shared" si="27"/>
        <v>0</v>
      </c>
      <c r="I385" s="52"/>
    </row>
    <row r="386" ht="16.5" spans="1:9">
      <c r="A386" s="41">
        <v>385</v>
      </c>
      <c r="B386" s="41"/>
      <c r="C386" s="41"/>
      <c r="D386" s="52"/>
      <c r="E386" s="43">
        <f t="shared" si="24"/>
        <v>0</v>
      </c>
      <c r="F386" s="43">
        <f t="shared" si="25"/>
        <v>0</v>
      </c>
      <c r="G386" s="53">
        <f t="shared" si="26"/>
        <v>0</v>
      </c>
      <c r="H386" s="53">
        <f t="shared" si="27"/>
        <v>0</v>
      </c>
      <c r="I386" s="52"/>
    </row>
    <row r="387" ht="16.5" spans="1:9">
      <c r="A387" s="41">
        <v>386</v>
      </c>
      <c r="B387" s="41"/>
      <c r="C387" s="41"/>
      <c r="D387" s="52"/>
      <c r="E387" s="43">
        <f t="shared" si="24"/>
        <v>0</v>
      </c>
      <c r="F387" s="43">
        <f t="shared" si="25"/>
        <v>0</v>
      </c>
      <c r="G387" s="53">
        <f t="shared" si="26"/>
        <v>0</v>
      </c>
      <c r="H387" s="53">
        <f t="shared" si="27"/>
        <v>0</v>
      </c>
      <c r="I387" s="52"/>
    </row>
    <row r="388" ht="16.5" spans="1:9">
      <c r="A388" s="41">
        <v>387</v>
      </c>
      <c r="B388" s="41"/>
      <c r="C388" s="41"/>
      <c r="D388" s="52"/>
      <c r="E388" s="43">
        <f t="shared" si="24"/>
        <v>0</v>
      </c>
      <c r="F388" s="43">
        <f t="shared" si="25"/>
        <v>0</v>
      </c>
      <c r="G388" s="53">
        <f t="shared" si="26"/>
        <v>0</v>
      </c>
      <c r="H388" s="53">
        <f t="shared" si="27"/>
        <v>0</v>
      </c>
      <c r="I388" s="52"/>
    </row>
    <row r="389" ht="16.5" spans="1:9">
      <c r="A389" s="41">
        <v>388</v>
      </c>
      <c r="B389" s="41"/>
      <c r="C389" s="41"/>
      <c r="D389" s="52"/>
      <c r="E389" s="43">
        <f t="shared" si="24"/>
        <v>0</v>
      </c>
      <c r="F389" s="43">
        <f t="shared" si="25"/>
        <v>0</v>
      </c>
      <c r="G389" s="53">
        <f t="shared" si="26"/>
        <v>0</v>
      </c>
      <c r="H389" s="53">
        <f t="shared" si="27"/>
        <v>0</v>
      </c>
      <c r="I389" s="52"/>
    </row>
    <row r="390" ht="16.5" spans="1:9">
      <c r="A390" s="41">
        <v>389</v>
      </c>
      <c r="B390" s="41"/>
      <c r="C390" s="41"/>
      <c r="D390" s="52"/>
      <c r="E390" s="43">
        <f t="shared" si="24"/>
        <v>0</v>
      </c>
      <c r="F390" s="43">
        <f t="shared" si="25"/>
        <v>0</v>
      </c>
      <c r="G390" s="53">
        <f t="shared" si="26"/>
        <v>0</v>
      </c>
      <c r="H390" s="53">
        <f t="shared" si="27"/>
        <v>0</v>
      </c>
      <c r="I390" s="52"/>
    </row>
    <row r="391" ht="16.5" spans="1:9">
      <c r="A391" s="41">
        <v>390</v>
      </c>
      <c r="B391" s="41"/>
      <c r="C391" s="41"/>
      <c r="D391" s="52"/>
      <c r="E391" s="43">
        <f t="shared" si="24"/>
        <v>0</v>
      </c>
      <c r="F391" s="43">
        <f t="shared" si="25"/>
        <v>0</v>
      </c>
      <c r="G391" s="53">
        <f t="shared" si="26"/>
        <v>0</v>
      </c>
      <c r="H391" s="53">
        <f t="shared" si="27"/>
        <v>0</v>
      </c>
      <c r="I391" s="52"/>
    </row>
    <row r="392" ht="16.5" spans="1:9">
      <c r="A392" s="41">
        <v>391</v>
      </c>
      <c r="B392" s="41"/>
      <c r="C392" s="41"/>
      <c r="D392" s="52"/>
      <c r="E392" s="43">
        <f t="shared" si="24"/>
        <v>0</v>
      </c>
      <c r="F392" s="43">
        <f t="shared" si="25"/>
        <v>0</v>
      </c>
      <c r="G392" s="53">
        <f t="shared" si="26"/>
        <v>0</v>
      </c>
      <c r="H392" s="53">
        <f t="shared" si="27"/>
        <v>0</v>
      </c>
      <c r="I392" s="52"/>
    </row>
    <row r="393" ht="16.5" spans="1:9">
      <c r="A393" s="41">
        <v>392</v>
      </c>
      <c r="B393" s="41"/>
      <c r="C393" s="41"/>
      <c r="D393" s="52"/>
      <c r="E393" s="43">
        <f t="shared" si="24"/>
        <v>0</v>
      </c>
      <c r="F393" s="43">
        <f t="shared" si="25"/>
        <v>0</v>
      </c>
      <c r="G393" s="53">
        <f t="shared" si="26"/>
        <v>0</v>
      </c>
      <c r="H393" s="53">
        <f t="shared" si="27"/>
        <v>0</v>
      </c>
      <c r="I393" s="52"/>
    </row>
    <row r="394" ht="16.5" spans="1:9">
      <c r="A394" s="41">
        <v>393</v>
      </c>
      <c r="B394" s="41"/>
      <c r="C394" s="41"/>
      <c r="D394" s="52"/>
      <c r="E394" s="43">
        <f t="shared" ref="E394:E457" si="28">IF(D394&gt;0,IF(D394&lt;=ROUND((I394+36000)-(36000*0.03-0),2),0.03,IF(D394&lt;=ROUND((I394+144000)-(144000*0.1-2520),2),0.1,IF(D394&lt;=ROUND((I394+300000)-(30000*0.2-16920),2),0.2,IF(D394&lt;=ROUND((I394+420000)-(420000*0.25-31920),2),0.25,IF(D394&lt;=ROUND((I394+660000)-(660000*0.3-52920),2),0.3,IF(D394&lt;=ROUND((I394+960000)-(960000*0.35-85920),2),0.35,0.45)))))),0)</f>
        <v>0</v>
      </c>
      <c r="F394" s="43">
        <f t="shared" ref="F394:F457" si="29">IF(D394&gt;I394,IF(D394&lt;=ROUND((I394+36000)-(36000*0.03-0),2),0,IF(D394&lt;=ROUND((I394+144000)-(144000*0.1-2520),2),2520,IF(D394&lt;=ROUND((I394+300000)-(30000*0.2-16920),2),16920,IF(D394&lt;=ROUND((I394+420000)-(420000*0.25-31920),2),31920,IF(D394&lt;=ROUND((I394+660000)-(660000*0.3-52920),2),52920,IF(D394&lt;=ROUND((I394+960000)-(960000*0.35-85920),2),85920,181920)))))),0)</f>
        <v>0</v>
      </c>
      <c r="G394" s="53">
        <f t="shared" ref="G394:G457" si="30">IF(D394&lt;=I394,0,ROUND(((D394-I394)*E394-F394)/(1-E394),2))</f>
        <v>0</v>
      </c>
      <c r="H394" s="53">
        <f t="shared" ref="H394:H457" si="31">IF(D394&lt;=I394,D394,ROUND((D394-E394*I394-F394)/(1-E394),2))</f>
        <v>0</v>
      </c>
      <c r="I394" s="52"/>
    </row>
    <row r="395" ht="16.5" spans="1:9">
      <c r="A395" s="41">
        <v>394</v>
      </c>
      <c r="B395" s="41"/>
      <c r="C395" s="41"/>
      <c r="D395" s="52"/>
      <c r="E395" s="43">
        <f t="shared" si="28"/>
        <v>0</v>
      </c>
      <c r="F395" s="43">
        <f t="shared" si="29"/>
        <v>0</v>
      </c>
      <c r="G395" s="53">
        <f t="shared" si="30"/>
        <v>0</v>
      </c>
      <c r="H395" s="53">
        <f t="shared" si="31"/>
        <v>0</v>
      </c>
      <c r="I395" s="52"/>
    </row>
    <row r="396" ht="16.5" spans="1:9">
      <c r="A396" s="41">
        <v>395</v>
      </c>
      <c r="B396" s="41"/>
      <c r="C396" s="41"/>
      <c r="D396" s="52"/>
      <c r="E396" s="43">
        <f t="shared" si="28"/>
        <v>0</v>
      </c>
      <c r="F396" s="43">
        <f t="shared" si="29"/>
        <v>0</v>
      </c>
      <c r="G396" s="53">
        <f t="shared" si="30"/>
        <v>0</v>
      </c>
      <c r="H396" s="53">
        <f t="shared" si="31"/>
        <v>0</v>
      </c>
      <c r="I396" s="52"/>
    </row>
    <row r="397" ht="16.5" spans="1:9">
      <c r="A397" s="41">
        <v>396</v>
      </c>
      <c r="B397" s="41"/>
      <c r="C397" s="41"/>
      <c r="D397" s="52"/>
      <c r="E397" s="43">
        <f t="shared" si="28"/>
        <v>0</v>
      </c>
      <c r="F397" s="43">
        <f t="shared" si="29"/>
        <v>0</v>
      </c>
      <c r="G397" s="53">
        <f t="shared" si="30"/>
        <v>0</v>
      </c>
      <c r="H397" s="53">
        <f t="shared" si="31"/>
        <v>0</v>
      </c>
      <c r="I397" s="52"/>
    </row>
    <row r="398" ht="16.5" spans="1:9">
      <c r="A398" s="41">
        <v>397</v>
      </c>
      <c r="B398" s="41"/>
      <c r="C398" s="41"/>
      <c r="D398" s="52"/>
      <c r="E398" s="43">
        <f t="shared" si="28"/>
        <v>0</v>
      </c>
      <c r="F398" s="43">
        <f t="shared" si="29"/>
        <v>0</v>
      </c>
      <c r="G398" s="53">
        <f t="shared" si="30"/>
        <v>0</v>
      </c>
      <c r="H398" s="53">
        <f t="shared" si="31"/>
        <v>0</v>
      </c>
      <c r="I398" s="52"/>
    </row>
    <row r="399" ht="16.5" spans="1:9">
      <c r="A399" s="41">
        <v>398</v>
      </c>
      <c r="B399" s="41"/>
      <c r="C399" s="41"/>
      <c r="D399" s="52"/>
      <c r="E399" s="43">
        <f t="shared" si="28"/>
        <v>0</v>
      </c>
      <c r="F399" s="43">
        <f t="shared" si="29"/>
        <v>0</v>
      </c>
      <c r="G399" s="53">
        <f t="shared" si="30"/>
        <v>0</v>
      </c>
      <c r="H399" s="53">
        <f t="shared" si="31"/>
        <v>0</v>
      </c>
      <c r="I399" s="52"/>
    </row>
    <row r="400" ht="16.5" spans="1:9">
      <c r="A400" s="41">
        <v>399</v>
      </c>
      <c r="B400" s="41"/>
      <c r="C400" s="41"/>
      <c r="D400" s="52"/>
      <c r="E400" s="43">
        <f t="shared" si="28"/>
        <v>0</v>
      </c>
      <c r="F400" s="43">
        <f t="shared" si="29"/>
        <v>0</v>
      </c>
      <c r="G400" s="53">
        <f t="shared" si="30"/>
        <v>0</v>
      </c>
      <c r="H400" s="53">
        <f t="shared" si="31"/>
        <v>0</v>
      </c>
      <c r="I400" s="52"/>
    </row>
    <row r="401" ht="16.5" spans="1:9">
      <c r="A401" s="41">
        <v>400</v>
      </c>
      <c r="B401" s="41"/>
      <c r="C401" s="41"/>
      <c r="D401" s="52"/>
      <c r="E401" s="43">
        <f t="shared" si="28"/>
        <v>0</v>
      </c>
      <c r="F401" s="43">
        <f t="shared" si="29"/>
        <v>0</v>
      </c>
      <c r="G401" s="53">
        <f t="shared" si="30"/>
        <v>0</v>
      </c>
      <c r="H401" s="53">
        <f t="shared" si="31"/>
        <v>0</v>
      </c>
      <c r="I401" s="52"/>
    </row>
    <row r="402" ht="16.5" spans="1:9">
      <c r="A402" s="41">
        <v>401</v>
      </c>
      <c r="B402" s="41"/>
      <c r="C402" s="41"/>
      <c r="D402" s="52"/>
      <c r="E402" s="43">
        <f t="shared" si="28"/>
        <v>0</v>
      </c>
      <c r="F402" s="43">
        <f t="shared" si="29"/>
        <v>0</v>
      </c>
      <c r="G402" s="53">
        <f t="shared" si="30"/>
        <v>0</v>
      </c>
      <c r="H402" s="53">
        <f t="shared" si="31"/>
        <v>0</v>
      </c>
      <c r="I402" s="52"/>
    </row>
    <row r="403" ht="16.5" spans="1:9">
      <c r="A403" s="41">
        <v>402</v>
      </c>
      <c r="B403" s="41"/>
      <c r="C403" s="41"/>
      <c r="D403" s="52"/>
      <c r="E403" s="43">
        <f t="shared" si="28"/>
        <v>0</v>
      </c>
      <c r="F403" s="43">
        <f t="shared" si="29"/>
        <v>0</v>
      </c>
      <c r="G403" s="53">
        <f t="shared" si="30"/>
        <v>0</v>
      </c>
      <c r="H403" s="53">
        <f t="shared" si="31"/>
        <v>0</v>
      </c>
      <c r="I403" s="52"/>
    </row>
    <row r="404" ht="16.5" spans="1:9">
      <c r="A404" s="41">
        <v>403</v>
      </c>
      <c r="B404" s="41"/>
      <c r="C404" s="41"/>
      <c r="D404" s="52"/>
      <c r="E404" s="43">
        <f t="shared" si="28"/>
        <v>0</v>
      </c>
      <c r="F404" s="43">
        <f t="shared" si="29"/>
        <v>0</v>
      </c>
      <c r="G404" s="53">
        <f t="shared" si="30"/>
        <v>0</v>
      </c>
      <c r="H404" s="53">
        <f t="shared" si="31"/>
        <v>0</v>
      </c>
      <c r="I404" s="52"/>
    </row>
    <row r="405" ht="16.5" spans="1:9">
      <c r="A405" s="41">
        <v>404</v>
      </c>
      <c r="B405" s="41"/>
      <c r="C405" s="41"/>
      <c r="D405" s="52"/>
      <c r="E405" s="43">
        <f t="shared" si="28"/>
        <v>0</v>
      </c>
      <c r="F405" s="43">
        <f t="shared" si="29"/>
        <v>0</v>
      </c>
      <c r="G405" s="53">
        <f t="shared" si="30"/>
        <v>0</v>
      </c>
      <c r="H405" s="53">
        <f t="shared" si="31"/>
        <v>0</v>
      </c>
      <c r="I405" s="52"/>
    </row>
    <row r="406" ht="16.5" spans="1:9">
      <c r="A406" s="41">
        <v>405</v>
      </c>
      <c r="B406" s="41"/>
      <c r="C406" s="41"/>
      <c r="D406" s="52"/>
      <c r="E406" s="43">
        <f t="shared" si="28"/>
        <v>0</v>
      </c>
      <c r="F406" s="43">
        <f t="shared" si="29"/>
        <v>0</v>
      </c>
      <c r="G406" s="53">
        <f t="shared" si="30"/>
        <v>0</v>
      </c>
      <c r="H406" s="53">
        <f t="shared" si="31"/>
        <v>0</v>
      </c>
      <c r="I406" s="52"/>
    </row>
    <row r="407" ht="16.5" spans="1:9">
      <c r="A407" s="41">
        <v>406</v>
      </c>
      <c r="B407" s="41"/>
      <c r="C407" s="41"/>
      <c r="D407" s="52"/>
      <c r="E407" s="43">
        <f t="shared" si="28"/>
        <v>0</v>
      </c>
      <c r="F407" s="43">
        <f t="shared" si="29"/>
        <v>0</v>
      </c>
      <c r="G407" s="53">
        <f t="shared" si="30"/>
        <v>0</v>
      </c>
      <c r="H407" s="53">
        <f t="shared" si="31"/>
        <v>0</v>
      </c>
      <c r="I407" s="52"/>
    </row>
    <row r="408" ht="16.5" spans="1:9">
      <c r="A408" s="41">
        <v>407</v>
      </c>
      <c r="B408" s="41"/>
      <c r="C408" s="41"/>
      <c r="D408" s="52"/>
      <c r="E408" s="43">
        <f t="shared" si="28"/>
        <v>0</v>
      </c>
      <c r="F408" s="43">
        <f t="shared" si="29"/>
        <v>0</v>
      </c>
      <c r="G408" s="53">
        <f t="shared" si="30"/>
        <v>0</v>
      </c>
      <c r="H408" s="53">
        <f t="shared" si="31"/>
        <v>0</v>
      </c>
      <c r="I408" s="52"/>
    </row>
    <row r="409" ht="16.5" spans="1:9">
      <c r="A409" s="41">
        <v>408</v>
      </c>
      <c r="B409" s="41"/>
      <c r="C409" s="41"/>
      <c r="D409" s="52"/>
      <c r="E409" s="43">
        <f t="shared" si="28"/>
        <v>0</v>
      </c>
      <c r="F409" s="43">
        <f t="shared" si="29"/>
        <v>0</v>
      </c>
      <c r="G409" s="53">
        <f t="shared" si="30"/>
        <v>0</v>
      </c>
      <c r="H409" s="53">
        <f t="shared" si="31"/>
        <v>0</v>
      </c>
      <c r="I409" s="52"/>
    </row>
    <row r="410" ht="16.5" spans="1:9">
      <c r="A410" s="41">
        <v>409</v>
      </c>
      <c r="B410" s="41"/>
      <c r="C410" s="41"/>
      <c r="D410" s="52"/>
      <c r="E410" s="43">
        <f t="shared" si="28"/>
        <v>0</v>
      </c>
      <c r="F410" s="43">
        <f t="shared" si="29"/>
        <v>0</v>
      </c>
      <c r="G410" s="53">
        <f t="shared" si="30"/>
        <v>0</v>
      </c>
      <c r="H410" s="53">
        <f t="shared" si="31"/>
        <v>0</v>
      </c>
      <c r="I410" s="52"/>
    </row>
    <row r="411" ht="16.5" spans="1:9">
      <c r="A411" s="41">
        <v>410</v>
      </c>
      <c r="B411" s="41"/>
      <c r="C411" s="41"/>
      <c r="D411" s="52"/>
      <c r="E411" s="43">
        <f t="shared" si="28"/>
        <v>0</v>
      </c>
      <c r="F411" s="43">
        <f t="shared" si="29"/>
        <v>0</v>
      </c>
      <c r="G411" s="53">
        <f t="shared" si="30"/>
        <v>0</v>
      </c>
      <c r="H411" s="53">
        <f t="shared" si="31"/>
        <v>0</v>
      </c>
      <c r="I411" s="52"/>
    </row>
    <row r="412" ht="16.5" spans="1:9">
      <c r="A412" s="41">
        <v>411</v>
      </c>
      <c r="B412" s="41"/>
      <c r="C412" s="41"/>
      <c r="D412" s="52"/>
      <c r="E412" s="43">
        <f t="shared" si="28"/>
        <v>0</v>
      </c>
      <c r="F412" s="43">
        <f t="shared" si="29"/>
        <v>0</v>
      </c>
      <c r="G412" s="53">
        <f t="shared" si="30"/>
        <v>0</v>
      </c>
      <c r="H412" s="53">
        <f t="shared" si="31"/>
        <v>0</v>
      </c>
      <c r="I412" s="52"/>
    </row>
    <row r="413" ht="16.5" spans="1:9">
      <c r="A413" s="41">
        <v>412</v>
      </c>
      <c r="B413" s="41"/>
      <c r="C413" s="41"/>
      <c r="D413" s="52"/>
      <c r="E413" s="43">
        <f t="shared" si="28"/>
        <v>0</v>
      </c>
      <c r="F413" s="43">
        <f t="shared" si="29"/>
        <v>0</v>
      </c>
      <c r="G413" s="53">
        <f t="shared" si="30"/>
        <v>0</v>
      </c>
      <c r="H413" s="53">
        <f t="shared" si="31"/>
        <v>0</v>
      </c>
      <c r="I413" s="52"/>
    </row>
    <row r="414" ht="16.5" spans="1:9">
      <c r="A414" s="41">
        <v>413</v>
      </c>
      <c r="B414" s="41"/>
      <c r="C414" s="41"/>
      <c r="D414" s="52"/>
      <c r="E414" s="43">
        <f t="shared" si="28"/>
        <v>0</v>
      </c>
      <c r="F414" s="43">
        <f t="shared" si="29"/>
        <v>0</v>
      </c>
      <c r="G414" s="53">
        <f t="shared" si="30"/>
        <v>0</v>
      </c>
      <c r="H414" s="53">
        <f t="shared" si="31"/>
        <v>0</v>
      </c>
      <c r="I414" s="52"/>
    </row>
    <row r="415" ht="16.5" spans="1:9">
      <c r="A415" s="41">
        <v>414</v>
      </c>
      <c r="B415" s="41"/>
      <c r="C415" s="41"/>
      <c r="D415" s="52"/>
      <c r="E415" s="43">
        <f t="shared" si="28"/>
        <v>0</v>
      </c>
      <c r="F415" s="43">
        <f t="shared" si="29"/>
        <v>0</v>
      </c>
      <c r="G415" s="53">
        <f t="shared" si="30"/>
        <v>0</v>
      </c>
      <c r="H415" s="53">
        <f t="shared" si="31"/>
        <v>0</v>
      </c>
      <c r="I415" s="52"/>
    </row>
    <row r="416" ht="16.5" spans="1:9">
      <c r="A416" s="41">
        <v>415</v>
      </c>
      <c r="B416" s="41"/>
      <c r="C416" s="41"/>
      <c r="D416" s="52"/>
      <c r="E416" s="43">
        <f t="shared" si="28"/>
        <v>0</v>
      </c>
      <c r="F416" s="43">
        <f t="shared" si="29"/>
        <v>0</v>
      </c>
      <c r="G416" s="53">
        <f t="shared" si="30"/>
        <v>0</v>
      </c>
      <c r="H416" s="53">
        <f t="shared" si="31"/>
        <v>0</v>
      </c>
      <c r="I416" s="52"/>
    </row>
    <row r="417" ht="16.5" spans="1:9">
      <c r="A417" s="41">
        <v>416</v>
      </c>
      <c r="B417" s="41"/>
      <c r="C417" s="41"/>
      <c r="D417" s="52"/>
      <c r="E417" s="43">
        <f t="shared" si="28"/>
        <v>0</v>
      </c>
      <c r="F417" s="43">
        <f t="shared" si="29"/>
        <v>0</v>
      </c>
      <c r="G417" s="53">
        <f t="shared" si="30"/>
        <v>0</v>
      </c>
      <c r="H417" s="53">
        <f t="shared" si="31"/>
        <v>0</v>
      </c>
      <c r="I417" s="52"/>
    </row>
    <row r="418" ht="16.5" spans="1:9">
      <c r="A418" s="41">
        <v>417</v>
      </c>
      <c r="B418" s="41"/>
      <c r="C418" s="41"/>
      <c r="D418" s="52"/>
      <c r="E418" s="43">
        <f t="shared" si="28"/>
        <v>0</v>
      </c>
      <c r="F418" s="43">
        <f t="shared" si="29"/>
        <v>0</v>
      </c>
      <c r="G418" s="53">
        <f t="shared" si="30"/>
        <v>0</v>
      </c>
      <c r="H418" s="53">
        <f t="shared" si="31"/>
        <v>0</v>
      </c>
      <c r="I418" s="52"/>
    </row>
    <row r="419" ht="16.5" spans="1:9">
      <c r="A419" s="41">
        <v>418</v>
      </c>
      <c r="B419" s="41"/>
      <c r="C419" s="41"/>
      <c r="D419" s="52"/>
      <c r="E419" s="43">
        <f t="shared" si="28"/>
        <v>0</v>
      </c>
      <c r="F419" s="43">
        <f t="shared" si="29"/>
        <v>0</v>
      </c>
      <c r="G419" s="53">
        <f t="shared" si="30"/>
        <v>0</v>
      </c>
      <c r="H419" s="53">
        <f t="shared" si="31"/>
        <v>0</v>
      </c>
      <c r="I419" s="52"/>
    </row>
    <row r="420" ht="16.5" spans="1:9">
      <c r="A420" s="41">
        <v>419</v>
      </c>
      <c r="B420" s="41"/>
      <c r="C420" s="41"/>
      <c r="D420" s="52"/>
      <c r="E420" s="43">
        <f t="shared" si="28"/>
        <v>0</v>
      </c>
      <c r="F420" s="43">
        <f t="shared" si="29"/>
        <v>0</v>
      </c>
      <c r="G420" s="53">
        <f t="shared" si="30"/>
        <v>0</v>
      </c>
      <c r="H420" s="53">
        <f t="shared" si="31"/>
        <v>0</v>
      </c>
      <c r="I420" s="52"/>
    </row>
    <row r="421" ht="16.5" spans="1:9">
      <c r="A421" s="41">
        <v>420</v>
      </c>
      <c r="B421" s="41"/>
      <c r="C421" s="41"/>
      <c r="D421" s="52"/>
      <c r="E421" s="43">
        <f t="shared" si="28"/>
        <v>0</v>
      </c>
      <c r="F421" s="43">
        <f t="shared" si="29"/>
        <v>0</v>
      </c>
      <c r="G421" s="53">
        <f t="shared" si="30"/>
        <v>0</v>
      </c>
      <c r="H421" s="53">
        <f t="shared" si="31"/>
        <v>0</v>
      </c>
      <c r="I421" s="52"/>
    </row>
    <row r="422" ht="16.5" spans="1:9">
      <c r="A422" s="41">
        <v>421</v>
      </c>
      <c r="B422" s="41"/>
      <c r="C422" s="41"/>
      <c r="D422" s="52"/>
      <c r="E422" s="43">
        <f t="shared" si="28"/>
        <v>0</v>
      </c>
      <c r="F422" s="43">
        <f t="shared" si="29"/>
        <v>0</v>
      </c>
      <c r="G422" s="53">
        <f t="shared" si="30"/>
        <v>0</v>
      </c>
      <c r="H422" s="53">
        <f t="shared" si="31"/>
        <v>0</v>
      </c>
      <c r="I422" s="52"/>
    </row>
    <row r="423" ht="16.5" spans="1:9">
      <c r="A423" s="41">
        <v>422</v>
      </c>
      <c r="B423" s="41"/>
      <c r="C423" s="41"/>
      <c r="D423" s="52"/>
      <c r="E423" s="43">
        <f t="shared" si="28"/>
        <v>0</v>
      </c>
      <c r="F423" s="43">
        <f t="shared" si="29"/>
        <v>0</v>
      </c>
      <c r="G423" s="53">
        <f t="shared" si="30"/>
        <v>0</v>
      </c>
      <c r="H423" s="53">
        <f t="shared" si="31"/>
        <v>0</v>
      </c>
      <c r="I423" s="52"/>
    </row>
    <row r="424" ht="16.5" spans="1:9">
      <c r="A424" s="41">
        <v>423</v>
      </c>
      <c r="B424" s="41"/>
      <c r="C424" s="41"/>
      <c r="D424" s="52"/>
      <c r="E424" s="43">
        <f t="shared" si="28"/>
        <v>0</v>
      </c>
      <c r="F424" s="43">
        <f t="shared" si="29"/>
        <v>0</v>
      </c>
      <c r="G424" s="53">
        <f t="shared" si="30"/>
        <v>0</v>
      </c>
      <c r="H424" s="53">
        <f t="shared" si="31"/>
        <v>0</v>
      </c>
      <c r="I424" s="52"/>
    </row>
    <row r="425" ht="16.5" spans="1:9">
      <c r="A425" s="41">
        <v>424</v>
      </c>
      <c r="B425" s="41"/>
      <c r="C425" s="41"/>
      <c r="D425" s="52"/>
      <c r="E425" s="43">
        <f t="shared" si="28"/>
        <v>0</v>
      </c>
      <c r="F425" s="43">
        <f t="shared" si="29"/>
        <v>0</v>
      </c>
      <c r="G425" s="53">
        <f t="shared" si="30"/>
        <v>0</v>
      </c>
      <c r="H425" s="53">
        <f t="shared" si="31"/>
        <v>0</v>
      </c>
      <c r="I425" s="52"/>
    </row>
    <row r="426" ht="16.5" spans="1:9">
      <c r="A426" s="41">
        <v>425</v>
      </c>
      <c r="B426" s="41"/>
      <c r="C426" s="41"/>
      <c r="D426" s="52"/>
      <c r="E426" s="43">
        <f t="shared" si="28"/>
        <v>0</v>
      </c>
      <c r="F426" s="43">
        <f t="shared" si="29"/>
        <v>0</v>
      </c>
      <c r="G426" s="53">
        <f t="shared" si="30"/>
        <v>0</v>
      </c>
      <c r="H426" s="53">
        <f t="shared" si="31"/>
        <v>0</v>
      </c>
      <c r="I426" s="52"/>
    </row>
    <row r="427" ht="16.5" spans="1:9">
      <c r="A427" s="41">
        <v>426</v>
      </c>
      <c r="B427" s="41"/>
      <c r="C427" s="41"/>
      <c r="D427" s="52"/>
      <c r="E427" s="43">
        <f t="shared" si="28"/>
        <v>0</v>
      </c>
      <c r="F427" s="43">
        <f t="shared" si="29"/>
        <v>0</v>
      </c>
      <c r="G427" s="53">
        <f t="shared" si="30"/>
        <v>0</v>
      </c>
      <c r="H427" s="53">
        <f t="shared" si="31"/>
        <v>0</v>
      </c>
      <c r="I427" s="52"/>
    </row>
    <row r="428" ht="16.5" spans="1:9">
      <c r="A428" s="41">
        <v>427</v>
      </c>
      <c r="B428" s="41"/>
      <c r="C428" s="41"/>
      <c r="D428" s="52"/>
      <c r="E428" s="43">
        <f t="shared" si="28"/>
        <v>0</v>
      </c>
      <c r="F428" s="43">
        <f t="shared" si="29"/>
        <v>0</v>
      </c>
      <c r="G428" s="53">
        <f t="shared" si="30"/>
        <v>0</v>
      </c>
      <c r="H428" s="53">
        <f t="shared" si="31"/>
        <v>0</v>
      </c>
      <c r="I428" s="52"/>
    </row>
    <row r="429" ht="16.5" spans="1:9">
      <c r="A429" s="41">
        <v>428</v>
      </c>
      <c r="B429" s="41"/>
      <c r="C429" s="41"/>
      <c r="D429" s="52"/>
      <c r="E429" s="43">
        <f t="shared" si="28"/>
        <v>0</v>
      </c>
      <c r="F429" s="43">
        <f t="shared" si="29"/>
        <v>0</v>
      </c>
      <c r="G429" s="53">
        <f t="shared" si="30"/>
        <v>0</v>
      </c>
      <c r="H429" s="53">
        <f t="shared" si="31"/>
        <v>0</v>
      </c>
      <c r="I429" s="52"/>
    </row>
    <row r="430" ht="16.5" spans="1:9">
      <c r="A430" s="41">
        <v>429</v>
      </c>
      <c r="B430" s="41"/>
      <c r="C430" s="41"/>
      <c r="D430" s="52"/>
      <c r="E430" s="43">
        <f t="shared" si="28"/>
        <v>0</v>
      </c>
      <c r="F430" s="43">
        <f t="shared" si="29"/>
        <v>0</v>
      </c>
      <c r="G430" s="53">
        <f t="shared" si="30"/>
        <v>0</v>
      </c>
      <c r="H430" s="53">
        <f t="shared" si="31"/>
        <v>0</v>
      </c>
      <c r="I430" s="52"/>
    </row>
    <row r="431" ht="16.5" spans="1:9">
      <c r="A431" s="41">
        <v>430</v>
      </c>
      <c r="B431" s="41"/>
      <c r="C431" s="41"/>
      <c r="D431" s="52"/>
      <c r="E431" s="43">
        <f t="shared" si="28"/>
        <v>0</v>
      </c>
      <c r="F431" s="43">
        <f t="shared" si="29"/>
        <v>0</v>
      </c>
      <c r="G431" s="53">
        <f t="shared" si="30"/>
        <v>0</v>
      </c>
      <c r="H431" s="53">
        <f t="shared" si="31"/>
        <v>0</v>
      </c>
      <c r="I431" s="52"/>
    </row>
    <row r="432" ht="16.5" spans="1:9">
      <c r="A432" s="41">
        <v>431</v>
      </c>
      <c r="B432" s="41"/>
      <c r="C432" s="41"/>
      <c r="D432" s="52"/>
      <c r="E432" s="43">
        <f t="shared" si="28"/>
        <v>0</v>
      </c>
      <c r="F432" s="43">
        <f t="shared" si="29"/>
        <v>0</v>
      </c>
      <c r="G432" s="53">
        <f t="shared" si="30"/>
        <v>0</v>
      </c>
      <c r="H432" s="53">
        <f t="shared" si="31"/>
        <v>0</v>
      </c>
      <c r="I432" s="52"/>
    </row>
    <row r="433" ht="16.5" spans="1:9">
      <c r="A433" s="41">
        <v>432</v>
      </c>
      <c r="B433" s="41"/>
      <c r="C433" s="41"/>
      <c r="D433" s="52"/>
      <c r="E433" s="43">
        <f t="shared" si="28"/>
        <v>0</v>
      </c>
      <c r="F433" s="43">
        <f t="shared" si="29"/>
        <v>0</v>
      </c>
      <c r="G433" s="53">
        <f t="shared" si="30"/>
        <v>0</v>
      </c>
      <c r="H433" s="53">
        <f t="shared" si="31"/>
        <v>0</v>
      </c>
      <c r="I433" s="52"/>
    </row>
    <row r="434" ht="16.5" spans="1:9">
      <c r="A434" s="41">
        <v>433</v>
      </c>
      <c r="B434" s="41"/>
      <c r="C434" s="41"/>
      <c r="D434" s="52"/>
      <c r="E434" s="43">
        <f t="shared" si="28"/>
        <v>0</v>
      </c>
      <c r="F434" s="43">
        <f t="shared" si="29"/>
        <v>0</v>
      </c>
      <c r="G434" s="53">
        <f t="shared" si="30"/>
        <v>0</v>
      </c>
      <c r="H434" s="53">
        <f t="shared" si="31"/>
        <v>0</v>
      </c>
      <c r="I434" s="52"/>
    </row>
    <row r="435" ht="16.5" spans="1:9">
      <c r="A435" s="41">
        <v>434</v>
      </c>
      <c r="B435" s="41"/>
      <c r="C435" s="41"/>
      <c r="D435" s="52"/>
      <c r="E435" s="43">
        <f t="shared" si="28"/>
        <v>0</v>
      </c>
      <c r="F435" s="43">
        <f t="shared" si="29"/>
        <v>0</v>
      </c>
      <c r="G435" s="53">
        <f t="shared" si="30"/>
        <v>0</v>
      </c>
      <c r="H435" s="53">
        <f t="shared" si="31"/>
        <v>0</v>
      </c>
      <c r="I435" s="52"/>
    </row>
    <row r="436" ht="16.5" spans="1:9">
      <c r="A436" s="41">
        <v>435</v>
      </c>
      <c r="B436" s="41"/>
      <c r="C436" s="41"/>
      <c r="D436" s="52"/>
      <c r="E436" s="43">
        <f t="shared" si="28"/>
        <v>0</v>
      </c>
      <c r="F436" s="43">
        <f t="shared" si="29"/>
        <v>0</v>
      </c>
      <c r="G436" s="53">
        <f t="shared" si="30"/>
        <v>0</v>
      </c>
      <c r="H436" s="53">
        <f t="shared" si="31"/>
        <v>0</v>
      </c>
      <c r="I436" s="52"/>
    </row>
    <row r="437" ht="16.5" spans="1:9">
      <c r="A437" s="41">
        <v>436</v>
      </c>
      <c r="B437" s="41"/>
      <c r="C437" s="41"/>
      <c r="D437" s="52"/>
      <c r="E437" s="43">
        <f t="shared" si="28"/>
        <v>0</v>
      </c>
      <c r="F437" s="43">
        <f t="shared" si="29"/>
        <v>0</v>
      </c>
      <c r="G437" s="53">
        <f t="shared" si="30"/>
        <v>0</v>
      </c>
      <c r="H437" s="53">
        <f t="shared" si="31"/>
        <v>0</v>
      </c>
      <c r="I437" s="52"/>
    </row>
    <row r="438" ht="16.5" spans="1:9">
      <c r="A438" s="41">
        <v>437</v>
      </c>
      <c r="B438" s="41"/>
      <c r="C438" s="41"/>
      <c r="D438" s="52"/>
      <c r="E438" s="43">
        <f t="shared" si="28"/>
        <v>0</v>
      </c>
      <c r="F438" s="43">
        <f t="shared" si="29"/>
        <v>0</v>
      </c>
      <c r="G438" s="53">
        <f t="shared" si="30"/>
        <v>0</v>
      </c>
      <c r="H438" s="53">
        <f t="shared" si="31"/>
        <v>0</v>
      </c>
      <c r="I438" s="52"/>
    </row>
    <row r="439" ht="16.5" spans="1:9">
      <c r="A439" s="41">
        <v>438</v>
      </c>
      <c r="B439" s="41"/>
      <c r="C439" s="41"/>
      <c r="D439" s="52"/>
      <c r="E439" s="43">
        <f t="shared" si="28"/>
        <v>0</v>
      </c>
      <c r="F439" s="43">
        <f t="shared" si="29"/>
        <v>0</v>
      </c>
      <c r="G439" s="53">
        <f t="shared" si="30"/>
        <v>0</v>
      </c>
      <c r="H439" s="53">
        <f t="shared" si="31"/>
        <v>0</v>
      </c>
      <c r="I439" s="52"/>
    </row>
    <row r="440" ht="16.5" spans="1:9">
      <c r="A440" s="41">
        <v>439</v>
      </c>
      <c r="B440" s="41"/>
      <c r="C440" s="41"/>
      <c r="D440" s="52"/>
      <c r="E440" s="43">
        <f t="shared" si="28"/>
        <v>0</v>
      </c>
      <c r="F440" s="43">
        <f t="shared" si="29"/>
        <v>0</v>
      </c>
      <c r="G440" s="53">
        <f t="shared" si="30"/>
        <v>0</v>
      </c>
      <c r="H440" s="53">
        <f t="shared" si="31"/>
        <v>0</v>
      </c>
      <c r="I440" s="52"/>
    </row>
    <row r="441" ht="16.5" spans="1:9">
      <c r="A441" s="41">
        <v>440</v>
      </c>
      <c r="B441" s="41"/>
      <c r="C441" s="41"/>
      <c r="D441" s="52"/>
      <c r="E441" s="43">
        <f t="shared" si="28"/>
        <v>0</v>
      </c>
      <c r="F441" s="43">
        <f t="shared" si="29"/>
        <v>0</v>
      </c>
      <c r="G441" s="53">
        <f t="shared" si="30"/>
        <v>0</v>
      </c>
      <c r="H441" s="53">
        <f t="shared" si="31"/>
        <v>0</v>
      </c>
      <c r="I441" s="52"/>
    </row>
    <row r="442" ht="16.5" spans="1:9">
      <c r="A442" s="41">
        <v>441</v>
      </c>
      <c r="B442" s="41"/>
      <c r="C442" s="41"/>
      <c r="D442" s="52"/>
      <c r="E442" s="43">
        <f t="shared" si="28"/>
        <v>0</v>
      </c>
      <c r="F442" s="43">
        <f t="shared" si="29"/>
        <v>0</v>
      </c>
      <c r="G442" s="53">
        <f t="shared" si="30"/>
        <v>0</v>
      </c>
      <c r="H442" s="53">
        <f t="shared" si="31"/>
        <v>0</v>
      </c>
      <c r="I442" s="52"/>
    </row>
    <row r="443" ht="16.5" spans="1:9">
      <c r="A443" s="41">
        <v>442</v>
      </c>
      <c r="B443" s="41"/>
      <c r="C443" s="41"/>
      <c r="D443" s="52"/>
      <c r="E443" s="43">
        <f t="shared" si="28"/>
        <v>0</v>
      </c>
      <c r="F443" s="43">
        <f t="shared" si="29"/>
        <v>0</v>
      </c>
      <c r="G443" s="53">
        <f t="shared" si="30"/>
        <v>0</v>
      </c>
      <c r="H443" s="53">
        <f t="shared" si="31"/>
        <v>0</v>
      </c>
      <c r="I443" s="52"/>
    </row>
    <row r="444" ht="16.5" spans="1:9">
      <c r="A444" s="41">
        <v>443</v>
      </c>
      <c r="B444" s="41"/>
      <c r="C444" s="41"/>
      <c r="D444" s="52"/>
      <c r="E444" s="43">
        <f t="shared" si="28"/>
        <v>0</v>
      </c>
      <c r="F444" s="43">
        <f t="shared" si="29"/>
        <v>0</v>
      </c>
      <c r="G444" s="53">
        <f t="shared" si="30"/>
        <v>0</v>
      </c>
      <c r="H444" s="53">
        <f t="shared" si="31"/>
        <v>0</v>
      </c>
      <c r="I444" s="52"/>
    </row>
    <row r="445" ht="16.5" spans="1:9">
      <c r="A445" s="41">
        <v>444</v>
      </c>
      <c r="B445" s="41"/>
      <c r="C445" s="41"/>
      <c r="D445" s="52"/>
      <c r="E445" s="43">
        <f t="shared" si="28"/>
        <v>0</v>
      </c>
      <c r="F445" s="43">
        <f t="shared" si="29"/>
        <v>0</v>
      </c>
      <c r="G445" s="53">
        <f t="shared" si="30"/>
        <v>0</v>
      </c>
      <c r="H445" s="53">
        <f t="shared" si="31"/>
        <v>0</v>
      </c>
      <c r="I445" s="52"/>
    </row>
    <row r="446" ht="16.5" spans="1:9">
      <c r="A446" s="41">
        <v>445</v>
      </c>
      <c r="B446" s="41"/>
      <c r="C446" s="41"/>
      <c r="D446" s="52"/>
      <c r="E446" s="43">
        <f t="shared" si="28"/>
        <v>0</v>
      </c>
      <c r="F446" s="43">
        <f t="shared" si="29"/>
        <v>0</v>
      </c>
      <c r="G446" s="53">
        <f t="shared" si="30"/>
        <v>0</v>
      </c>
      <c r="H446" s="53">
        <f t="shared" si="31"/>
        <v>0</v>
      </c>
      <c r="I446" s="52"/>
    </row>
    <row r="447" ht="16.5" spans="1:9">
      <c r="A447" s="41">
        <v>446</v>
      </c>
      <c r="B447" s="41"/>
      <c r="C447" s="41"/>
      <c r="D447" s="52"/>
      <c r="E447" s="43">
        <f t="shared" si="28"/>
        <v>0</v>
      </c>
      <c r="F447" s="43">
        <f t="shared" si="29"/>
        <v>0</v>
      </c>
      <c r="G447" s="53">
        <f t="shared" si="30"/>
        <v>0</v>
      </c>
      <c r="H447" s="53">
        <f t="shared" si="31"/>
        <v>0</v>
      </c>
      <c r="I447" s="52"/>
    </row>
    <row r="448" ht="16.5" spans="1:9">
      <c r="A448" s="41">
        <v>447</v>
      </c>
      <c r="B448" s="41"/>
      <c r="C448" s="41"/>
      <c r="D448" s="52"/>
      <c r="E448" s="43">
        <f t="shared" si="28"/>
        <v>0</v>
      </c>
      <c r="F448" s="43">
        <f t="shared" si="29"/>
        <v>0</v>
      </c>
      <c r="G448" s="53">
        <f t="shared" si="30"/>
        <v>0</v>
      </c>
      <c r="H448" s="53">
        <f t="shared" si="31"/>
        <v>0</v>
      </c>
      <c r="I448" s="52"/>
    </row>
    <row r="449" ht="16.5" spans="1:9">
      <c r="A449" s="41">
        <v>448</v>
      </c>
      <c r="B449" s="41"/>
      <c r="C449" s="41"/>
      <c r="D449" s="52"/>
      <c r="E449" s="43">
        <f t="shared" si="28"/>
        <v>0</v>
      </c>
      <c r="F449" s="43">
        <f t="shared" si="29"/>
        <v>0</v>
      </c>
      <c r="G449" s="53">
        <f t="shared" si="30"/>
        <v>0</v>
      </c>
      <c r="H449" s="53">
        <f t="shared" si="31"/>
        <v>0</v>
      </c>
      <c r="I449" s="52"/>
    </row>
    <row r="450" ht="16.5" spans="1:9">
      <c r="A450" s="41">
        <v>449</v>
      </c>
      <c r="B450" s="41"/>
      <c r="C450" s="41"/>
      <c r="D450" s="52"/>
      <c r="E450" s="43">
        <f t="shared" si="28"/>
        <v>0</v>
      </c>
      <c r="F450" s="43">
        <f t="shared" si="29"/>
        <v>0</v>
      </c>
      <c r="G450" s="53">
        <f t="shared" si="30"/>
        <v>0</v>
      </c>
      <c r="H450" s="53">
        <f t="shared" si="31"/>
        <v>0</v>
      </c>
      <c r="I450" s="52"/>
    </row>
    <row r="451" ht="16.5" spans="1:9">
      <c r="A451" s="41">
        <v>450</v>
      </c>
      <c r="B451" s="41"/>
      <c r="C451" s="41"/>
      <c r="D451" s="52"/>
      <c r="E451" s="43">
        <f t="shared" si="28"/>
        <v>0</v>
      </c>
      <c r="F451" s="43">
        <f t="shared" si="29"/>
        <v>0</v>
      </c>
      <c r="G451" s="53">
        <f t="shared" si="30"/>
        <v>0</v>
      </c>
      <c r="H451" s="53">
        <f t="shared" si="31"/>
        <v>0</v>
      </c>
      <c r="I451" s="52"/>
    </row>
    <row r="452" ht="16.5" spans="1:9">
      <c r="A452" s="41">
        <v>451</v>
      </c>
      <c r="B452" s="41"/>
      <c r="C452" s="41"/>
      <c r="D452" s="52"/>
      <c r="E452" s="43">
        <f t="shared" si="28"/>
        <v>0</v>
      </c>
      <c r="F452" s="43">
        <f t="shared" si="29"/>
        <v>0</v>
      </c>
      <c r="G452" s="53">
        <f t="shared" si="30"/>
        <v>0</v>
      </c>
      <c r="H452" s="53">
        <f t="shared" si="31"/>
        <v>0</v>
      </c>
      <c r="I452" s="52"/>
    </row>
    <row r="453" ht="16.5" spans="1:9">
      <c r="A453" s="41">
        <v>452</v>
      </c>
      <c r="B453" s="41"/>
      <c r="C453" s="41"/>
      <c r="D453" s="52"/>
      <c r="E453" s="43">
        <f t="shared" si="28"/>
        <v>0</v>
      </c>
      <c r="F453" s="43">
        <f t="shared" si="29"/>
        <v>0</v>
      </c>
      <c r="G453" s="53">
        <f t="shared" si="30"/>
        <v>0</v>
      </c>
      <c r="H453" s="53">
        <f t="shared" si="31"/>
        <v>0</v>
      </c>
      <c r="I453" s="52"/>
    </row>
    <row r="454" ht="16.5" spans="1:9">
      <c r="A454" s="41">
        <v>453</v>
      </c>
      <c r="B454" s="41"/>
      <c r="C454" s="41"/>
      <c r="D454" s="52"/>
      <c r="E454" s="43">
        <f t="shared" si="28"/>
        <v>0</v>
      </c>
      <c r="F454" s="43">
        <f t="shared" si="29"/>
        <v>0</v>
      </c>
      <c r="G454" s="53">
        <f t="shared" si="30"/>
        <v>0</v>
      </c>
      <c r="H454" s="53">
        <f t="shared" si="31"/>
        <v>0</v>
      </c>
      <c r="I454" s="52"/>
    </row>
    <row r="455" ht="16.5" spans="1:9">
      <c r="A455" s="41">
        <v>454</v>
      </c>
      <c r="B455" s="41"/>
      <c r="C455" s="41"/>
      <c r="D455" s="52"/>
      <c r="E455" s="43">
        <f t="shared" si="28"/>
        <v>0</v>
      </c>
      <c r="F455" s="43">
        <f t="shared" si="29"/>
        <v>0</v>
      </c>
      <c r="G455" s="53">
        <f t="shared" si="30"/>
        <v>0</v>
      </c>
      <c r="H455" s="53">
        <f t="shared" si="31"/>
        <v>0</v>
      </c>
      <c r="I455" s="52"/>
    </row>
    <row r="456" ht="16.5" spans="1:9">
      <c r="A456" s="41">
        <v>455</v>
      </c>
      <c r="B456" s="41"/>
      <c r="C456" s="41"/>
      <c r="D456" s="52"/>
      <c r="E456" s="43">
        <f t="shared" si="28"/>
        <v>0</v>
      </c>
      <c r="F456" s="43">
        <f t="shared" si="29"/>
        <v>0</v>
      </c>
      <c r="G456" s="53">
        <f t="shared" si="30"/>
        <v>0</v>
      </c>
      <c r="H456" s="53">
        <f t="shared" si="31"/>
        <v>0</v>
      </c>
      <c r="I456" s="52"/>
    </row>
    <row r="457" ht="16.5" spans="1:9">
      <c r="A457" s="41">
        <v>456</v>
      </c>
      <c r="B457" s="41"/>
      <c r="C457" s="41"/>
      <c r="D457" s="52"/>
      <c r="E457" s="43">
        <f t="shared" si="28"/>
        <v>0</v>
      </c>
      <c r="F457" s="43">
        <f t="shared" si="29"/>
        <v>0</v>
      </c>
      <c r="G457" s="53">
        <f t="shared" si="30"/>
        <v>0</v>
      </c>
      <c r="H457" s="53">
        <f t="shared" si="31"/>
        <v>0</v>
      </c>
      <c r="I457" s="52"/>
    </row>
    <row r="458" ht="16.5" spans="1:9">
      <c r="A458" s="41">
        <v>457</v>
      </c>
      <c r="B458" s="41"/>
      <c r="C458" s="41"/>
      <c r="D458" s="52"/>
      <c r="E458" s="43">
        <f t="shared" ref="E458:E521" si="32">IF(D458&gt;0,IF(D458&lt;=ROUND((I458+36000)-(36000*0.03-0),2),0.03,IF(D458&lt;=ROUND((I458+144000)-(144000*0.1-2520),2),0.1,IF(D458&lt;=ROUND((I458+300000)-(30000*0.2-16920),2),0.2,IF(D458&lt;=ROUND((I458+420000)-(420000*0.25-31920),2),0.25,IF(D458&lt;=ROUND((I458+660000)-(660000*0.3-52920),2),0.3,IF(D458&lt;=ROUND((I458+960000)-(960000*0.35-85920),2),0.35,0.45)))))),0)</f>
        <v>0</v>
      </c>
      <c r="F458" s="43">
        <f t="shared" ref="F458:F521" si="33">IF(D458&gt;I458,IF(D458&lt;=ROUND((I458+36000)-(36000*0.03-0),2),0,IF(D458&lt;=ROUND((I458+144000)-(144000*0.1-2520),2),2520,IF(D458&lt;=ROUND((I458+300000)-(30000*0.2-16920),2),16920,IF(D458&lt;=ROUND((I458+420000)-(420000*0.25-31920),2),31920,IF(D458&lt;=ROUND((I458+660000)-(660000*0.3-52920),2),52920,IF(D458&lt;=ROUND((I458+960000)-(960000*0.35-85920),2),85920,181920)))))),0)</f>
        <v>0</v>
      </c>
      <c r="G458" s="53">
        <f t="shared" ref="G458:G521" si="34">IF(D458&lt;=I458,0,ROUND(((D458-I458)*E458-F458)/(1-E458),2))</f>
        <v>0</v>
      </c>
      <c r="H458" s="53">
        <f t="shared" ref="H458:H521" si="35">IF(D458&lt;=I458,D458,ROUND((D458-E458*I458-F458)/(1-E458),2))</f>
        <v>0</v>
      </c>
      <c r="I458" s="52"/>
    </row>
    <row r="459" ht="16.5" spans="1:9">
      <c r="A459" s="41">
        <v>458</v>
      </c>
      <c r="B459" s="41"/>
      <c r="C459" s="41"/>
      <c r="D459" s="52"/>
      <c r="E459" s="43">
        <f t="shared" si="32"/>
        <v>0</v>
      </c>
      <c r="F459" s="43">
        <f t="shared" si="33"/>
        <v>0</v>
      </c>
      <c r="G459" s="53">
        <f t="shared" si="34"/>
        <v>0</v>
      </c>
      <c r="H459" s="53">
        <f t="shared" si="35"/>
        <v>0</v>
      </c>
      <c r="I459" s="52"/>
    </row>
    <row r="460" ht="16.5" spans="1:9">
      <c r="A460" s="41">
        <v>459</v>
      </c>
      <c r="B460" s="41"/>
      <c r="C460" s="41"/>
      <c r="D460" s="52"/>
      <c r="E460" s="43">
        <f t="shared" si="32"/>
        <v>0</v>
      </c>
      <c r="F460" s="43">
        <f t="shared" si="33"/>
        <v>0</v>
      </c>
      <c r="G460" s="53">
        <f t="shared" si="34"/>
        <v>0</v>
      </c>
      <c r="H460" s="53">
        <f t="shared" si="35"/>
        <v>0</v>
      </c>
      <c r="I460" s="52"/>
    </row>
    <row r="461" ht="16.5" spans="1:9">
      <c r="A461" s="41">
        <v>460</v>
      </c>
      <c r="B461" s="41"/>
      <c r="C461" s="41"/>
      <c r="D461" s="52"/>
      <c r="E461" s="43">
        <f t="shared" si="32"/>
        <v>0</v>
      </c>
      <c r="F461" s="43">
        <f t="shared" si="33"/>
        <v>0</v>
      </c>
      <c r="G461" s="53">
        <f t="shared" si="34"/>
        <v>0</v>
      </c>
      <c r="H461" s="53">
        <f t="shared" si="35"/>
        <v>0</v>
      </c>
      <c r="I461" s="52"/>
    </row>
    <row r="462" ht="16.5" spans="1:9">
      <c r="A462" s="41">
        <v>461</v>
      </c>
      <c r="B462" s="41"/>
      <c r="C462" s="41"/>
      <c r="D462" s="52"/>
      <c r="E462" s="43">
        <f t="shared" si="32"/>
        <v>0</v>
      </c>
      <c r="F462" s="43">
        <f t="shared" si="33"/>
        <v>0</v>
      </c>
      <c r="G462" s="53">
        <f t="shared" si="34"/>
        <v>0</v>
      </c>
      <c r="H462" s="53">
        <f t="shared" si="35"/>
        <v>0</v>
      </c>
      <c r="I462" s="52"/>
    </row>
    <row r="463" ht="16.5" spans="1:9">
      <c r="A463" s="41">
        <v>462</v>
      </c>
      <c r="B463" s="41"/>
      <c r="C463" s="41"/>
      <c r="D463" s="52"/>
      <c r="E463" s="43">
        <f t="shared" si="32"/>
        <v>0</v>
      </c>
      <c r="F463" s="43">
        <f t="shared" si="33"/>
        <v>0</v>
      </c>
      <c r="G463" s="53">
        <f t="shared" si="34"/>
        <v>0</v>
      </c>
      <c r="H463" s="53">
        <f t="shared" si="35"/>
        <v>0</v>
      </c>
      <c r="I463" s="52"/>
    </row>
    <row r="464" ht="16.5" spans="1:9">
      <c r="A464" s="41">
        <v>463</v>
      </c>
      <c r="B464" s="41"/>
      <c r="C464" s="41"/>
      <c r="D464" s="52"/>
      <c r="E464" s="43">
        <f t="shared" si="32"/>
        <v>0</v>
      </c>
      <c r="F464" s="43">
        <f t="shared" si="33"/>
        <v>0</v>
      </c>
      <c r="G464" s="53">
        <f t="shared" si="34"/>
        <v>0</v>
      </c>
      <c r="H464" s="53">
        <f t="shared" si="35"/>
        <v>0</v>
      </c>
      <c r="I464" s="52"/>
    </row>
    <row r="465" ht="16.5" spans="1:9">
      <c r="A465" s="41">
        <v>464</v>
      </c>
      <c r="B465" s="41"/>
      <c r="C465" s="41"/>
      <c r="D465" s="52"/>
      <c r="E465" s="43">
        <f t="shared" si="32"/>
        <v>0</v>
      </c>
      <c r="F465" s="43">
        <f t="shared" si="33"/>
        <v>0</v>
      </c>
      <c r="G465" s="53">
        <f t="shared" si="34"/>
        <v>0</v>
      </c>
      <c r="H465" s="53">
        <f t="shared" si="35"/>
        <v>0</v>
      </c>
      <c r="I465" s="52"/>
    </row>
    <row r="466" ht="16.5" spans="1:9">
      <c r="A466" s="41">
        <v>465</v>
      </c>
      <c r="B466" s="41"/>
      <c r="C466" s="41"/>
      <c r="D466" s="52"/>
      <c r="E466" s="43">
        <f t="shared" si="32"/>
        <v>0</v>
      </c>
      <c r="F466" s="43">
        <f t="shared" si="33"/>
        <v>0</v>
      </c>
      <c r="G466" s="53">
        <f t="shared" si="34"/>
        <v>0</v>
      </c>
      <c r="H466" s="53">
        <f t="shared" si="35"/>
        <v>0</v>
      </c>
      <c r="I466" s="52"/>
    </row>
    <row r="467" ht="16.5" spans="1:9">
      <c r="A467" s="41">
        <v>466</v>
      </c>
      <c r="B467" s="41"/>
      <c r="C467" s="41"/>
      <c r="D467" s="52"/>
      <c r="E467" s="43">
        <f t="shared" si="32"/>
        <v>0</v>
      </c>
      <c r="F467" s="43">
        <f t="shared" si="33"/>
        <v>0</v>
      </c>
      <c r="G467" s="53">
        <f t="shared" si="34"/>
        <v>0</v>
      </c>
      <c r="H467" s="53">
        <f t="shared" si="35"/>
        <v>0</v>
      </c>
      <c r="I467" s="52"/>
    </row>
    <row r="468" ht="16.5" spans="1:9">
      <c r="A468" s="41">
        <v>467</v>
      </c>
      <c r="B468" s="41"/>
      <c r="C468" s="41"/>
      <c r="D468" s="52"/>
      <c r="E468" s="43">
        <f t="shared" si="32"/>
        <v>0</v>
      </c>
      <c r="F468" s="43">
        <f t="shared" si="33"/>
        <v>0</v>
      </c>
      <c r="G468" s="53">
        <f t="shared" si="34"/>
        <v>0</v>
      </c>
      <c r="H468" s="53">
        <f t="shared" si="35"/>
        <v>0</v>
      </c>
      <c r="I468" s="52"/>
    </row>
    <row r="469" ht="16.5" spans="1:9">
      <c r="A469" s="41">
        <v>468</v>
      </c>
      <c r="B469" s="41"/>
      <c r="C469" s="41"/>
      <c r="D469" s="52"/>
      <c r="E469" s="43">
        <f t="shared" si="32"/>
        <v>0</v>
      </c>
      <c r="F469" s="43">
        <f t="shared" si="33"/>
        <v>0</v>
      </c>
      <c r="G469" s="53">
        <f t="shared" si="34"/>
        <v>0</v>
      </c>
      <c r="H469" s="53">
        <f t="shared" si="35"/>
        <v>0</v>
      </c>
      <c r="I469" s="52"/>
    </row>
    <row r="470" ht="16.5" spans="1:9">
      <c r="A470" s="41">
        <v>469</v>
      </c>
      <c r="B470" s="41"/>
      <c r="C470" s="41"/>
      <c r="D470" s="52"/>
      <c r="E470" s="43">
        <f t="shared" si="32"/>
        <v>0</v>
      </c>
      <c r="F470" s="43">
        <f t="shared" si="33"/>
        <v>0</v>
      </c>
      <c r="G470" s="53">
        <f t="shared" si="34"/>
        <v>0</v>
      </c>
      <c r="H470" s="53">
        <f t="shared" si="35"/>
        <v>0</v>
      </c>
      <c r="I470" s="52"/>
    </row>
    <row r="471" ht="16.5" spans="1:9">
      <c r="A471" s="41">
        <v>470</v>
      </c>
      <c r="B471" s="41"/>
      <c r="C471" s="41"/>
      <c r="D471" s="52"/>
      <c r="E471" s="43">
        <f t="shared" si="32"/>
        <v>0</v>
      </c>
      <c r="F471" s="43">
        <f t="shared" si="33"/>
        <v>0</v>
      </c>
      <c r="G471" s="53">
        <f t="shared" si="34"/>
        <v>0</v>
      </c>
      <c r="H471" s="53">
        <f t="shared" si="35"/>
        <v>0</v>
      </c>
      <c r="I471" s="52"/>
    </row>
    <row r="472" ht="16.5" spans="1:9">
      <c r="A472" s="41">
        <v>471</v>
      </c>
      <c r="B472" s="41"/>
      <c r="C472" s="41"/>
      <c r="D472" s="52"/>
      <c r="E472" s="43">
        <f t="shared" si="32"/>
        <v>0</v>
      </c>
      <c r="F472" s="43">
        <f t="shared" si="33"/>
        <v>0</v>
      </c>
      <c r="G472" s="53">
        <f t="shared" si="34"/>
        <v>0</v>
      </c>
      <c r="H472" s="53">
        <f t="shared" si="35"/>
        <v>0</v>
      </c>
      <c r="I472" s="52"/>
    </row>
    <row r="473" ht="16.5" spans="1:9">
      <c r="A473" s="41">
        <v>472</v>
      </c>
      <c r="B473" s="41"/>
      <c r="C473" s="41"/>
      <c r="D473" s="52"/>
      <c r="E473" s="43">
        <f t="shared" si="32"/>
        <v>0</v>
      </c>
      <c r="F473" s="43">
        <f t="shared" si="33"/>
        <v>0</v>
      </c>
      <c r="G473" s="53">
        <f t="shared" si="34"/>
        <v>0</v>
      </c>
      <c r="H473" s="53">
        <f t="shared" si="35"/>
        <v>0</v>
      </c>
      <c r="I473" s="52"/>
    </row>
    <row r="474" ht="16.5" spans="1:9">
      <c r="A474" s="41">
        <v>473</v>
      </c>
      <c r="B474" s="41"/>
      <c r="C474" s="41"/>
      <c r="D474" s="52"/>
      <c r="E474" s="43">
        <f t="shared" si="32"/>
        <v>0</v>
      </c>
      <c r="F474" s="43">
        <f t="shared" si="33"/>
        <v>0</v>
      </c>
      <c r="G474" s="53">
        <f t="shared" si="34"/>
        <v>0</v>
      </c>
      <c r="H474" s="53">
        <f t="shared" si="35"/>
        <v>0</v>
      </c>
      <c r="I474" s="52"/>
    </row>
    <row r="475" ht="16.5" spans="1:9">
      <c r="A475" s="41">
        <v>474</v>
      </c>
      <c r="B475" s="41"/>
      <c r="C475" s="41"/>
      <c r="D475" s="52"/>
      <c r="E475" s="43">
        <f t="shared" si="32"/>
        <v>0</v>
      </c>
      <c r="F475" s="43">
        <f t="shared" si="33"/>
        <v>0</v>
      </c>
      <c r="G475" s="53">
        <f t="shared" si="34"/>
        <v>0</v>
      </c>
      <c r="H475" s="53">
        <f t="shared" si="35"/>
        <v>0</v>
      </c>
      <c r="I475" s="52"/>
    </row>
    <row r="476" ht="16.5" spans="1:9">
      <c r="A476" s="41">
        <v>475</v>
      </c>
      <c r="B476" s="41"/>
      <c r="C476" s="41"/>
      <c r="D476" s="52"/>
      <c r="E476" s="43">
        <f t="shared" si="32"/>
        <v>0</v>
      </c>
      <c r="F476" s="43">
        <f t="shared" si="33"/>
        <v>0</v>
      </c>
      <c r="G476" s="53">
        <f t="shared" si="34"/>
        <v>0</v>
      </c>
      <c r="H476" s="53">
        <f t="shared" si="35"/>
        <v>0</v>
      </c>
      <c r="I476" s="52"/>
    </row>
    <row r="477" ht="16.5" spans="1:9">
      <c r="A477" s="41">
        <v>476</v>
      </c>
      <c r="B477" s="41"/>
      <c r="C477" s="41"/>
      <c r="D477" s="52"/>
      <c r="E477" s="43">
        <f t="shared" si="32"/>
        <v>0</v>
      </c>
      <c r="F477" s="43">
        <f t="shared" si="33"/>
        <v>0</v>
      </c>
      <c r="G477" s="53">
        <f t="shared" si="34"/>
        <v>0</v>
      </c>
      <c r="H477" s="53">
        <f t="shared" si="35"/>
        <v>0</v>
      </c>
      <c r="I477" s="52"/>
    </row>
    <row r="478" ht="16.5" spans="1:9">
      <c r="A478" s="41">
        <v>477</v>
      </c>
      <c r="B478" s="41"/>
      <c r="C478" s="41"/>
      <c r="D478" s="52"/>
      <c r="E478" s="43">
        <f t="shared" si="32"/>
        <v>0</v>
      </c>
      <c r="F478" s="43">
        <f t="shared" si="33"/>
        <v>0</v>
      </c>
      <c r="G478" s="53">
        <f t="shared" si="34"/>
        <v>0</v>
      </c>
      <c r="H478" s="53">
        <f t="shared" si="35"/>
        <v>0</v>
      </c>
      <c r="I478" s="52"/>
    </row>
    <row r="479" ht="16.5" spans="1:9">
      <c r="A479" s="41">
        <v>478</v>
      </c>
      <c r="B479" s="41"/>
      <c r="C479" s="41"/>
      <c r="D479" s="52"/>
      <c r="E479" s="43">
        <f t="shared" si="32"/>
        <v>0</v>
      </c>
      <c r="F479" s="43">
        <f t="shared" si="33"/>
        <v>0</v>
      </c>
      <c r="G479" s="53">
        <f t="shared" si="34"/>
        <v>0</v>
      </c>
      <c r="H479" s="53">
        <f t="shared" si="35"/>
        <v>0</v>
      </c>
      <c r="I479" s="52"/>
    </row>
    <row r="480" ht="16.5" spans="1:9">
      <c r="A480" s="41">
        <v>479</v>
      </c>
      <c r="B480" s="41"/>
      <c r="C480" s="41"/>
      <c r="D480" s="52"/>
      <c r="E480" s="43">
        <f t="shared" si="32"/>
        <v>0</v>
      </c>
      <c r="F480" s="43">
        <f t="shared" si="33"/>
        <v>0</v>
      </c>
      <c r="G480" s="53">
        <f t="shared" si="34"/>
        <v>0</v>
      </c>
      <c r="H480" s="53">
        <f t="shared" si="35"/>
        <v>0</v>
      </c>
      <c r="I480" s="52"/>
    </row>
    <row r="481" ht="16.5" spans="1:9">
      <c r="A481" s="41">
        <v>480</v>
      </c>
      <c r="B481" s="41"/>
      <c r="C481" s="41"/>
      <c r="D481" s="52"/>
      <c r="E481" s="43">
        <f t="shared" si="32"/>
        <v>0</v>
      </c>
      <c r="F481" s="43">
        <f t="shared" si="33"/>
        <v>0</v>
      </c>
      <c r="G481" s="53">
        <f t="shared" si="34"/>
        <v>0</v>
      </c>
      <c r="H481" s="53">
        <f t="shared" si="35"/>
        <v>0</v>
      </c>
      <c r="I481" s="52"/>
    </row>
    <row r="482" ht="16.5" spans="1:9">
      <c r="A482" s="41">
        <v>481</v>
      </c>
      <c r="B482" s="41"/>
      <c r="C482" s="41"/>
      <c r="D482" s="52"/>
      <c r="E482" s="43">
        <f t="shared" si="32"/>
        <v>0</v>
      </c>
      <c r="F482" s="43">
        <f t="shared" si="33"/>
        <v>0</v>
      </c>
      <c r="G482" s="53">
        <f t="shared" si="34"/>
        <v>0</v>
      </c>
      <c r="H482" s="53">
        <f t="shared" si="35"/>
        <v>0</v>
      </c>
      <c r="I482" s="52"/>
    </row>
    <row r="483" ht="16.5" spans="1:9">
      <c r="A483" s="41">
        <v>482</v>
      </c>
      <c r="B483" s="41"/>
      <c r="C483" s="41"/>
      <c r="D483" s="52"/>
      <c r="E483" s="43">
        <f t="shared" si="32"/>
        <v>0</v>
      </c>
      <c r="F483" s="43">
        <f t="shared" si="33"/>
        <v>0</v>
      </c>
      <c r="G483" s="53">
        <f t="shared" si="34"/>
        <v>0</v>
      </c>
      <c r="H483" s="53">
        <f t="shared" si="35"/>
        <v>0</v>
      </c>
      <c r="I483" s="52"/>
    </row>
    <row r="484" ht="16.5" spans="1:9">
      <c r="A484" s="41">
        <v>483</v>
      </c>
      <c r="B484" s="41"/>
      <c r="C484" s="41"/>
      <c r="D484" s="52"/>
      <c r="E484" s="43">
        <f t="shared" si="32"/>
        <v>0</v>
      </c>
      <c r="F484" s="43">
        <f t="shared" si="33"/>
        <v>0</v>
      </c>
      <c r="G484" s="53">
        <f t="shared" si="34"/>
        <v>0</v>
      </c>
      <c r="H484" s="53">
        <f t="shared" si="35"/>
        <v>0</v>
      </c>
      <c r="I484" s="52"/>
    </row>
    <row r="485" ht="16.5" spans="1:9">
      <c r="A485" s="41">
        <v>484</v>
      </c>
      <c r="B485" s="41"/>
      <c r="C485" s="41"/>
      <c r="D485" s="52"/>
      <c r="E485" s="43">
        <f t="shared" si="32"/>
        <v>0</v>
      </c>
      <c r="F485" s="43">
        <f t="shared" si="33"/>
        <v>0</v>
      </c>
      <c r="G485" s="53">
        <f t="shared" si="34"/>
        <v>0</v>
      </c>
      <c r="H485" s="53">
        <f t="shared" si="35"/>
        <v>0</v>
      </c>
      <c r="I485" s="52"/>
    </row>
    <row r="486" ht="16.5" spans="1:9">
      <c r="A486" s="41">
        <v>485</v>
      </c>
      <c r="B486" s="41"/>
      <c r="C486" s="41"/>
      <c r="D486" s="52"/>
      <c r="E486" s="43">
        <f t="shared" si="32"/>
        <v>0</v>
      </c>
      <c r="F486" s="43">
        <f t="shared" si="33"/>
        <v>0</v>
      </c>
      <c r="G486" s="53">
        <f t="shared" si="34"/>
        <v>0</v>
      </c>
      <c r="H486" s="53">
        <f t="shared" si="35"/>
        <v>0</v>
      </c>
      <c r="I486" s="52"/>
    </row>
    <row r="487" ht="16.5" spans="1:9">
      <c r="A487" s="41">
        <v>486</v>
      </c>
      <c r="B487" s="41"/>
      <c r="C487" s="41"/>
      <c r="D487" s="52"/>
      <c r="E487" s="43">
        <f t="shared" si="32"/>
        <v>0</v>
      </c>
      <c r="F487" s="43">
        <f t="shared" si="33"/>
        <v>0</v>
      </c>
      <c r="G487" s="53">
        <f t="shared" si="34"/>
        <v>0</v>
      </c>
      <c r="H487" s="53">
        <f t="shared" si="35"/>
        <v>0</v>
      </c>
      <c r="I487" s="52"/>
    </row>
    <row r="488" ht="16.5" spans="1:9">
      <c r="A488" s="41">
        <v>487</v>
      </c>
      <c r="B488" s="41"/>
      <c r="C488" s="41"/>
      <c r="D488" s="52"/>
      <c r="E488" s="43">
        <f t="shared" si="32"/>
        <v>0</v>
      </c>
      <c r="F488" s="43">
        <f t="shared" si="33"/>
        <v>0</v>
      </c>
      <c r="G488" s="53">
        <f t="shared" si="34"/>
        <v>0</v>
      </c>
      <c r="H488" s="53">
        <f t="shared" si="35"/>
        <v>0</v>
      </c>
      <c r="I488" s="52"/>
    </row>
    <row r="489" ht="16.5" spans="1:9">
      <c r="A489" s="41">
        <v>488</v>
      </c>
      <c r="B489" s="41"/>
      <c r="C489" s="41"/>
      <c r="D489" s="52"/>
      <c r="E489" s="43">
        <f t="shared" si="32"/>
        <v>0</v>
      </c>
      <c r="F489" s="43">
        <f t="shared" si="33"/>
        <v>0</v>
      </c>
      <c r="G489" s="53">
        <f t="shared" si="34"/>
        <v>0</v>
      </c>
      <c r="H489" s="53">
        <f t="shared" si="35"/>
        <v>0</v>
      </c>
      <c r="I489" s="52"/>
    </row>
    <row r="490" ht="16.5" spans="1:9">
      <c r="A490" s="41">
        <v>489</v>
      </c>
      <c r="B490" s="41"/>
      <c r="C490" s="41"/>
      <c r="D490" s="52"/>
      <c r="E490" s="43">
        <f t="shared" si="32"/>
        <v>0</v>
      </c>
      <c r="F490" s="43">
        <f t="shared" si="33"/>
        <v>0</v>
      </c>
      <c r="G490" s="53">
        <f t="shared" si="34"/>
        <v>0</v>
      </c>
      <c r="H490" s="53">
        <f t="shared" si="35"/>
        <v>0</v>
      </c>
      <c r="I490" s="52"/>
    </row>
    <row r="491" ht="16.5" spans="1:9">
      <c r="A491" s="41">
        <v>490</v>
      </c>
      <c r="B491" s="41"/>
      <c r="C491" s="41"/>
      <c r="D491" s="52"/>
      <c r="E491" s="43">
        <f t="shared" si="32"/>
        <v>0</v>
      </c>
      <c r="F491" s="43">
        <f t="shared" si="33"/>
        <v>0</v>
      </c>
      <c r="G491" s="53">
        <f t="shared" si="34"/>
        <v>0</v>
      </c>
      <c r="H491" s="53">
        <f t="shared" si="35"/>
        <v>0</v>
      </c>
      <c r="I491" s="52"/>
    </row>
    <row r="492" ht="16.5" spans="1:9">
      <c r="A492" s="41">
        <v>491</v>
      </c>
      <c r="B492" s="41"/>
      <c r="C492" s="41"/>
      <c r="D492" s="52"/>
      <c r="E492" s="43">
        <f t="shared" si="32"/>
        <v>0</v>
      </c>
      <c r="F492" s="43">
        <f t="shared" si="33"/>
        <v>0</v>
      </c>
      <c r="G492" s="53">
        <f t="shared" si="34"/>
        <v>0</v>
      </c>
      <c r="H492" s="53">
        <f t="shared" si="35"/>
        <v>0</v>
      </c>
      <c r="I492" s="52"/>
    </row>
    <row r="493" ht="16.5" spans="1:9">
      <c r="A493" s="41">
        <v>492</v>
      </c>
      <c r="B493" s="41"/>
      <c r="C493" s="41"/>
      <c r="D493" s="52"/>
      <c r="E493" s="43">
        <f t="shared" si="32"/>
        <v>0</v>
      </c>
      <c r="F493" s="43">
        <f t="shared" si="33"/>
        <v>0</v>
      </c>
      <c r="G493" s="53">
        <f t="shared" si="34"/>
        <v>0</v>
      </c>
      <c r="H493" s="53">
        <f t="shared" si="35"/>
        <v>0</v>
      </c>
      <c r="I493" s="52"/>
    </row>
    <row r="494" ht="16.5" spans="1:9">
      <c r="A494" s="41">
        <v>493</v>
      </c>
      <c r="B494" s="41"/>
      <c r="C494" s="41"/>
      <c r="D494" s="52"/>
      <c r="E494" s="43">
        <f t="shared" si="32"/>
        <v>0</v>
      </c>
      <c r="F494" s="43">
        <f t="shared" si="33"/>
        <v>0</v>
      </c>
      <c r="G494" s="53">
        <f t="shared" si="34"/>
        <v>0</v>
      </c>
      <c r="H494" s="53">
        <f t="shared" si="35"/>
        <v>0</v>
      </c>
      <c r="I494" s="52"/>
    </row>
    <row r="495" ht="16.5" spans="1:9">
      <c r="A495" s="41">
        <v>494</v>
      </c>
      <c r="B495" s="41"/>
      <c r="C495" s="41"/>
      <c r="D495" s="52"/>
      <c r="E495" s="43">
        <f t="shared" si="32"/>
        <v>0</v>
      </c>
      <c r="F495" s="43">
        <f t="shared" si="33"/>
        <v>0</v>
      </c>
      <c r="G495" s="53">
        <f t="shared" si="34"/>
        <v>0</v>
      </c>
      <c r="H495" s="53">
        <f t="shared" si="35"/>
        <v>0</v>
      </c>
      <c r="I495" s="52"/>
    </row>
    <row r="496" ht="16.5" spans="1:9">
      <c r="A496" s="41">
        <v>495</v>
      </c>
      <c r="B496" s="41"/>
      <c r="C496" s="41"/>
      <c r="D496" s="52"/>
      <c r="E496" s="43">
        <f t="shared" si="32"/>
        <v>0</v>
      </c>
      <c r="F496" s="43">
        <f t="shared" si="33"/>
        <v>0</v>
      </c>
      <c r="G496" s="53">
        <f t="shared" si="34"/>
        <v>0</v>
      </c>
      <c r="H496" s="53">
        <f t="shared" si="35"/>
        <v>0</v>
      </c>
      <c r="I496" s="52"/>
    </row>
    <row r="497" ht="16.5" spans="1:9">
      <c r="A497" s="41">
        <v>496</v>
      </c>
      <c r="B497" s="41"/>
      <c r="C497" s="41"/>
      <c r="D497" s="52"/>
      <c r="E497" s="43">
        <f t="shared" si="32"/>
        <v>0</v>
      </c>
      <c r="F497" s="43">
        <f t="shared" si="33"/>
        <v>0</v>
      </c>
      <c r="G497" s="53">
        <f t="shared" si="34"/>
        <v>0</v>
      </c>
      <c r="H497" s="53">
        <f t="shared" si="35"/>
        <v>0</v>
      </c>
      <c r="I497" s="52"/>
    </row>
    <row r="498" ht="16.5" spans="1:9">
      <c r="A498" s="41">
        <v>497</v>
      </c>
      <c r="B498" s="41"/>
      <c r="C498" s="41"/>
      <c r="D498" s="52"/>
      <c r="E498" s="43">
        <f t="shared" si="32"/>
        <v>0</v>
      </c>
      <c r="F498" s="43">
        <f t="shared" si="33"/>
        <v>0</v>
      </c>
      <c r="G498" s="53">
        <f t="shared" si="34"/>
        <v>0</v>
      </c>
      <c r="H498" s="53">
        <f t="shared" si="35"/>
        <v>0</v>
      </c>
      <c r="I498" s="52"/>
    </row>
    <row r="499" ht="16.5" spans="1:9">
      <c r="A499" s="41">
        <v>498</v>
      </c>
      <c r="B499" s="41"/>
      <c r="C499" s="41"/>
      <c r="D499" s="52"/>
      <c r="E499" s="43">
        <f t="shared" si="32"/>
        <v>0</v>
      </c>
      <c r="F499" s="43">
        <f t="shared" si="33"/>
        <v>0</v>
      </c>
      <c r="G499" s="53">
        <f t="shared" si="34"/>
        <v>0</v>
      </c>
      <c r="H499" s="53">
        <f t="shared" si="35"/>
        <v>0</v>
      </c>
      <c r="I499" s="52"/>
    </row>
    <row r="500" ht="16.5" spans="1:9">
      <c r="A500" s="41">
        <v>499</v>
      </c>
      <c r="B500" s="41"/>
      <c r="C500" s="41"/>
      <c r="D500" s="52"/>
      <c r="E500" s="43">
        <f t="shared" si="32"/>
        <v>0</v>
      </c>
      <c r="F500" s="43">
        <f t="shared" si="33"/>
        <v>0</v>
      </c>
      <c r="G500" s="53">
        <f t="shared" si="34"/>
        <v>0</v>
      </c>
      <c r="H500" s="53">
        <f t="shared" si="35"/>
        <v>0</v>
      </c>
      <c r="I500" s="52"/>
    </row>
    <row r="501" ht="16.5" spans="1:9">
      <c r="A501" s="41">
        <v>500</v>
      </c>
      <c r="B501" s="41"/>
      <c r="C501" s="41"/>
      <c r="D501" s="52"/>
      <c r="E501" s="43">
        <f t="shared" si="32"/>
        <v>0</v>
      </c>
      <c r="F501" s="43">
        <f t="shared" si="33"/>
        <v>0</v>
      </c>
      <c r="G501" s="53">
        <f t="shared" si="34"/>
        <v>0</v>
      </c>
      <c r="H501" s="53">
        <f t="shared" si="35"/>
        <v>0</v>
      </c>
      <c r="I501" s="52"/>
    </row>
    <row r="502" ht="16.5" spans="1:9">
      <c r="A502" s="41">
        <v>501</v>
      </c>
      <c r="B502" s="41"/>
      <c r="C502" s="41"/>
      <c r="D502" s="52"/>
      <c r="E502" s="43">
        <f t="shared" si="32"/>
        <v>0</v>
      </c>
      <c r="F502" s="43">
        <f t="shared" si="33"/>
        <v>0</v>
      </c>
      <c r="G502" s="53">
        <f t="shared" si="34"/>
        <v>0</v>
      </c>
      <c r="H502" s="53">
        <f t="shared" si="35"/>
        <v>0</v>
      </c>
      <c r="I502" s="52"/>
    </row>
    <row r="503" ht="16.5" spans="1:9">
      <c r="A503" s="41">
        <v>502</v>
      </c>
      <c r="B503" s="41"/>
      <c r="C503" s="41"/>
      <c r="D503" s="52"/>
      <c r="E503" s="43">
        <f t="shared" si="32"/>
        <v>0</v>
      </c>
      <c r="F503" s="43">
        <f t="shared" si="33"/>
        <v>0</v>
      </c>
      <c r="G503" s="53">
        <f t="shared" si="34"/>
        <v>0</v>
      </c>
      <c r="H503" s="53">
        <f t="shared" si="35"/>
        <v>0</v>
      </c>
      <c r="I503" s="52"/>
    </row>
    <row r="504" ht="16.5" spans="1:9">
      <c r="A504" s="41">
        <v>503</v>
      </c>
      <c r="B504" s="41"/>
      <c r="C504" s="41"/>
      <c r="D504" s="52"/>
      <c r="E504" s="43">
        <f t="shared" si="32"/>
        <v>0</v>
      </c>
      <c r="F504" s="43">
        <f t="shared" si="33"/>
        <v>0</v>
      </c>
      <c r="G504" s="53">
        <f t="shared" si="34"/>
        <v>0</v>
      </c>
      <c r="H504" s="53">
        <f t="shared" si="35"/>
        <v>0</v>
      </c>
      <c r="I504" s="52"/>
    </row>
    <row r="505" ht="16.5" spans="1:9">
      <c r="A505" s="41">
        <v>504</v>
      </c>
      <c r="B505" s="41"/>
      <c r="C505" s="41"/>
      <c r="D505" s="52"/>
      <c r="E505" s="43">
        <f t="shared" si="32"/>
        <v>0</v>
      </c>
      <c r="F505" s="43">
        <f t="shared" si="33"/>
        <v>0</v>
      </c>
      <c r="G505" s="53">
        <f t="shared" si="34"/>
        <v>0</v>
      </c>
      <c r="H505" s="53">
        <f t="shared" si="35"/>
        <v>0</v>
      </c>
      <c r="I505" s="52"/>
    </row>
    <row r="506" ht="16.5" spans="1:9">
      <c r="A506" s="41">
        <v>505</v>
      </c>
      <c r="B506" s="41"/>
      <c r="C506" s="41"/>
      <c r="D506" s="52"/>
      <c r="E506" s="43">
        <f t="shared" si="32"/>
        <v>0</v>
      </c>
      <c r="F506" s="43">
        <f t="shared" si="33"/>
        <v>0</v>
      </c>
      <c r="G506" s="53">
        <f t="shared" si="34"/>
        <v>0</v>
      </c>
      <c r="H506" s="53">
        <f t="shared" si="35"/>
        <v>0</v>
      </c>
      <c r="I506" s="52"/>
    </row>
    <row r="507" ht="16.5" spans="1:9">
      <c r="A507" s="41">
        <v>506</v>
      </c>
      <c r="B507" s="41"/>
      <c r="C507" s="41"/>
      <c r="D507" s="52"/>
      <c r="E507" s="43">
        <f t="shared" si="32"/>
        <v>0</v>
      </c>
      <c r="F507" s="43">
        <f t="shared" si="33"/>
        <v>0</v>
      </c>
      <c r="G507" s="53">
        <f t="shared" si="34"/>
        <v>0</v>
      </c>
      <c r="H507" s="53">
        <f t="shared" si="35"/>
        <v>0</v>
      </c>
      <c r="I507" s="52"/>
    </row>
    <row r="508" ht="16.5" spans="1:9">
      <c r="A508" s="41">
        <v>507</v>
      </c>
      <c r="B508" s="41"/>
      <c r="C508" s="41"/>
      <c r="D508" s="52"/>
      <c r="E508" s="43">
        <f t="shared" si="32"/>
        <v>0</v>
      </c>
      <c r="F508" s="43">
        <f t="shared" si="33"/>
        <v>0</v>
      </c>
      <c r="G508" s="53">
        <f t="shared" si="34"/>
        <v>0</v>
      </c>
      <c r="H508" s="53">
        <f t="shared" si="35"/>
        <v>0</v>
      </c>
      <c r="I508" s="52"/>
    </row>
    <row r="509" ht="16.5" spans="1:9">
      <c r="A509" s="41">
        <v>508</v>
      </c>
      <c r="B509" s="41"/>
      <c r="C509" s="41"/>
      <c r="D509" s="52"/>
      <c r="E509" s="43">
        <f t="shared" si="32"/>
        <v>0</v>
      </c>
      <c r="F509" s="43">
        <f t="shared" si="33"/>
        <v>0</v>
      </c>
      <c r="G509" s="53">
        <f t="shared" si="34"/>
        <v>0</v>
      </c>
      <c r="H509" s="53">
        <f t="shared" si="35"/>
        <v>0</v>
      </c>
      <c r="I509" s="52"/>
    </row>
    <row r="510" ht="16.5" spans="1:9">
      <c r="A510" s="41">
        <v>509</v>
      </c>
      <c r="B510" s="41"/>
      <c r="C510" s="41"/>
      <c r="D510" s="52"/>
      <c r="E510" s="43">
        <f t="shared" si="32"/>
        <v>0</v>
      </c>
      <c r="F510" s="43">
        <f t="shared" si="33"/>
        <v>0</v>
      </c>
      <c r="G510" s="53">
        <f t="shared" si="34"/>
        <v>0</v>
      </c>
      <c r="H510" s="53">
        <f t="shared" si="35"/>
        <v>0</v>
      </c>
      <c r="I510" s="52"/>
    </row>
    <row r="511" ht="16.5" spans="1:9">
      <c r="A511" s="41">
        <v>510</v>
      </c>
      <c r="B511" s="41"/>
      <c r="C511" s="41"/>
      <c r="D511" s="52"/>
      <c r="E511" s="43">
        <f t="shared" si="32"/>
        <v>0</v>
      </c>
      <c r="F511" s="43">
        <f t="shared" si="33"/>
        <v>0</v>
      </c>
      <c r="G511" s="53">
        <f t="shared" si="34"/>
        <v>0</v>
      </c>
      <c r="H511" s="53">
        <f t="shared" si="35"/>
        <v>0</v>
      </c>
      <c r="I511" s="52"/>
    </row>
    <row r="512" ht="16.5" spans="1:9">
      <c r="A512" s="41">
        <v>511</v>
      </c>
      <c r="B512" s="41"/>
      <c r="C512" s="41"/>
      <c r="D512" s="52"/>
      <c r="E512" s="43">
        <f t="shared" si="32"/>
        <v>0</v>
      </c>
      <c r="F512" s="43">
        <f t="shared" si="33"/>
        <v>0</v>
      </c>
      <c r="G512" s="53">
        <f t="shared" si="34"/>
        <v>0</v>
      </c>
      <c r="H512" s="53">
        <f t="shared" si="35"/>
        <v>0</v>
      </c>
      <c r="I512" s="52"/>
    </row>
    <row r="513" ht="16.5" spans="1:9">
      <c r="A513" s="41">
        <v>512</v>
      </c>
      <c r="B513" s="41"/>
      <c r="C513" s="41"/>
      <c r="D513" s="52"/>
      <c r="E513" s="43">
        <f t="shared" si="32"/>
        <v>0</v>
      </c>
      <c r="F513" s="43">
        <f t="shared" si="33"/>
        <v>0</v>
      </c>
      <c r="G513" s="53">
        <f t="shared" si="34"/>
        <v>0</v>
      </c>
      <c r="H513" s="53">
        <f t="shared" si="35"/>
        <v>0</v>
      </c>
      <c r="I513" s="52"/>
    </row>
    <row r="514" ht="16.5" spans="1:9">
      <c r="A514" s="41">
        <v>513</v>
      </c>
      <c r="B514" s="41"/>
      <c r="C514" s="41"/>
      <c r="D514" s="52"/>
      <c r="E514" s="43">
        <f t="shared" si="32"/>
        <v>0</v>
      </c>
      <c r="F514" s="43">
        <f t="shared" si="33"/>
        <v>0</v>
      </c>
      <c r="G514" s="53">
        <f t="shared" si="34"/>
        <v>0</v>
      </c>
      <c r="H514" s="53">
        <f t="shared" si="35"/>
        <v>0</v>
      </c>
      <c r="I514" s="52"/>
    </row>
    <row r="515" ht="16.5" spans="1:9">
      <c r="A515" s="41">
        <v>514</v>
      </c>
      <c r="B515" s="41"/>
      <c r="C515" s="41"/>
      <c r="D515" s="52"/>
      <c r="E515" s="43">
        <f t="shared" si="32"/>
        <v>0</v>
      </c>
      <c r="F515" s="43">
        <f t="shared" si="33"/>
        <v>0</v>
      </c>
      <c r="G515" s="53">
        <f t="shared" si="34"/>
        <v>0</v>
      </c>
      <c r="H515" s="53">
        <f t="shared" si="35"/>
        <v>0</v>
      </c>
      <c r="I515" s="52"/>
    </row>
    <row r="516" ht="16.5" spans="1:9">
      <c r="A516" s="41">
        <v>515</v>
      </c>
      <c r="B516" s="41"/>
      <c r="C516" s="41"/>
      <c r="D516" s="52"/>
      <c r="E516" s="43">
        <f t="shared" si="32"/>
        <v>0</v>
      </c>
      <c r="F516" s="43">
        <f t="shared" si="33"/>
        <v>0</v>
      </c>
      <c r="G516" s="53">
        <f t="shared" si="34"/>
        <v>0</v>
      </c>
      <c r="H516" s="53">
        <f t="shared" si="35"/>
        <v>0</v>
      </c>
      <c r="I516" s="52"/>
    </row>
    <row r="517" ht="16.5" spans="1:9">
      <c r="A517" s="41">
        <v>516</v>
      </c>
      <c r="B517" s="41"/>
      <c r="C517" s="41"/>
      <c r="D517" s="52"/>
      <c r="E517" s="43">
        <f t="shared" si="32"/>
        <v>0</v>
      </c>
      <c r="F517" s="43">
        <f t="shared" si="33"/>
        <v>0</v>
      </c>
      <c r="G517" s="53">
        <f t="shared" si="34"/>
        <v>0</v>
      </c>
      <c r="H517" s="53">
        <f t="shared" si="35"/>
        <v>0</v>
      </c>
      <c r="I517" s="52"/>
    </row>
    <row r="518" ht="16.5" spans="1:9">
      <c r="A518" s="41">
        <v>517</v>
      </c>
      <c r="B518" s="41"/>
      <c r="C518" s="41"/>
      <c r="D518" s="52"/>
      <c r="E518" s="43">
        <f t="shared" si="32"/>
        <v>0</v>
      </c>
      <c r="F518" s="43">
        <f t="shared" si="33"/>
        <v>0</v>
      </c>
      <c r="G518" s="53">
        <f t="shared" si="34"/>
        <v>0</v>
      </c>
      <c r="H518" s="53">
        <f t="shared" si="35"/>
        <v>0</v>
      </c>
      <c r="I518" s="52"/>
    </row>
    <row r="519" ht="16.5" spans="1:9">
      <c r="A519" s="41">
        <v>518</v>
      </c>
      <c r="B519" s="41"/>
      <c r="C519" s="41"/>
      <c r="D519" s="52"/>
      <c r="E519" s="43">
        <f t="shared" si="32"/>
        <v>0</v>
      </c>
      <c r="F519" s="43">
        <f t="shared" si="33"/>
        <v>0</v>
      </c>
      <c r="G519" s="53">
        <f t="shared" si="34"/>
        <v>0</v>
      </c>
      <c r="H519" s="53">
        <f t="shared" si="35"/>
        <v>0</v>
      </c>
      <c r="I519" s="52"/>
    </row>
    <row r="520" ht="16.5" spans="1:9">
      <c r="A520" s="41">
        <v>519</v>
      </c>
      <c r="B520" s="41"/>
      <c r="C520" s="41"/>
      <c r="D520" s="52"/>
      <c r="E520" s="43">
        <f t="shared" si="32"/>
        <v>0</v>
      </c>
      <c r="F520" s="43">
        <f t="shared" si="33"/>
        <v>0</v>
      </c>
      <c r="G520" s="53">
        <f t="shared" si="34"/>
        <v>0</v>
      </c>
      <c r="H520" s="53">
        <f t="shared" si="35"/>
        <v>0</v>
      </c>
      <c r="I520" s="52"/>
    </row>
    <row r="521" ht="16.5" spans="1:9">
      <c r="A521" s="41">
        <v>520</v>
      </c>
      <c r="B521" s="41"/>
      <c r="C521" s="41"/>
      <c r="D521" s="52"/>
      <c r="E521" s="43">
        <f t="shared" si="32"/>
        <v>0</v>
      </c>
      <c r="F521" s="43">
        <f t="shared" si="33"/>
        <v>0</v>
      </c>
      <c r="G521" s="53">
        <f t="shared" si="34"/>
        <v>0</v>
      </c>
      <c r="H521" s="53">
        <f t="shared" si="35"/>
        <v>0</v>
      </c>
      <c r="I521" s="52"/>
    </row>
    <row r="522" ht="16.5" spans="1:9">
      <c r="A522" s="41">
        <v>521</v>
      </c>
      <c r="B522" s="41"/>
      <c r="C522" s="41"/>
      <c r="D522" s="52"/>
      <c r="E522" s="43">
        <f t="shared" ref="E522:E585" si="36">IF(D522&gt;0,IF(D522&lt;=ROUND((I522+36000)-(36000*0.03-0),2),0.03,IF(D522&lt;=ROUND((I522+144000)-(144000*0.1-2520),2),0.1,IF(D522&lt;=ROUND((I522+300000)-(30000*0.2-16920),2),0.2,IF(D522&lt;=ROUND((I522+420000)-(420000*0.25-31920),2),0.25,IF(D522&lt;=ROUND((I522+660000)-(660000*0.3-52920),2),0.3,IF(D522&lt;=ROUND((I522+960000)-(960000*0.35-85920),2),0.35,0.45)))))),0)</f>
        <v>0</v>
      </c>
      <c r="F522" s="43">
        <f t="shared" ref="F522:F585" si="37">IF(D522&gt;I522,IF(D522&lt;=ROUND((I522+36000)-(36000*0.03-0),2),0,IF(D522&lt;=ROUND((I522+144000)-(144000*0.1-2520),2),2520,IF(D522&lt;=ROUND((I522+300000)-(30000*0.2-16920),2),16920,IF(D522&lt;=ROUND((I522+420000)-(420000*0.25-31920),2),31920,IF(D522&lt;=ROUND((I522+660000)-(660000*0.3-52920),2),52920,IF(D522&lt;=ROUND((I522+960000)-(960000*0.35-85920),2),85920,181920)))))),0)</f>
        <v>0</v>
      </c>
      <c r="G522" s="53">
        <f t="shared" ref="G522:G585" si="38">IF(D522&lt;=I522,0,ROUND(((D522-I522)*E522-F522)/(1-E522),2))</f>
        <v>0</v>
      </c>
      <c r="H522" s="53">
        <f t="shared" ref="H522:H585" si="39">IF(D522&lt;=I522,D522,ROUND((D522-E522*I522-F522)/(1-E522),2))</f>
        <v>0</v>
      </c>
      <c r="I522" s="52"/>
    </row>
    <row r="523" ht="16.5" spans="1:9">
      <c r="A523" s="41">
        <v>522</v>
      </c>
      <c r="B523" s="41"/>
      <c r="C523" s="41"/>
      <c r="D523" s="52"/>
      <c r="E523" s="43">
        <f t="shared" si="36"/>
        <v>0</v>
      </c>
      <c r="F523" s="43">
        <f t="shared" si="37"/>
        <v>0</v>
      </c>
      <c r="G523" s="53">
        <f t="shared" si="38"/>
        <v>0</v>
      </c>
      <c r="H523" s="53">
        <f t="shared" si="39"/>
        <v>0</v>
      </c>
      <c r="I523" s="52"/>
    </row>
    <row r="524" ht="16.5" spans="1:9">
      <c r="A524" s="41">
        <v>523</v>
      </c>
      <c r="B524" s="41"/>
      <c r="C524" s="41"/>
      <c r="D524" s="52"/>
      <c r="E524" s="43">
        <f t="shared" si="36"/>
        <v>0</v>
      </c>
      <c r="F524" s="43">
        <f t="shared" si="37"/>
        <v>0</v>
      </c>
      <c r="G524" s="53">
        <f t="shared" si="38"/>
        <v>0</v>
      </c>
      <c r="H524" s="53">
        <f t="shared" si="39"/>
        <v>0</v>
      </c>
      <c r="I524" s="52"/>
    </row>
    <row r="525" ht="16.5" spans="1:9">
      <c r="A525" s="41">
        <v>524</v>
      </c>
      <c r="B525" s="41"/>
      <c r="C525" s="41"/>
      <c r="D525" s="52"/>
      <c r="E525" s="43">
        <f t="shared" si="36"/>
        <v>0</v>
      </c>
      <c r="F525" s="43">
        <f t="shared" si="37"/>
        <v>0</v>
      </c>
      <c r="G525" s="53">
        <f t="shared" si="38"/>
        <v>0</v>
      </c>
      <c r="H525" s="53">
        <f t="shared" si="39"/>
        <v>0</v>
      </c>
      <c r="I525" s="52"/>
    </row>
    <row r="526" ht="16.5" spans="1:9">
      <c r="A526" s="41">
        <v>525</v>
      </c>
      <c r="B526" s="41"/>
      <c r="C526" s="41"/>
      <c r="D526" s="52"/>
      <c r="E526" s="43">
        <f t="shared" si="36"/>
        <v>0</v>
      </c>
      <c r="F526" s="43">
        <f t="shared" si="37"/>
        <v>0</v>
      </c>
      <c r="G526" s="53">
        <f t="shared" si="38"/>
        <v>0</v>
      </c>
      <c r="H526" s="53">
        <f t="shared" si="39"/>
        <v>0</v>
      </c>
      <c r="I526" s="52"/>
    </row>
    <row r="527" ht="16.5" spans="1:9">
      <c r="A527" s="41">
        <v>526</v>
      </c>
      <c r="B527" s="41"/>
      <c r="C527" s="41"/>
      <c r="D527" s="52"/>
      <c r="E527" s="43">
        <f t="shared" si="36"/>
        <v>0</v>
      </c>
      <c r="F527" s="43">
        <f t="shared" si="37"/>
        <v>0</v>
      </c>
      <c r="G527" s="53">
        <f t="shared" si="38"/>
        <v>0</v>
      </c>
      <c r="H527" s="53">
        <f t="shared" si="39"/>
        <v>0</v>
      </c>
      <c r="I527" s="52"/>
    </row>
    <row r="528" ht="16.5" spans="1:9">
      <c r="A528" s="41">
        <v>527</v>
      </c>
      <c r="B528" s="41"/>
      <c r="C528" s="41"/>
      <c r="D528" s="52"/>
      <c r="E528" s="43">
        <f t="shared" si="36"/>
        <v>0</v>
      </c>
      <c r="F528" s="43">
        <f t="shared" si="37"/>
        <v>0</v>
      </c>
      <c r="G528" s="53">
        <f t="shared" si="38"/>
        <v>0</v>
      </c>
      <c r="H528" s="53">
        <f t="shared" si="39"/>
        <v>0</v>
      </c>
      <c r="I528" s="52"/>
    </row>
    <row r="529" ht="16.5" spans="1:9">
      <c r="A529" s="41">
        <v>528</v>
      </c>
      <c r="B529" s="41"/>
      <c r="C529" s="41"/>
      <c r="D529" s="52"/>
      <c r="E529" s="43">
        <f t="shared" si="36"/>
        <v>0</v>
      </c>
      <c r="F529" s="43">
        <f t="shared" si="37"/>
        <v>0</v>
      </c>
      <c r="G529" s="53">
        <f t="shared" si="38"/>
        <v>0</v>
      </c>
      <c r="H529" s="53">
        <f t="shared" si="39"/>
        <v>0</v>
      </c>
      <c r="I529" s="52"/>
    </row>
    <row r="530" ht="16.5" spans="1:9">
      <c r="A530" s="41">
        <v>529</v>
      </c>
      <c r="B530" s="41"/>
      <c r="C530" s="41"/>
      <c r="D530" s="52"/>
      <c r="E530" s="43">
        <f t="shared" si="36"/>
        <v>0</v>
      </c>
      <c r="F530" s="43">
        <f t="shared" si="37"/>
        <v>0</v>
      </c>
      <c r="G530" s="53">
        <f t="shared" si="38"/>
        <v>0</v>
      </c>
      <c r="H530" s="53">
        <f t="shared" si="39"/>
        <v>0</v>
      </c>
      <c r="I530" s="52"/>
    </row>
    <row r="531" ht="16.5" spans="1:9">
      <c r="A531" s="41">
        <v>530</v>
      </c>
      <c r="B531" s="41"/>
      <c r="C531" s="41"/>
      <c r="D531" s="52"/>
      <c r="E531" s="43">
        <f t="shared" si="36"/>
        <v>0</v>
      </c>
      <c r="F531" s="43">
        <f t="shared" si="37"/>
        <v>0</v>
      </c>
      <c r="G531" s="53">
        <f t="shared" si="38"/>
        <v>0</v>
      </c>
      <c r="H531" s="53">
        <f t="shared" si="39"/>
        <v>0</v>
      </c>
      <c r="I531" s="52"/>
    </row>
    <row r="532" ht="16.5" spans="1:9">
      <c r="A532" s="41">
        <v>531</v>
      </c>
      <c r="B532" s="41"/>
      <c r="C532" s="41"/>
      <c r="D532" s="52"/>
      <c r="E532" s="43">
        <f t="shared" si="36"/>
        <v>0</v>
      </c>
      <c r="F532" s="43">
        <f t="shared" si="37"/>
        <v>0</v>
      </c>
      <c r="G532" s="53">
        <f t="shared" si="38"/>
        <v>0</v>
      </c>
      <c r="H532" s="53">
        <f t="shared" si="39"/>
        <v>0</v>
      </c>
      <c r="I532" s="52"/>
    </row>
    <row r="533" ht="16.5" spans="1:9">
      <c r="A533" s="41">
        <v>532</v>
      </c>
      <c r="B533" s="41"/>
      <c r="C533" s="41"/>
      <c r="D533" s="52"/>
      <c r="E533" s="43">
        <f t="shared" si="36"/>
        <v>0</v>
      </c>
      <c r="F533" s="43">
        <f t="shared" si="37"/>
        <v>0</v>
      </c>
      <c r="G533" s="53">
        <f t="shared" si="38"/>
        <v>0</v>
      </c>
      <c r="H533" s="53">
        <f t="shared" si="39"/>
        <v>0</v>
      </c>
      <c r="I533" s="52"/>
    </row>
    <row r="534" ht="16.5" spans="1:9">
      <c r="A534" s="41">
        <v>533</v>
      </c>
      <c r="B534" s="41"/>
      <c r="C534" s="41"/>
      <c r="D534" s="52"/>
      <c r="E534" s="43">
        <f t="shared" si="36"/>
        <v>0</v>
      </c>
      <c r="F534" s="43">
        <f t="shared" si="37"/>
        <v>0</v>
      </c>
      <c r="G534" s="53">
        <f t="shared" si="38"/>
        <v>0</v>
      </c>
      <c r="H534" s="53">
        <f t="shared" si="39"/>
        <v>0</v>
      </c>
      <c r="I534" s="52"/>
    </row>
    <row r="535" ht="16.5" spans="1:9">
      <c r="A535" s="41">
        <v>534</v>
      </c>
      <c r="B535" s="41"/>
      <c r="C535" s="41"/>
      <c r="D535" s="52"/>
      <c r="E535" s="43">
        <f t="shared" si="36"/>
        <v>0</v>
      </c>
      <c r="F535" s="43">
        <f t="shared" si="37"/>
        <v>0</v>
      </c>
      <c r="G535" s="53">
        <f t="shared" si="38"/>
        <v>0</v>
      </c>
      <c r="H535" s="53">
        <f t="shared" si="39"/>
        <v>0</v>
      </c>
      <c r="I535" s="52"/>
    </row>
    <row r="536" ht="16.5" spans="1:9">
      <c r="A536" s="41">
        <v>535</v>
      </c>
      <c r="B536" s="41"/>
      <c r="C536" s="41"/>
      <c r="D536" s="52"/>
      <c r="E536" s="43">
        <f t="shared" si="36"/>
        <v>0</v>
      </c>
      <c r="F536" s="43">
        <f t="shared" si="37"/>
        <v>0</v>
      </c>
      <c r="G536" s="53">
        <f t="shared" si="38"/>
        <v>0</v>
      </c>
      <c r="H536" s="53">
        <f t="shared" si="39"/>
        <v>0</v>
      </c>
      <c r="I536" s="52"/>
    </row>
    <row r="537" ht="16.5" spans="1:9">
      <c r="A537" s="41">
        <v>536</v>
      </c>
      <c r="B537" s="41"/>
      <c r="C537" s="41"/>
      <c r="D537" s="52"/>
      <c r="E537" s="43">
        <f t="shared" si="36"/>
        <v>0</v>
      </c>
      <c r="F537" s="43">
        <f t="shared" si="37"/>
        <v>0</v>
      </c>
      <c r="G537" s="53">
        <f t="shared" si="38"/>
        <v>0</v>
      </c>
      <c r="H537" s="53">
        <f t="shared" si="39"/>
        <v>0</v>
      </c>
      <c r="I537" s="52"/>
    </row>
    <row r="538" ht="16.5" spans="1:9">
      <c r="A538" s="41">
        <v>537</v>
      </c>
      <c r="B538" s="41"/>
      <c r="C538" s="41"/>
      <c r="D538" s="52"/>
      <c r="E538" s="43">
        <f t="shared" si="36"/>
        <v>0</v>
      </c>
      <c r="F538" s="43">
        <f t="shared" si="37"/>
        <v>0</v>
      </c>
      <c r="G538" s="53">
        <f t="shared" si="38"/>
        <v>0</v>
      </c>
      <c r="H538" s="53">
        <f t="shared" si="39"/>
        <v>0</v>
      </c>
      <c r="I538" s="52"/>
    </row>
    <row r="539" ht="16.5" spans="1:9">
      <c r="A539" s="41">
        <v>538</v>
      </c>
      <c r="B539" s="41"/>
      <c r="C539" s="41"/>
      <c r="D539" s="52"/>
      <c r="E539" s="43">
        <f t="shared" si="36"/>
        <v>0</v>
      </c>
      <c r="F539" s="43">
        <f t="shared" si="37"/>
        <v>0</v>
      </c>
      <c r="G539" s="53">
        <f t="shared" si="38"/>
        <v>0</v>
      </c>
      <c r="H539" s="53">
        <f t="shared" si="39"/>
        <v>0</v>
      </c>
      <c r="I539" s="52"/>
    </row>
    <row r="540" ht="16.5" spans="1:9">
      <c r="A540" s="41">
        <v>539</v>
      </c>
      <c r="B540" s="41"/>
      <c r="C540" s="41"/>
      <c r="D540" s="52"/>
      <c r="E540" s="43">
        <f t="shared" si="36"/>
        <v>0</v>
      </c>
      <c r="F540" s="43">
        <f t="shared" si="37"/>
        <v>0</v>
      </c>
      <c r="G540" s="53">
        <f t="shared" si="38"/>
        <v>0</v>
      </c>
      <c r="H540" s="53">
        <f t="shared" si="39"/>
        <v>0</v>
      </c>
      <c r="I540" s="52"/>
    </row>
    <row r="541" ht="16.5" spans="1:9">
      <c r="A541" s="41">
        <v>540</v>
      </c>
      <c r="B541" s="41"/>
      <c r="C541" s="41"/>
      <c r="D541" s="52"/>
      <c r="E541" s="43">
        <f t="shared" si="36"/>
        <v>0</v>
      </c>
      <c r="F541" s="43">
        <f t="shared" si="37"/>
        <v>0</v>
      </c>
      <c r="G541" s="53">
        <f t="shared" si="38"/>
        <v>0</v>
      </c>
      <c r="H541" s="53">
        <f t="shared" si="39"/>
        <v>0</v>
      </c>
      <c r="I541" s="52"/>
    </row>
    <row r="542" ht="16.5" spans="1:9">
      <c r="A542" s="41">
        <v>541</v>
      </c>
      <c r="B542" s="41"/>
      <c r="C542" s="41"/>
      <c r="D542" s="52"/>
      <c r="E542" s="43">
        <f t="shared" si="36"/>
        <v>0</v>
      </c>
      <c r="F542" s="43">
        <f t="shared" si="37"/>
        <v>0</v>
      </c>
      <c r="G542" s="53">
        <f t="shared" si="38"/>
        <v>0</v>
      </c>
      <c r="H542" s="53">
        <f t="shared" si="39"/>
        <v>0</v>
      </c>
      <c r="I542" s="52"/>
    </row>
    <row r="543" ht="16.5" spans="1:9">
      <c r="A543" s="41">
        <v>542</v>
      </c>
      <c r="B543" s="41"/>
      <c r="C543" s="41"/>
      <c r="D543" s="52"/>
      <c r="E543" s="43">
        <f t="shared" si="36"/>
        <v>0</v>
      </c>
      <c r="F543" s="43">
        <f t="shared" si="37"/>
        <v>0</v>
      </c>
      <c r="G543" s="53">
        <f t="shared" si="38"/>
        <v>0</v>
      </c>
      <c r="H543" s="53">
        <f t="shared" si="39"/>
        <v>0</v>
      </c>
      <c r="I543" s="52"/>
    </row>
    <row r="544" ht="16.5" spans="1:9">
      <c r="A544" s="41">
        <v>543</v>
      </c>
      <c r="B544" s="41"/>
      <c r="C544" s="41"/>
      <c r="D544" s="52"/>
      <c r="E544" s="43">
        <f t="shared" si="36"/>
        <v>0</v>
      </c>
      <c r="F544" s="43">
        <f t="shared" si="37"/>
        <v>0</v>
      </c>
      <c r="G544" s="53">
        <f t="shared" si="38"/>
        <v>0</v>
      </c>
      <c r="H544" s="53">
        <f t="shared" si="39"/>
        <v>0</v>
      </c>
      <c r="I544" s="52"/>
    </row>
    <row r="545" ht="16.5" spans="1:9">
      <c r="A545" s="41">
        <v>544</v>
      </c>
      <c r="B545" s="41"/>
      <c r="C545" s="41"/>
      <c r="D545" s="52"/>
      <c r="E545" s="43">
        <f t="shared" si="36"/>
        <v>0</v>
      </c>
      <c r="F545" s="43">
        <f t="shared" si="37"/>
        <v>0</v>
      </c>
      <c r="G545" s="53">
        <f t="shared" si="38"/>
        <v>0</v>
      </c>
      <c r="H545" s="53">
        <f t="shared" si="39"/>
        <v>0</v>
      </c>
      <c r="I545" s="52"/>
    </row>
    <row r="546" ht="16.5" spans="1:9">
      <c r="A546" s="41">
        <v>545</v>
      </c>
      <c r="B546" s="41"/>
      <c r="C546" s="41"/>
      <c r="D546" s="52"/>
      <c r="E546" s="43">
        <f t="shared" si="36"/>
        <v>0</v>
      </c>
      <c r="F546" s="43">
        <f t="shared" si="37"/>
        <v>0</v>
      </c>
      <c r="G546" s="53">
        <f t="shared" si="38"/>
        <v>0</v>
      </c>
      <c r="H546" s="53">
        <f t="shared" si="39"/>
        <v>0</v>
      </c>
      <c r="I546" s="52"/>
    </row>
    <row r="547" ht="16.5" spans="1:9">
      <c r="A547" s="41">
        <v>546</v>
      </c>
      <c r="B547" s="41"/>
      <c r="C547" s="41"/>
      <c r="D547" s="52"/>
      <c r="E547" s="43">
        <f t="shared" si="36"/>
        <v>0</v>
      </c>
      <c r="F547" s="43">
        <f t="shared" si="37"/>
        <v>0</v>
      </c>
      <c r="G547" s="53">
        <f t="shared" si="38"/>
        <v>0</v>
      </c>
      <c r="H547" s="53">
        <f t="shared" si="39"/>
        <v>0</v>
      </c>
      <c r="I547" s="52"/>
    </row>
    <row r="548" ht="16.5" spans="1:9">
      <c r="A548" s="41">
        <v>547</v>
      </c>
      <c r="B548" s="41"/>
      <c r="C548" s="41"/>
      <c r="D548" s="52"/>
      <c r="E548" s="43">
        <f t="shared" si="36"/>
        <v>0</v>
      </c>
      <c r="F548" s="43">
        <f t="shared" si="37"/>
        <v>0</v>
      </c>
      <c r="G548" s="53">
        <f t="shared" si="38"/>
        <v>0</v>
      </c>
      <c r="H548" s="53">
        <f t="shared" si="39"/>
        <v>0</v>
      </c>
      <c r="I548" s="52"/>
    </row>
    <row r="549" ht="16.5" spans="1:9">
      <c r="A549" s="41">
        <v>548</v>
      </c>
      <c r="B549" s="41"/>
      <c r="C549" s="41"/>
      <c r="D549" s="52"/>
      <c r="E549" s="43">
        <f t="shared" si="36"/>
        <v>0</v>
      </c>
      <c r="F549" s="43">
        <f t="shared" si="37"/>
        <v>0</v>
      </c>
      <c r="G549" s="53">
        <f t="shared" si="38"/>
        <v>0</v>
      </c>
      <c r="H549" s="53">
        <f t="shared" si="39"/>
        <v>0</v>
      </c>
      <c r="I549" s="52"/>
    </row>
    <row r="550" ht="16.5" spans="1:9">
      <c r="A550" s="41">
        <v>549</v>
      </c>
      <c r="B550" s="41"/>
      <c r="C550" s="41"/>
      <c r="D550" s="52"/>
      <c r="E550" s="43">
        <f t="shared" si="36"/>
        <v>0</v>
      </c>
      <c r="F550" s="43">
        <f t="shared" si="37"/>
        <v>0</v>
      </c>
      <c r="G550" s="53">
        <f t="shared" si="38"/>
        <v>0</v>
      </c>
      <c r="H550" s="53">
        <f t="shared" si="39"/>
        <v>0</v>
      </c>
      <c r="I550" s="52"/>
    </row>
    <row r="551" ht="16.5" spans="1:9">
      <c r="A551" s="41">
        <v>550</v>
      </c>
      <c r="B551" s="41"/>
      <c r="C551" s="41"/>
      <c r="D551" s="52"/>
      <c r="E551" s="43">
        <f t="shared" si="36"/>
        <v>0</v>
      </c>
      <c r="F551" s="43">
        <f t="shared" si="37"/>
        <v>0</v>
      </c>
      <c r="G551" s="53">
        <f t="shared" si="38"/>
        <v>0</v>
      </c>
      <c r="H551" s="53">
        <f t="shared" si="39"/>
        <v>0</v>
      </c>
      <c r="I551" s="52"/>
    </row>
    <row r="552" ht="16.5" spans="1:9">
      <c r="A552" s="41">
        <v>551</v>
      </c>
      <c r="B552" s="41"/>
      <c r="C552" s="41"/>
      <c r="D552" s="52"/>
      <c r="E552" s="43">
        <f t="shared" si="36"/>
        <v>0</v>
      </c>
      <c r="F552" s="43">
        <f t="shared" si="37"/>
        <v>0</v>
      </c>
      <c r="G552" s="53">
        <f t="shared" si="38"/>
        <v>0</v>
      </c>
      <c r="H552" s="53">
        <f t="shared" si="39"/>
        <v>0</v>
      </c>
      <c r="I552" s="52"/>
    </row>
    <row r="553" ht="16.5" spans="1:9">
      <c r="A553" s="41">
        <v>552</v>
      </c>
      <c r="B553" s="41"/>
      <c r="C553" s="41"/>
      <c r="D553" s="52"/>
      <c r="E553" s="43">
        <f t="shared" si="36"/>
        <v>0</v>
      </c>
      <c r="F553" s="43">
        <f t="shared" si="37"/>
        <v>0</v>
      </c>
      <c r="G553" s="53">
        <f t="shared" si="38"/>
        <v>0</v>
      </c>
      <c r="H553" s="53">
        <f t="shared" si="39"/>
        <v>0</v>
      </c>
      <c r="I553" s="52"/>
    </row>
    <row r="554" ht="16.5" spans="1:9">
      <c r="A554" s="41">
        <v>553</v>
      </c>
      <c r="B554" s="41"/>
      <c r="C554" s="41"/>
      <c r="D554" s="52"/>
      <c r="E554" s="43">
        <f t="shared" si="36"/>
        <v>0</v>
      </c>
      <c r="F554" s="43">
        <f t="shared" si="37"/>
        <v>0</v>
      </c>
      <c r="G554" s="53">
        <f t="shared" si="38"/>
        <v>0</v>
      </c>
      <c r="H554" s="53">
        <f t="shared" si="39"/>
        <v>0</v>
      </c>
      <c r="I554" s="52"/>
    </row>
    <row r="555" ht="16.5" spans="1:9">
      <c r="A555" s="41">
        <v>554</v>
      </c>
      <c r="B555" s="41"/>
      <c r="C555" s="41"/>
      <c r="D555" s="52"/>
      <c r="E555" s="43">
        <f t="shared" si="36"/>
        <v>0</v>
      </c>
      <c r="F555" s="43">
        <f t="shared" si="37"/>
        <v>0</v>
      </c>
      <c r="G555" s="53">
        <f t="shared" si="38"/>
        <v>0</v>
      </c>
      <c r="H555" s="53">
        <f t="shared" si="39"/>
        <v>0</v>
      </c>
      <c r="I555" s="52"/>
    </row>
    <row r="556" ht="16.5" spans="1:9">
      <c r="A556" s="41">
        <v>555</v>
      </c>
      <c r="B556" s="41"/>
      <c r="C556" s="41"/>
      <c r="D556" s="52"/>
      <c r="E556" s="43">
        <f t="shared" si="36"/>
        <v>0</v>
      </c>
      <c r="F556" s="43">
        <f t="shared" si="37"/>
        <v>0</v>
      </c>
      <c r="G556" s="53">
        <f t="shared" si="38"/>
        <v>0</v>
      </c>
      <c r="H556" s="53">
        <f t="shared" si="39"/>
        <v>0</v>
      </c>
      <c r="I556" s="52"/>
    </row>
    <row r="557" ht="16.5" spans="1:9">
      <c r="A557" s="41">
        <v>556</v>
      </c>
      <c r="B557" s="41"/>
      <c r="C557" s="41"/>
      <c r="D557" s="52"/>
      <c r="E557" s="43">
        <f t="shared" si="36"/>
        <v>0</v>
      </c>
      <c r="F557" s="43">
        <f t="shared" si="37"/>
        <v>0</v>
      </c>
      <c r="G557" s="53">
        <f t="shared" si="38"/>
        <v>0</v>
      </c>
      <c r="H557" s="53">
        <f t="shared" si="39"/>
        <v>0</v>
      </c>
      <c r="I557" s="52"/>
    </row>
    <row r="558" ht="16.5" spans="1:9">
      <c r="A558" s="41">
        <v>557</v>
      </c>
      <c r="B558" s="41"/>
      <c r="C558" s="41"/>
      <c r="D558" s="52"/>
      <c r="E558" s="43">
        <f t="shared" si="36"/>
        <v>0</v>
      </c>
      <c r="F558" s="43">
        <f t="shared" si="37"/>
        <v>0</v>
      </c>
      <c r="G558" s="53">
        <f t="shared" si="38"/>
        <v>0</v>
      </c>
      <c r="H558" s="53">
        <f t="shared" si="39"/>
        <v>0</v>
      </c>
      <c r="I558" s="52"/>
    </row>
    <row r="559" ht="16.5" spans="1:9">
      <c r="A559" s="41">
        <v>558</v>
      </c>
      <c r="B559" s="41"/>
      <c r="C559" s="41"/>
      <c r="D559" s="52"/>
      <c r="E559" s="43">
        <f t="shared" si="36"/>
        <v>0</v>
      </c>
      <c r="F559" s="43">
        <f t="shared" si="37"/>
        <v>0</v>
      </c>
      <c r="G559" s="53">
        <f t="shared" si="38"/>
        <v>0</v>
      </c>
      <c r="H559" s="53">
        <f t="shared" si="39"/>
        <v>0</v>
      </c>
      <c r="I559" s="52"/>
    </row>
    <row r="560" ht="16.5" spans="1:9">
      <c r="A560" s="41">
        <v>559</v>
      </c>
      <c r="B560" s="41"/>
      <c r="C560" s="41"/>
      <c r="D560" s="52"/>
      <c r="E560" s="43">
        <f t="shared" si="36"/>
        <v>0</v>
      </c>
      <c r="F560" s="43">
        <f t="shared" si="37"/>
        <v>0</v>
      </c>
      <c r="G560" s="53">
        <f t="shared" si="38"/>
        <v>0</v>
      </c>
      <c r="H560" s="53">
        <f t="shared" si="39"/>
        <v>0</v>
      </c>
      <c r="I560" s="52"/>
    </row>
    <row r="561" ht="16.5" spans="1:9">
      <c r="A561" s="41">
        <v>560</v>
      </c>
      <c r="B561" s="41"/>
      <c r="C561" s="41"/>
      <c r="D561" s="52"/>
      <c r="E561" s="43">
        <f t="shared" si="36"/>
        <v>0</v>
      </c>
      <c r="F561" s="43">
        <f t="shared" si="37"/>
        <v>0</v>
      </c>
      <c r="G561" s="53">
        <f t="shared" si="38"/>
        <v>0</v>
      </c>
      <c r="H561" s="53">
        <f t="shared" si="39"/>
        <v>0</v>
      </c>
      <c r="I561" s="52"/>
    </row>
    <row r="562" ht="16.5" spans="1:9">
      <c r="A562" s="41">
        <v>561</v>
      </c>
      <c r="B562" s="41"/>
      <c r="C562" s="41"/>
      <c r="D562" s="52"/>
      <c r="E562" s="43">
        <f t="shared" si="36"/>
        <v>0</v>
      </c>
      <c r="F562" s="43">
        <f t="shared" si="37"/>
        <v>0</v>
      </c>
      <c r="G562" s="53">
        <f t="shared" si="38"/>
        <v>0</v>
      </c>
      <c r="H562" s="53">
        <f t="shared" si="39"/>
        <v>0</v>
      </c>
      <c r="I562" s="52"/>
    </row>
    <row r="563" ht="16.5" spans="1:9">
      <c r="A563" s="41">
        <v>562</v>
      </c>
      <c r="B563" s="41"/>
      <c r="C563" s="41"/>
      <c r="D563" s="52"/>
      <c r="E563" s="43">
        <f t="shared" si="36"/>
        <v>0</v>
      </c>
      <c r="F563" s="43">
        <f t="shared" si="37"/>
        <v>0</v>
      </c>
      <c r="G563" s="53">
        <f t="shared" si="38"/>
        <v>0</v>
      </c>
      <c r="H563" s="53">
        <f t="shared" si="39"/>
        <v>0</v>
      </c>
      <c r="I563" s="52"/>
    </row>
    <row r="564" ht="16.5" spans="1:9">
      <c r="A564" s="41">
        <v>563</v>
      </c>
      <c r="B564" s="41"/>
      <c r="C564" s="41"/>
      <c r="D564" s="52"/>
      <c r="E564" s="43">
        <f t="shared" si="36"/>
        <v>0</v>
      </c>
      <c r="F564" s="43">
        <f t="shared" si="37"/>
        <v>0</v>
      </c>
      <c r="G564" s="53">
        <f t="shared" si="38"/>
        <v>0</v>
      </c>
      <c r="H564" s="53">
        <f t="shared" si="39"/>
        <v>0</v>
      </c>
      <c r="I564" s="52"/>
    </row>
    <row r="565" ht="16.5" spans="1:9">
      <c r="A565" s="41">
        <v>564</v>
      </c>
      <c r="B565" s="41"/>
      <c r="C565" s="41"/>
      <c r="D565" s="52"/>
      <c r="E565" s="43">
        <f t="shared" si="36"/>
        <v>0</v>
      </c>
      <c r="F565" s="43">
        <f t="shared" si="37"/>
        <v>0</v>
      </c>
      <c r="G565" s="53">
        <f t="shared" si="38"/>
        <v>0</v>
      </c>
      <c r="H565" s="53">
        <f t="shared" si="39"/>
        <v>0</v>
      </c>
      <c r="I565" s="52"/>
    </row>
    <row r="566" ht="16.5" spans="1:9">
      <c r="A566" s="41">
        <v>565</v>
      </c>
      <c r="B566" s="41"/>
      <c r="C566" s="41"/>
      <c r="D566" s="52"/>
      <c r="E566" s="43">
        <f t="shared" si="36"/>
        <v>0</v>
      </c>
      <c r="F566" s="43">
        <f t="shared" si="37"/>
        <v>0</v>
      </c>
      <c r="G566" s="53">
        <f t="shared" si="38"/>
        <v>0</v>
      </c>
      <c r="H566" s="53">
        <f t="shared" si="39"/>
        <v>0</v>
      </c>
      <c r="I566" s="52"/>
    </row>
    <row r="567" ht="16.5" spans="1:9">
      <c r="A567" s="41">
        <v>566</v>
      </c>
      <c r="B567" s="41"/>
      <c r="C567" s="41"/>
      <c r="D567" s="52"/>
      <c r="E567" s="43">
        <f t="shared" si="36"/>
        <v>0</v>
      </c>
      <c r="F567" s="43">
        <f t="shared" si="37"/>
        <v>0</v>
      </c>
      <c r="G567" s="53">
        <f t="shared" si="38"/>
        <v>0</v>
      </c>
      <c r="H567" s="53">
        <f t="shared" si="39"/>
        <v>0</v>
      </c>
      <c r="I567" s="52"/>
    </row>
    <row r="568" ht="16.5" spans="1:9">
      <c r="A568" s="41">
        <v>567</v>
      </c>
      <c r="B568" s="41"/>
      <c r="C568" s="41"/>
      <c r="D568" s="52"/>
      <c r="E568" s="43">
        <f t="shared" si="36"/>
        <v>0</v>
      </c>
      <c r="F568" s="43">
        <f t="shared" si="37"/>
        <v>0</v>
      </c>
      <c r="G568" s="53">
        <f t="shared" si="38"/>
        <v>0</v>
      </c>
      <c r="H568" s="53">
        <f t="shared" si="39"/>
        <v>0</v>
      </c>
      <c r="I568" s="52"/>
    </row>
    <row r="569" ht="16.5" spans="1:9">
      <c r="A569" s="41">
        <v>568</v>
      </c>
      <c r="B569" s="41"/>
      <c r="C569" s="41"/>
      <c r="D569" s="52"/>
      <c r="E569" s="43">
        <f t="shared" si="36"/>
        <v>0</v>
      </c>
      <c r="F569" s="43">
        <f t="shared" si="37"/>
        <v>0</v>
      </c>
      <c r="G569" s="53">
        <f t="shared" si="38"/>
        <v>0</v>
      </c>
      <c r="H569" s="53">
        <f t="shared" si="39"/>
        <v>0</v>
      </c>
      <c r="I569" s="52"/>
    </row>
    <row r="570" ht="16.5" spans="1:9">
      <c r="A570" s="41">
        <v>569</v>
      </c>
      <c r="B570" s="41"/>
      <c r="C570" s="41"/>
      <c r="D570" s="52"/>
      <c r="E570" s="43">
        <f t="shared" si="36"/>
        <v>0</v>
      </c>
      <c r="F570" s="43">
        <f t="shared" si="37"/>
        <v>0</v>
      </c>
      <c r="G570" s="53">
        <f t="shared" si="38"/>
        <v>0</v>
      </c>
      <c r="H570" s="53">
        <f t="shared" si="39"/>
        <v>0</v>
      </c>
      <c r="I570" s="52"/>
    </row>
    <row r="571" ht="16.5" spans="1:9">
      <c r="A571" s="41">
        <v>570</v>
      </c>
      <c r="B571" s="41"/>
      <c r="C571" s="41"/>
      <c r="D571" s="52"/>
      <c r="E571" s="43">
        <f t="shared" si="36"/>
        <v>0</v>
      </c>
      <c r="F571" s="43">
        <f t="shared" si="37"/>
        <v>0</v>
      </c>
      <c r="G571" s="53">
        <f t="shared" si="38"/>
        <v>0</v>
      </c>
      <c r="H571" s="53">
        <f t="shared" si="39"/>
        <v>0</v>
      </c>
      <c r="I571" s="52"/>
    </row>
    <row r="572" ht="16.5" spans="1:9">
      <c r="A572" s="41">
        <v>571</v>
      </c>
      <c r="B572" s="41"/>
      <c r="C572" s="41"/>
      <c r="D572" s="52"/>
      <c r="E572" s="43">
        <f t="shared" si="36"/>
        <v>0</v>
      </c>
      <c r="F572" s="43">
        <f t="shared" si="37"/>
        <v>0</v>
      </c>
      <c r="G572" s="53">
        <f t="shared" si="38"/>
        <v>0</v>
      </c>
      <c r="H572" s="53">
        <f t="shared" si="39"/>
        <v>0</v>
      </c>
      <c r="I572" s="52"/>
    </row>
    <row r="573" ht="16.5" spans="1:9">
      <c r="A573" s="41">
        <v>572</v>
      </c>
      <c r="B573" s="41"/>
      <c r="C573" s="41"/>
      <c r="D573" s="52"/>
      <c r="E573" s="43">
        <f t="shared" si="36"/>
        <v>0</v>
      </c>
      <c r="F573" s="43">
        <f t="shared" si="37"/>
        <v>0</v>
      </c>
      <c r="G573" s="53">
        <f t="shared" si="38"/>
        <v>0</v>
      </c>
      <c r="H573" s="53">
        <f t="shared" si="39"/>
        <v>0</v>
      </c>
      <c r="I573" s="52"/>
    </row>
    <row r="574" ht="16.5" spans="1:9">
      <c r="A574" s="41">
        <v>573</v>
      </c>
      <c r="B574" s="41"/>
      <c r="C574" s="41"/>
      <c r="D574" s="52"/>
      <c r="E574" s="43">
        <f t="shared" si="36"/>
        <v>0</v>
      </c>
      <c r="F574" s="43">
        <f t="shared" si="37"/>
        <v>0</v>
      </c>
      <c r="G574" s="53">
        <f t="shared" si="38"/>
        <v>0</v>
      </c>
      <c r="H574" s="53">
        <f t="shared" si="39"/>
        <v>0</v>
      </c>
      <c r="I574" s="52"/>
    </row>
    <row r="575" ht="16.5" spans="1:9">
      <c r="A575" s="41">
        <v>574</v>
      </c>
      <c r="B575" s="41"/>
      <c r="C575" s="41"/>
      <c r="D575" s="52"/>
      <c r="E575" s="43">
        <f t="shared" si="36"/>
        <v>0</v>
      </c>
      <c r="F575" s="43">
        <f t="shared" si="37"/>
        <v>0</v>
      </c>
      <c r="G575" s="53">
        <f t="shared" si="38"/>
        <v>0</v>
      </c>
      <c r="H575" s="53">
        <f t="shared" si="39"/>
        <v>0</v>
      </c>
      <c r="I575" s="52"/>
    </row>
    <row r="576" ht="16.5" spans="1:9">
      <c r="A576" s="41">
        <v>575</v>
      </c>
      <c r="B576" s="41"/>
      <c r="C576" s="41"/>
      <c r="D576" s="52"/>
      <c r="E576" s="43">
        <f t="shared" si="36"/>
        <v>0</v>
      </c>
      <c r="F576" s="43">
        <f t="shared" si="37"/>
        <v>0</v>
      </c>
      <c r="G576" s="53">
        <f t="shared" si="38"/>
        <v>0</v>
      </c>
      <c r="H576" s="53">
        <f t="shared" si="39"/>
        <v>0</v>
      </c>
      <c r="I576" s="52"/>
    </row>
    <row r="577" ht="16.5" spans="1:9">
      <c r="A577" s="41">
        <v>576</v>
      </c>
      <c r="B577" s="41"/>
      <c r="C577" s="41"/>
      <c r="D577" s="52"/>
      <c r="E577" s="43">
        <f t="shared" si="36"/>
        <v>0</v>
      </c>
      <c r="F577" s="43">
        <f t="shared" si="37"/>
        <v>0</v>
      </c>
      <c r="G577" s="53">
        <f t="shared" si="38"/>
        <v>0</v>
      </c>
      <c r="H577" s="53">
        <f t="shared" si="39"/>
        <v>0</v>
      </c>
      <c r="I577" s="52"/>
    </row>
    <row r="578" ht="16.5" spans="1:9">
      <c r="A578" s="41">
        <v>577</v>
      </c>
      <c r="B578" s="41"/>
      <c r="C578" s="41"/>
      <c r="D578" s="52"/>
      <c r="E578" s="43">
        <f t="shared" si="36"/>
        <v>0</v>
      </c>
      <c r="F578" s="43">
        <f t="shared" si="37"/>
        <v>0</v>
      </c>
      <c r="G578" s="53">
        <f t="shared" si="38"/>
        <v>0</v>
      </c>
      <c r="H578" s="53">
        <f t="shared" si="39"/>
        <v>0</v>
      </c>
      <c r="I578" s="52"/>
    </row>
    <row r="579" ht="16.5" spans="1:9">
      <c r="A579" s="41">
        <v>578</v>
      </c>
      <c r="B579" s="41"/>
      <c r="C579" s="41"/>
      <c r="D579" s="52"/>
      <c r="E579" s="43">
        <f t="shared" si="36"/>
        <v>0</v>
      </c>
      <c r="F579" s="43">
        <f t="shared" si="37"/>
        <v>0</v>
      </c>
      <c r="G579" s="53">
        <f t="shared" si="38"/>
        <v>0</v>
      </c>
      <c r="H579" s="53">
        <f t="shared" si="39"/>
        <v>0</v>
      </c>
      <c r="I579" s="52"/>
    </row>
    <row r="580" ht="16.5" spans="1:9">
      <c r="A580" s="41">
        <v>579</v>
      </c>
      <c r="B580" s="41"/>
      <c r="C580" s="41"/>
      <c r="D580" s="52"/>
      <c r="E580" s="43">
        <f t="shared" si="36"/>
        <v>0</v>
      </c>
      <c r="F580" s="43">
        <f t="shared" si="37"/>
        <v>0</v>
      </c>
      <c r="G580" s="53">
        <f t="shared" si="38"/>
        <v>0</v>
      </c>
      <c r="H580" s="53">
        <f t="shared" si="39"/>
        <v>0</v>
      </c>
      <c r="I580" s="52"/>
    </row>
    <row r="581" ht="16.5" spans="1:9">
      <c r="A581" s="41">
        <v>580</v>
      </c>
      <c r="B581" s="41"/>
      <c r="C581" s="41"/>
      <c r="D581" s="52"/>
      <c r="E581" s="43">
        <f t="shared" si="36"/>
        <v>0</v>
      </c>
      <c r="F581" s="43">
        <f t="shared" si="37"/>
        <v>0</v>
      </c>
      <c r="G581" s="53">
        <f t="shared" si="38"/>
        <v>0</v>
      </c>
      <c r="H581" s="53">
        <f t="shared" si="39"/>
        <v>0</v>
      </c>
      <c r="I581" s="52"/>
    </row>
    <row r="582" ht="16.5" spans="1:9">
      <c r="A582" s="41">
        <v>581</v>
      </c>
      <c r="B582" s="41"/>
      <c r="C582" s="41"/>
      <c r="D582" s="52"/>
      <c r="E582" s="43">
        <f t="shared" si="36"/>
        <v>0</v>
      </c>
      <c r="F582" s="43">
        <f t="shared" si="37"/>
        <v>0</v>
      </c>
      <c r="G582" s="53">
        <f t="shared" si="38"/>
        <v>0</v>
      </c>
      <c r="H582" s="53">
        <f t="shared" si="39"/>
        <v>0</v>
      </c>
      <c r="I582" s="52"/>
    </row>
    <row r="583" ht="16.5" spans="1:9">
      <c r="A583" s="41">
        <v>582</v>
      </c>
      <c r="B583" s="41"/>
      <c r="C583" s="41"/>
      <c r="D583" s="52"/>
      <c r="E583" s="43">
        <f t="shared" si="36"/>
        <v>0</v>
      </c>
      <c r="F583" s="43">
        <f t="shared" si="37"/>
        <v>0</v>
      </c>
      <c r="G583" s="53">
        <f t="shared" si="38"/>
        <v>0</v>
      </c>
      <c r="H583" s="53">
        <f t="shared" si="39"/>
        <v>0</v>
      </c>
      <c r="I583" s="52"/>
    </row>
    <row r="584" ht="16.5" spans="1:9">
      <c r="A584" s="41">
        <v>583</v>
      </c>
      <c r="B584" s="41"/>
      <c r="C584" s="41"/>
      <c r="D584" s="52"/>
      <c r="E584" s="43">
        <f t="shared" si="36"/>
        <v>0</v>
      </c>
      <c r="F584" s="43">
        <f t="shared" si="37"/>
        <v>0</v>
      </c>
      <c r="G584" s="53">
        <f t="shared" si="38"/>
        <v>0</v>
      </c>
      <c r="H584" s="53">
        <f t="shared" si="39"/>
        <v>0</v>
      </c>
      <c r="I584" s="52"/>
    </row>
    <row r="585" ht="16.5" spans="1:9">
      <c r="A585" s="41">
        <v>584</v>
      </c>
      <c r="B585" s="41"/>
      <c r="C585" s="41"/>
      <c r="D585" s="52"/>
      <c r="E585" s="43">
        <f t="shared" si="36"/>
        <v>0</v>
      </c>
      <c r="F585" s="43">
        <f t="shared" si="37"/>
        <v>0</v>
      </c>
      <c r="G585" s="53">
        <f t="shared" si="38"/>
        <v>0</v>
      </c>
      <c r="H585" s="53">
        <f t="shared" si="39"/>
        <v>0</v>
      </c>
      <c r="I585" s="52"/>
    </row>
    <row r="586" ht="16.5" spans="1:9">
      <c r="A586" s="41">
        <v>585</v>
      </c>
      <c r="B586" s="41"/>
      <c r="C586" s="41"/>
      <c r="D586" s="52"/>
      <c r="E586" s="43">
        <f t="shared" ref="E586:E649" si="40">IF(D586&gt;0,IF(D586&lt;=ROUND((I586+36000)-(36000*0.03-0),2),0.03,IF(D586&lt;=ROUND((I586+144000)-(144000*0.1-2520),2),0.1,IF(D586&lt;=ROUND((I586+300000)-(30000*0.2-16920),2),0.2,IF(D586&lt;=ROUND((I586+420000)-(420000*0.25-31920),2),0.25,IF(D586&lt;=ROUND((I586+660000)-(660000*0.3-52920),2),0.3,IF(D586&lt;=ROUND((I586+960000)-(960000*0.35-85920),2),0.35,0.45)))))),0)</f>
        <v>0</v>
      </c>
      <c r="F586" s="43">
        <f t="shared" ref="F586:F649" si="41">IF(D586&gt;I586,IF(D586&lt;=ROUND((I586+36000)-(36000*0.03-0),2),0,IF(D586&lt;=ROUND((I586+144000)-(144000*0.1-2520),2),2520,IF(D586&lt;=ROUND((I586+300000)-(30000*0.2-16920),2),16920,IF(D586&lt;=ROUND((I586+420000)-(420000*0.25-31920),2),31920,IF(D586&lt;=ROUND((I586+660000)-(660000*0.3-52920),2),52920,IF(D586&lt;=ROUND((I586+960000)-(960000*0.35-85920),2),85920,181920)))))),0)</f>
        <v>0</v>
      </c>
      <c r="G586" s="53">
        <f t="shared" ref="G586:G649" si="42">IF(D586&lt;=I586,0,ROUND(((D586-I586)*E586-F586)/(1-E586),2))</f>
        <v>0</v>
      </c>
      <c r="H586" s="53">
        <f t="shared" ref="H586:H649" si="43">IF(D586&lt;=I586,D586,ROUND((D586-E586*I586-F586)/(1-E586),2))</f>
        <v>0</v>
      </c>
      <c r="I586" s="52"/>
    </row>
    <row r="587" ht="16.5" spans="1:9">
      <c r="A587" s="41">
        <v>586</v>
      </c>
      <c r="B587" s="41"/>
      <c r="C587" s="41"/>
      <c r="D587" s="52"/>
      <c r="E587" s="43">
        <f t="shared" si="40"/>
        <v>0</v>
      </c>
      <c r="F587" s="43">
        <f t="shared" si="41"/>
        <v>0</v>
      </c>
      <c r="G587" s="53">
        <f t="shared" si="42"/>
        <v>0</v>
      </c>
      <c r="H587" s="53">
        <f t="shared" si="43"/>
        <v>0</v>
      </c>
      <c r="I587" s="52"/>
    </row>
    <row r="588" ht="16.5" spans="1:9">
      <c r="A588" s="41">
        <v>587</v>
      </c>
      <c r="B588" s="41"/>
      <c r="C588" s="41"/>
      <c r="D588" s="52"/>
      <c r="E588" s="43">
        <f t="shared" si="40"/>
        <v>0</v>
      </c>
      <c r="F588" s="43">
        <f t="shared" si="41"/>
        <v>0</v>
      </c>
      <c r="G588" s="53">
        <f t="shared" si="42"/>
        <v>0</v>
      </c>
      <c r="H588" s="53">
        <f t="shared" si="43"/>
        <v>0</v>
      </c>
      <c r="I588" s="52"/>
    </row>
    <row r="589" ht="16.5" spans="1:9">
      <c r="A589" s="41">
        <v>588</v>
      </c>
      <c r="B589" s="41"/>
      <c r="C589" s="41"/>
      <c r="D589" s="52"/>
      <c r="E589" s="43">
        <f t="shared" si="40"/>
        <v>0</v>
      </c>
      <c r="F589" s="43">
        <f t="shared" si="41"/>
        <v>0</v>
      </c>
      <c r="G589" s="53">
        <f t="shared" si="42"/>
        <v>0</v>
      </c>
      <c r="H589" s="53">
        <f t="shared" si="43"/>
        <v>0</v>
      </c>
      <c r="I589" s="52"/>
    </row>
    <row r="590" ht="16.5" spans="1:9">
      <c r="A590" s="41">
        <v>589</v>
      </c>
      <c r="B590" s="41"/>
      <c r="C590" s="41"/>
      <c r="D590" s="52"/>
      <c r="E590" s="43">
        <f t="shared" si="40"/>
        <v>0</v>
      </c>
      <c r="F590" s="43">
        <f t="shared" si="41"/>
        <v>0</v>
      </c>
      <c r="G590" s="53">
        <f t="shared" si="42"/>
        <v>0</v>
      </c>
      <c r="H590" s="53">
        <f t="shared" si="43"/>
        <v>0</v>
      </c>
      <c r="I590" s="52"/>
    </row>
    <row r="591" ht="16.5" spans="1:9">
      <c r="A591" s="41">
        <v>590</v>
      </c>
      <c r="B591" s="41"/>
      <c r="C591" s="41"/>
      <c r="D591" s="52"/>
      <c r="E591" s="43">
        <f t="shared" si="40"/>
        <v>0</v>
      </c>
      <c r="F591" s="43">
        <f t="shared" si="41"/>
        <v>0</v>
      </c>
      <c r="G591" s="53">
        <f t="shared" si="42"/>
        <v>0</v>
      </c>
      <c r="H591" s="53">
        <f t="shared" si="43"/>
        <v>0</v>
      </c>
      <c r="I591" s="52"/>
    </row>
    <row r="592" ht="16.5" spans="1:9">
      <c r="A592" s="41">
        <v>591</v>
      </c>
      <c r="B592" s="41"/>
      <c r="C592" s="41"/>
      <c r="D592" s="52"/>
      <c r="E592" s="43">
        <f t="shared" si="40"/>
        <v>0</v>
      </c>
      <c r="F592" s="43">
        <f t="shared" si="41"/>
        <v>0</v>
      </c>
      <c r="G592" s="53">
        <f t="shared" si="42"/>
        <v>0</v>
      </c>
      <c r="H592" s="53">
        <f t="shared" si="43"/>
        <v>0</v>
      </c>
      <c r="I592" s="52"/>
    </row>
    <row r="593" ht="16.5" spans="1:9">
      <c r="A593" s="41">
        <v>592</v>
      </c>
      <c r="B593" s="41"/>
      <c r="C593" s="41"/>
      <c r="D593" s="52"/>
      <c r="E593" s="43">
        <f t="shared" si="40"/>
        <v>0</v>
      </c>
      <c r="F593" s="43">
        <f t="shared" si="41"/>
        <v>0</v>
      </c>
      <c r="G593" s="53">
        <f t="shared" si="42"/>
        <v>0</v>
      </c>
      <c r="H593" s="53">
        <f t="shared" si="43"/>
        <v>0</v>
      </c>
      <c r="I593" s="52"/>
    </row>
    <row r="594" ht="16.5" spans="1:9">
      <c r="A594" s="41">
        <v>593</v>
      </c>
      <c r="B594" s="41"/>
      <c r="C594" s="41"/>
      <c r="D594" s="52"/>
      <c r="E594" s="43">
        <f t="shared" si="40"/>
        <v>0</v>
      </c>
      <c r="F594" s="43">
        <f t="shared" si="41"/>
        <v>0</v>
      </c>
      <c r="G594" s="53">
        <f t="shared" si="42"/>
        <v>0</v>
      </c>
      <c r="H594" s="53">
        <f t="shared" si="43"/>
        <v>0</v>
      </c>
      <c r="I594" s="52"/>
    </row>
    <row r="595" ht="16.5" spans="1:9">
      <c r="A595" s="41">
        <v>594</v>
      </c>
      <c r="B595" s="41"/>
      <c r="C595" s="41"/>
      <c r="D595" s="52"/>
      <c r="E595" s="43">
        <f t="shared" si="40"/>
        <v>0</v>
      </c>
      <c r="F595" s="43">
        <f t="shared" si="41"/>
        <v>0</v>
      </c>
      <c r="G595" s="53">
        <f t="shared" si="42"/>
        <v>0</v>
      </c>
      <c r="H595" s="53">
        <f t="shared" si="43"/>
        <v>0</v>
      </c>
      <c r="I595" s="52"/>
    </row>
    <row r="596" ht="16.5" spans="1:9">
      <c r="A596" s="41">
        <v>595</v>
      </c>
      <c r="B596" s="41"/>
      <c r="C596" s="41"/>
      <c r="D596" s="52"/>
      <c r="E596" s="43">
        <f t="shared" si="40"/>
        <v>0</v>
      </c>
      <c r="F596" s="43">
        <f t="shared" si="41"/>
        <v>0</v>
      </c>
      <c r="G596" s="53">
        <f t="shared" si="42"/>
        <v>0</v>
      </c>
      <c r="H596" s="53">
        <f t="shared" si="43"/>
        <v>0</v>
      </c>
      <c r="I596" s="52"/>
    </row>
    <row r="597" ht="16.5" spans="1:9">
      <c r="A597" s="41">
        <v>596</v>
      </c>
      <c r="B597" s="41"/>
      <c r="C597" s="41"/>
      <c r="D597" s="52"/>
      <c r="E597" s="43">
        <f t="shared" si="40"/>
        <v>0</v>
      </c>
      <c r="F597" s="43">
        <f t="shared" si="41"/>
        <v>0</v>
      </c>
      <c r="G597" s="53">
        <f t="shared" si="42"/>
        <v>0</v>
      </c>
      <c r="H597" s="53">
        <f t="shared" si="43"/>
        <v>0</v>
      </c>
      <c r="I597" s="52"/>
    </row>
    <row r="598" ht="16.5" spans="1:9">
      <c r="A598" s="41">
        <v>597</v>
      </c>
      <c r="B598" s="41"/>
      <c r="C598" s="41"/>
      <c r="D598" s="52"/>
      <c r="E598" s="43">
        <f t="shared" si="40"/>
        <v>0</v>
      </c>
      <c r="F598" s="43">
        <f t="shared" si="41"/>
        <v>0</v>
      </c>
      <c r="G598" s="53">
        <f t="shared" si="42"/>
        <v>0</v>
      </c>
      <c r="H598" s="53">
        <f t="shared" si="43"/>
        <v>0</v>
      </c>
      <c r="I598" s="52"/>
    </row>
    <row r="599" ht="16.5" spans="1:9">
      <c r="A599" s="41">
        <v>598</v>
      </c>
      <c r="B599" s="41"/>
      <c r="C599" s="41"/>
      <c r="D599" s="52"/>
      <c r="E599" s="43">
        <f t="shared" si="40"/>
        <v>0</v>
      </c>
      <c r="F599" s="43">
        <f t="shared" si="41"/>
        <v>0</v>
      </c>
      <c r="G599" s="53">
        <f t="shared" si="42"/>
        <v>0</v>
      </c>
      <c r="H599" s="53">
        <f t="shared" si="43"/>
        <v>0</v>
      </c>
      <c r="I599" s="52"/>
    </row>
    <row r="600" ht="16.5" spans="1:9">
      <c r="A600" s="41">
        <v>599</v>
      </c>
      <c r="B600" s="41"/>
      <c r="C600" s="41"/>
      <c r="D600" s="52"/>
      <c r="E600" s="43">
        <f t="shared" si="40"/>
        <v>0</v>
      </c>
      <c r="F600" s="43">
        <f t="shared" si="41"/>
        <v>0</v>
      </c>
      <c r="G600" s="53">
        <f t="shared" si="42"/>
        <v>0</v>
      </c>
      <c r="H600" s="53">
        <f t="shared" si="43"/>
        <v>0</v>
      </c>
      <c r="I600" s="52"/>
    </row>
    <row r="601" ht="16.5" spans="1:9">
      <c r="A601" s="41">
        <v>600</v>
      </c>
      <c r="B601" s="41"/>
      <c r="C601" s="41"/>
      <c r="D601" s="52"/>
      <c r="E601" s="43">
        <f t="shared" si="40"/>
        <v>0</v>
      </c>
      <c r="F601" s="43">
        <f t="shared" si="41"/>
        <v>0</v>
      </c>
      <c r="G601" s="53">
        <f t="shared" si="42"/>
        <v>0</v>
      </c>
      <c r="H601" s="53">
        <f t="shared" si="43"/>
        <v>0</v>
      </c>
      <c r="I601" s="52"/>
    </row>
    <row r="602" ht="16.5" spans="1:9">
      <c r="A602" s="41">
        <v>601</v>
      </c>
      <c r="B602" s="41"/>
      <c r="C602" s="41"/>
      <c r="D602" s="52"/>
      <c r="E602" s="43">
        <f t="shared" si="40"/>
        <v>0</v>
      </c>
      <c r="F602" s="43">
        <f t="shared" si="41"/>
        <v>0</v>
      </c>
      <c r="G602" s="53">
        <f t="shared" si="42"/>
        <v>0</v>
      </c>
      <c r="H602" s="53">
        <f t="shared" si="43"/>
        <v>0</v>
      </c>
      <c r="I602" s="52"/>
    </row>
    <row r="603" ht="16.5" spans="1:9">
      <c r="A603" s="41">
        <v>602</v>
      </c>
      <c r="B603" s="41"/>
      <c r="C603" s="41"/>
      <c r="D603" s="52"/>
      <c r="E603" s="43">
        <f t="shared" si="40"/>
        <v>0</v>
      </c>
      <c r="F603" s="43">
        <f t="shared" si="41"/>
        <v>0</v>
      </c>
      <c r="G603" s="53">
        <f t="shared" si="42"/>
        <v>0</v>
      </c>
      <c r="H603" s="53">
        <f t="shared" si="43"/>
        <v>0</v>
      </c>
      <c r="I603" s="52"/>
    </row>
    <row r="604" ht="16.5" spans="1:9">
      <c r="A604" s="41">
        <v>603</v>
      </c>
      <c r="B604" s="41"/>
      <c r="C604" s="41"/>
      <c r="D604" s="52"/>
      <c r="E604" s="43">
        <f t="shared" si="40"/>
        <v>0</v>
      </c>
      <c r="F604" s="43">
        <f t="shared" si="41"/>
        <v>0</v>
      </c>
      <c r="G604" s="53">
        <f t="shared" si="42"/>
        <v>0</v>
      </c>
      <c r="H604" s="53">
        <f t="shared" si="43"/>
        <v>0</v>
      </c>
      <c r="I604" s="52"/>
    </row>
    <row r="605" ht="16.5" spans="1:9">
      <c r="A605" s="41">
        <v>604</v>
      </c>
      <c r="B605" s="41"/>
      <c r="C605" s="41"/>
      <c r="D605" s="52"/>
      <c r="E605" s="43">
        <f t="shared" si="40"/>
        <v>0</v>
      </c>
      <c r="F605" s="43">
        <f t="shared" si="41"/>
        <v>0</v>
      </c>
      <c r="G605" s="53">
        <f t="shared" si="42"/>
        <v>0</v>
      </c>
      <c r="H605" s="53">
        <f t="shared" si="43"/>
        <v>0</v>
      </c>
      <c r="I605" s="52"/>
    </row>
    <row r="606" ht="16.5" spans="1:9">
      <c r="A606" s="41">
        <v>605</v>
      </c>
      <c r="B606" s="41"/>
      <c r="C606" s="41"/>
      <c r="D606" s="52"/>
      <c r="E606" s="43">
        <f t="shared" si="40"/>
        <v>0</v>
      </c>
      <c r="F606" s="43">
        <f t="shared" si="41"/>
        <v>0</v>
      </c>
      <c r="G606" s="53">
        <f t="shared" si="42"/>
        <v>0</v>
      </c>
      <c r="H606" s="53">
        <f t="shared" si="43"/>
        <v>0</v>
      </c>
      <c r="I606" s="52"/>
    </row>
    <row r="607" ht="16.5" spans="1:9">
      <c r="A607" s="41">
        <v>606</v>
      </c>
      <c r="B607" s="41"/>
      <c r="C607" s="41"/>
      <c r="D607" s="52"/>
      <c r="E607" s="43">
        <f t="shared" si="40"/>
        <v>0</v>
      </c>
      <c r="F607" s="43">
        <f t="shared" si="41"/>
        <v>0</v>
      </c>
      <c r="G607" s="53">
        <f t="shared" si="42"/>
        <v>0</v>
      </c>
      <c r="H607" s="53">
        <f t="shared" si="43"/>
        <v>0</v>
      </c>
      <c r="I607" s="52"/>
    </row>
    <row r="608" ht="16.5" spans="1:9">
      <c r="A608" s="41">
        <v>607</v>
      </c>
      <c r="B608" s="41"/>
      <c r="C608" s="41"/>
      <c r="D608" s="52"/>
      <c r="E608" s="43">
        <f t="shared" si="40"/>
        <v>0</v>
      </c>
      <c r="F608" s="43">
        <f t="shared" si="41"/>
        <v>0</v>
      </c>
      <c r="G608" s="53">
        <f t="shared" si="42"/>
        <v>0</v>
      </c>
      <c r="H608" s="53">
        <f t="shared" si="43"/>
        <v>0</v>
      </c>
      <c r="I608" s="52"/>
    </row>
    <row r="609" ht="16.5" spans="1:9">
      <c r="A609" s="41">
        <v>608</v>
      </c>
      <c r="B609" s="41"/>
      <c r="C609" s="41"/>
      <c r="D609" s="52"/>
      <c r="E609" s="43">
        <f t="shared" si="40"/>
        <v>0</v>
      </c>
      <c r="F609" s="43">
        <f t="shared" si="41"/>
        <v>0</v>
      </c>
      <c r="G609" s="53">
        <f t="shared" si="42"/>
        <v>0</v>
      </c>
      <c r="H609" s="53">
        <f t="shared" si="43"/>
        <v>0</v>
      </c>
      <c r="I609" s="52"/>
    </row>
    <row r="610" ht="16.5" spans="1:9">
      <c r="A610" s="41">
        <v>609</v>
      </c>
      <c r="B610" s="41"/>
      <c r="C610" s="41"/>
      <c r="D610" s="52"/>
      <c r="E610" s="43">
        <f t="shared" si="40"/>
        <v>0</v>
      </c>
      <c r="F610" s="43">
        <f t="shared" si="41"/>
        <v>0</v>
      </c>
      <c r="G610" s="53">
        <f t="shared" si="42"/>
        <v>0</v>
      </c>
      <c r="H610" s="53">
        <f t="shared" si="43"/>
        <v>0</v>
      </c>
      <c r="I610" s="52"/>
    </row>
    <row r="611" ht="16.5" spans="1:9">
      <c r="A611" s="41">
        <v>610</v>
      </c>
      <c r="B611" s="41"/>
      <c r="C611" s="41"/>
      <c r="D611" s="52"/>
      <c r="E611" s="43">
        <f t="shared" si="40"/>
        <v>0</v>
      </c>
      <c r="F611" s="43">
        <f t="shared" si="41"/>
        <v>0</v>
      </c>
      <c r="G611" s="53">
        <f t="shared" si="42"/>
        <v>0</v>
      </c>
      <c r="H611" s="53">
        <f t="shared" si="43"/>
        <v>0</v>
      </c>
      <c r="I611" s="52"/>
    </row>
    <row r="612" ht="16.5" spans="1:9">
      <c r="A612" s="41">
        <v>611</v>
      </c>
      <c r="B612" s="41"/>
      <c r="C612" s="41"/>
      <c r="D612" s="52"/>
      <c r="E612" s="43">
        <f t="shared" si="40"/>
        <v>0</v>
      </c>
      <c r="F612" s="43">
        <f t="shared" si="41"/>
        <v>0</v>
      </c>
      <c r="G612" s="53">
        <f t="shared" si="42"/>
        <v>0</v>
      </c>
      <c r="H612" s="53">
        <f t="shared" si="43"/>
        <v>0</v>
      </c>
      <c r="I612" s="52"/>
    </row>
    <row r="613" ht="16.5" spans="1:9">
      <c r="A613" s="41">
        <v>612</v>
      </c>
      <c r="B613" s="41"/>
      <c r="C613" s="41"/>
      <c r="D613" s="52"/>
      <c r="E613" s="43">
        <f t="shared" si="40"/>
        <v>0</v>
      </c>
      <c r="F613" s="43">
        <f t="shared" si="41"/>
        <v>0</v>
      </c>
      <c r="G613" s="53">
        <f t="shared" si="42"/>
        <v>0</v>
      </c>
      <c r="H613" s="53">
        <f t="shared" si="43"/>
        <v>0</v>
      </c>
      <c r="I613" s="52"/>
    </row>
    <row r="614" ht="16.5" spans="1:9">
      <c r="A614" s="41">
        <v>613</v>
      </c>
      <c r="B614" s="41"/>
      <c r="C614" s="41"/>
      <c r="D614" s="52"/>
      <c r="E614" s="43">
        <f t="shared" si="40"/>
        <v>0</v>
      </c>
      <c r="F614" s="43">
        <f t="shared" si="41"/>
        <v>0</v>
      </c>
      <c r="G614" s="53">
        <f t="shared" si="42"/>
        <v>0</v>
      </c>
      <c r="H614" s="53">
        <f t="shared" si="43"/>
        <v>0</v>
      </c>
      <c r="I614" s="52"/>
    </row>
    <row r="615" ht="16.5" spans="1:9">
      <c r="A615" s="41">
        <v>614</v>
      </c>
      <c r="B615" s="41"/>
      <c r="C615" s="41"/>
      <c r="D615" s="52"/>
      <c r="E615" s="43">
        <f t="shared" si="40"/>
        <v>0</v>
      </c>
      <c r="F615" s="43">
        <f t="shared" si="41"/>
        <v>0</v>
      </c>
      <c r="G615" s="53">
        <f t="shared" si="42"/>
        <v>0</v>
      </c>
      <c r="H615" s="53">
        <f t="shared" si="43"/>
        <v>0</v>
      </c>
      <c r="I615" s="52"/>
    </row>
    <row r="616" ht="16.5" spans="1:9">
      <c r="A616" s="41">
        <v>615</v>
      </c>
      <c r="B616" s="41"/>
      <c r="C616" s="41"/>
      <c r="D616" s="52"/>
      <c r="E616" s="43">
        <f t="shared" si="40"/>
        <v>0</v>
      </c>
      <c r="F616" s="43">
        <f t="shared" si="41"/>
        <v>0</v>
      </c>
      <c r="G616" s="53">
        <f t="shared" si="42"/>
        <v>0</v>
      </c>
      <c r="H616" s="53">
        <f t="shared" si="43"/>
        <v>0</v>
      </c>
      <c r="I616" s="52"/>
    </row>
    <row r="617" ht="16.5" spans="1:9">
      <c r="A617" s="41">
        <v>616</v>
      </c>
      <c r="B617" s="41"/>
      <c r="C617" s="41"/>
      <c r="D617" s="52"/>
      <c r="E617" s="43">
        <f t="shared" si="40"/>
        <v>0</v>
      </c>
      <c r="F617" s="43">
        <f t="shared" si="41"/>
        <v>0</v>
      </c>
      <c r="G617" s="53">
        <f t="shared" si="42"/>
        <v>0</v>
      </c>
      <c r="H617" s="53">
        <f t="shared" si="43"/>
        <v>0</v>
      </c>
      <c r="I617" s="52"/>
    </row>
    <row r="618" ht="16.5" spans="1:9">
      <c r="A618" s="41">
        <v>617</v>
      </c>
      <c r="B618" s="41"/>
      <c r="C618" s="41"/>
      <c r="D618" s="52"/>
      <c r="E618" s="43">
        <f t="shared" si="40"/>
        <v>0</v>
      </c>
      <c r="F618" s="43">
        <f t="shared" si="41"/>
        <v>0</v>
      </c>
      <c r="G618" s="53">
        <f t="shared" si="42"/>
        <v>0</v>
      </c>
      <c r="H618" s="53">
        <f t="shared" si="43"/>
        <v>0</v>
      </c>
      <c r="I618" s="52"/>
    </row>
    <row r="619" ht="16.5" spans="1:9">
      <c r="A619" s="41">
        <v>618</v>
      </c>
      <c r="B619" s="41"/>
      <c r="C619" s="41"/>
      <c r="D619" s="52"/>
      <c r="E619" s="43">
        <f t="shared" si="40"/>
        <v>0</v>
      </c>
      <c r="F619" s="43">
        <f t="shared" si="41"/>
        <v>0</v>
      </c>
      <c r="G619" s="53">
        <f t="shared" si="42"/>
        <v>0</v>
      </c>
      <c r="H619" s="53">
        <f t="shared" si="43"/>
        <v>0</v>
      </c>
      <c r="I619" s="52"/>
    </row>
    <row r="620" ht="16.5" spans="1:9">
      <c r="A620" s="41">
        <v>619</v>
      </c>
      <c r="B620" s="41"/>
      <c r="C620" s="41"/>
      <c r="D620" s="52"/>
      <c r="E620" s="43">
        <f t="shared" si="40"/>
        <v>0</v>
      </c>
      <c r="F620" s="43">
        <f t="shared" si="41"/>
        <v>0</v>
      </c>
      <c r="G620" s="53">
        <f t="shared" si="42"/>
        <v>0</v>
      </c>
      <c r="H620" s="53">
        <f t="shared" si="43"/>
        <v>0</v>
      </c>
      <c r="I620" s="52"/>
    </row>
    <row r="621" ht="16.5" spans="1:9">
      <c r="A621" s="41">
        <v>620</v>
      </c>
      <c r="B621" s="41"/>
      <c r="C621" s="41"/>
      <c r="D621" s="52"/>
      <c r="E621" s="43">
        <f t="shared" si="40"/>
        <v>0</v>
      </c>
      <c r="F621" s="43">
        <f t="shared" si="41"/>
        <v>0</v>
      </c>
      <c r="G621" s="53">
        <f t="shared" si="42"/>
        <v>0</v>
      </c>
      <c r="H621" s="53">
        <f t="shared" si="43"/>
        <v>0</v>
      </c>
      <c r="I621" s="52"/>
    </row>
    <row r="622" ht="16.5" spans="1:9">
      <c r="A622" s="41">
        <v>621</v>
      </c>
      <c r="B622" s="41"/>
      <c r="C622" s="41"/>
      <c r="D622" s="52"/>
      <c r="E622" s="43">
        <f t="shared" si="40"/>
        <v>0</v>
      </c>
      <c r="F622" s="43">
        <f t="shared" si="41"/>
        <v>0</v>
      </c>
      <c r="G622" s="53">
        <f t="shared" si="42"/>
        <v>0</v>
      </c>
      <c r="H622" s="53">
        <f t="shared" si="43"/>
        <v>0</v>
      </c>
      <c r="I622" s="52"/>
    </row>
    <row r="623" ht="16.5" spans="1:9">
      <c r="A623" s="41">
        <v>622</v>
      </c>
      <c r="B623" s="41"/>
      <c r="C623" s="41"/>
      <c r="D623" s="52"/>
      <c r="E623" s="43">
        <f t="shared" si="40"/>
        <v>0</v>
      </c>
      <c r="F623" s="43">
        <f t="shared" si="41"/>
        <v>0</v>
      </c>
      <c r="G623" s="53">
        <f t="shared" si="42"/>
        <v>0</v>
      </c>
      <c r="H623" s="53">
        <f t="shared" si="43"/>
        <v>0</v>
      </c>
      <c r="I623" s="52"/>
    </row>
    <row r="624" ht="16.5" spans="1:9">
      <c r="A624" s="41">
        <v>623</v>
      </c>
      <c r="B624" s="41"/>
      <c r="C624" s="41"/>
      <c r="D624" s="52"/>
      <c r="E624" s="43">
        <f t="shared" si="40"/>
        <v>0</v>
      </c>
      <c r="F624" s="43">
        <f t="shared" si="41"/>
        <v>0</v>
      </c>
      <c r="G624" s="53">
        <f t="shared" si="42"/>
        <v>0</v>
      </c>
      <c r="H624" s="53">
        <f t="shared" si="43"/>
        <v>0</v>
      </c>
      <c r="I624" s="52"/>
    </row>
    <row r="625" ht="16.5" spans="1:9">
      <c r="A625" s="41">
        <v>624</v>
      </c>
      <c r="B625" s="41"/>
      <c r="C625" s="41"/>
      <c r="D625" s="52"/>
      <c r="E625" s="43">
        <f t="shared" si="40"/>
        <v>0</v>
      </c>
      <c r="F625" s="43">
        <f t="shared" si="41"/>
        <v>0</v>
      </c>
      <c r="G625" s="53">
        <f t="shared" si="42"/>
        <v>0</v>
      </c>
      <c r="H625" s="53">
        <f t="shared" si="43"/>
        <v>0</v>
      </c>
      <c r="I625" s="52"/>
    </row>
    <row r="626" ht="16.5" spans="1:9">
      <c r="A626" s="41">
        <v>625</v>
      </c>
      <c r="B626" s="41"/>
      <c r="C626" s="41"/>
      <c r="D626" s="52"/>
      <c r="E626" s="43">
        <f t="shared" si="40"/>
        <v>0</v>
      </c>
      <c r="F626" s="43">
        <f t="shared" si="41"/>
        <v>0</v>
      </c>
      <c r="G626" s="53">
        <f t="shared" si="42"/>
        <v>0</v>
      </c>
      <c r="H626" s="53">
        <f t="shared" si="43"/>
        <v>0</v>
      </c>
      <c r="I626" s="52"/>
    </row>
    <row r="627" ht="16.5" spans="1:9">
      <c r="A627" s="41">
        <v>626</v>
      </c>
      <c r="B627" s="41"/>
      <c r="C627" s="41"/>
      <c r="D627" s="52"/>
      <c r="E627" s="43">
        <f t="shared" si="40"/>
        <v>0</v>
      </c>
      <c r="F627" s="43">
        <f t="shared" si="41"/>
        <v>0</v>
      </c>
      <c r="G627" s="53">
        <f t="shared" si="42"/>
        <v>0</v>
      </c>
      <c r="H627" s="53">
        <f t="shared" si="43"/>
        <v>0</v>
      </c>
      <c r="I627" s="52"/>
    </row>
    <row r="628" ht="16.5" spans="1:9">
      <c r="A628" s="41">
        <v>627</v>
      </c>
      <c r="B628" s="41"/>
      <c r="C628" s="41"/>
      <c r="D628" s="52"/>
      <c r="E628" s="43">
        <f t="shared" si="40"/>
        <v>0</v>
      </c>
      <c r="F628" s="43">
        <f t="shared" si="41"/>
        <v>0</v>
      </c>
      <c r="G628" s="53">
        <f t="shared" si="42"/>
        <v>0</v>
      </c>
      <c r="H628" s="53">
        <f t="shared" si="43"/>
        <v>0</v>
      </c>
      <c r="I628" s="52"/>
    </row>
    <row r="629" ht="16.5" spans="1:9">
      <c r="A629" s="41">
        <v>628</v>
      </c>
      <c r="B629" s="41"/>
      <c r="C629" s="41"/>
      <c r="D629" s="52"/>
      <c r="E629" s="43">
        <f t="shared" si="40"/>
        <v>0</v>
      </c>
      <c r="F629" s="43">
        <f t="shared" si="41"/>
        <v>0</v>
      </c>
      <c r="G629" s="53">
        <f t="shared" si="42"/>
        <v>0</v>
      </c>
      <c r="H629" s="53">
        <f t="shared" si="43"/>
        <v>0</v>
      </c>
      <c r="I629" s="52"/>
    </row>
    <row r="630" ht="16.5" spans="1:9">
      <c r="A630" s="41">
        <v>629</v>
      </c>
      <c r="B630" s="41"/>
      <c r="C630" s="41"/>
      <c r="D630" s="52"/>
      <c r="E630" s="43">
        <f t="shared" si="40"/>
        <v>0</v>
      </c>
      <c r="F630" s="43">
        <f t="shared" si="41"/>
        <v>0</v>
      </c>
      <c r="G630" s="53">
        <f t="shared" si="42"/>
        <v>0</v>
      </c>
      <c r="H630" s="53">
        <f t="shared" si="43"/>
        <v>0</v>
      </c>
      <c r="I630" s="52"/>
    </row>
    <row r="631" ht="16.5" spans="1:9">
      <c r="A631" s="41">
        <v>630</v>
      </c>
      <c r="B631" s="41"/>
      <c r="C631" s="41"/>
      <c r="D631" s="52"/>
      <c r="E631" s="43">
        <f t="shared" si="40"/>
        <v>0</v>
      </c>
      <c r="F631" s="43">
        <f t="shared" si="41"/>
        <v>0</v>
      </c>
      <c r="G631" s="53">
        <f t="shared" si="42"/>
        <v>0</v>
      </c>
      <c r="H631" s="53">
        <f t="shared" si="43"/>
        <v>0</v>
      </c>
      <c r="I631" s="52"/>
    </row>
    <row r="632" ht="16.5" spans="1:9">
      <c r="A632" s="41">
        <v>631</v>
      </c>
      <c r="B632" s="41"/>
      <c r="C632" s="41"/>
      <c r="D632" s="52"/>
      <c r="E632" s="43">
        <f t="shared" si="40"/>
        <v>0</v>
      </c>
      <c r="F632" s="43">
        <f t="shared" si="41"/>
        <v>0</v>
      </c>
      <c r="G632" s="53">
        <f t="shared" si="42"/>
        <v>0</v>
      </c>
      <c r="H632" s="53">
        <f t="shared" si="43"/>
        <v>0</v>
      </c>
      <c r="I632" s="52"/>
    </row>
    <row r="633" ht="16.5" spans="1:9">
      <c r="A633" s="41">
        <v>632</v>
      </c>
      <c r="B633" s="41"/>
      <c r="C633" s="41"/>
      <c r="D633" s="52"/>
      <c r="E633" s="43">
        <f t="shared" si="40"/>
        <v>0</v>
      </c>
      <c r="F633" s="43">
        <f t="shared" si="41"/>
        <v>0</v>
      </c>
      <c r="G633" s="53">
        <f t="shared" si="42"/>
        <v>0</v>
      </c>
      <c r="H633" s="53">
        <f t="shared" si="43"/>
        <v>0</v>
      </c>
      <c r="I633" s="52"/>
    </row>
    <row r="634" ht="16.5" spans="1:9">
      <c r="A634" s="41">
        <v>633</v>
      </c>
      <c r="B634" s="41"/>
      <c r="C634" s="41"/>
      <c r="D634" s="52"/>
      <c r="E634" s="43">
        <f t="shared" si="40"/>
        <v>0</v>
      </c>
      <c r="F634" s="43">
        <f t="shared" si="41"/>
        <v>0</v>
      </c>
      <c r="G634" s="53">
        <f t="shared" si="42"/>
        <v>0</v>
      </c>
      <c r="H634" s="53">
        <f t="shared" si="43"/>
        <v>0</v>
      </c>
      <c r="I634" s="52"/>
    </row>
    <row r="635" ht="16.5" spans="1:9">
      <c r="A635" s="41">
        <v>634</v>
      </c>
      <c r="B635" s="41"/>
      <c r="C635" s="41"/>
      <c r="D635" s="52"/>
      <c r="E635" s="43">
        <f t="shared" si="40"/>
        <v>0</v>
      </c>
      <c r="F635" s="43">
        <f t="shared" si="41"/>
        <v>0</v>
      </c>
      <c r="G635" s="53">
        <f t="shared" si="42"/>
        <v>0</v>
      </c>
      <c r="H635" s="53">
        <f t="shared" si="43"/>
        <v>0</v>
      </c>
      <c r="I635" s="52"/>
    </row>
    <row r="636" ht="16.5" spans="1:9">
      <c r="A636" s="41">
        <v>635</v>
      </c>
      <c r="B636" s="41"/>
      <c r="C636" s="41"/>
      <c r="D636" s="52"/>
      <c r="E636" s="43">
        <f t="shared" si="40"/>
        <v>0</v>
      </c>
      <c r="F636" s="43">
        <f t="shared" si="41"/>
        <v>0</v>
      </c>
      <c r="G636" s="53">
        <f t="shared" si="42"/>
        <v>0</v>
      </c>
      <c r="H636" s="53">
        <f t="shared" si="43"/>
        <v>0</v>
      </c>
      <c r="I636" s="52"/>
    </row>
    <row r="637" ht="16.5" spans="1:9">
      <c r="A637" s="41">
        <v>636</v>
      </c>
      <c r="B637" s="41"/>
      <c r="C637" s="41"/>
      <c r="D637" s="52"/>
      <c r="E637" s="43">
        <f t="shared" si="40"/>
        <v>0</v>
      </c>
      <c r="F637" s="43">
        <f t="shared" si="41"/>
        <v>0</v>
      </c>
      <c r="G637" s="53">
        <f t="shared" si="42"/>
        <v>0</v>
      </c>
      <c r="H637" s="53">
        <f t="shared" si="43"/>
        <v>0</v>
      </c>
      <c r="I637" s="52"/>
    </row>
    <row r="638" ht="16.5" spans="1:9">
      <c r="A638" s="41">
        <v>637</v>
      </c>
      <c r="B638" s="41"/>
      <c r="C638" s="41"/>
      <c r="D638" s="52"/>
      <c r="E638" s="43">
        <f t="shared" si="40"/>
        <v>0</v>
      </c>
      <c r="F638" s="43">
        <f t="shared" si="41"/>
        <v>0</v>
      </c>
      <c r="G638" s="53">
        <f t="shared" si="42"/>
        <v>0</v>
      </c>
      <c r="H638" s="53">
        <f t="shared" si="43"/>
        <v>0</v>
      </c>
      <c r="I638" s="52"/>
    </row>
    <row r="639" ht="16.5" spans="1:9">
      <c r="A639" s="41">
        <v>638</v>
      </c>
      <c r="B639" s="41"/>
      <c r="C639" s="41"/>
      <c r="D639" s="52"/>
      <c r="E639" s="43">
        <f t="shared" si="40"/>
        <v>0</v>
      </c>
      <c r="F639" s="43">
        <f t="shared" si="41"/>
        <v>0</v>
      </c>
      <c r="G639" s="53">
        <f t="shared" si="42"/>
        <v>0</v>
      </c>
      <c r="H639" s="53">
        <f t="shared" si="43"/>
        <v>0</v>
      </c>
      <c r="I639" s="52"/>
    </row>
    <row r="640" ht="16.5" spans="1:9">
      <c r="A640" s="41">
        <v>639</v>
      </c>
      <c r="B640" s="41"/>
      <c r="C640" s="41"/>
      <c r="D640" s="52"/>
      <c r="E640" s="43">
        <f t="shared" si="40"/>
        <v>0</v>
      </c>
      <c r="F640" s="43">
        <f t="shared" si="41"/>
        <v>0</v>
      </c>
      <c r="G640" s="53">
        <f t="shared" si="42"/>
        <v>0</v>
      </c>
      <c r="H640" s="53">
        <f t="shared" si="43"/>
        <v>0</v>
      </c>
      <c r="I640" s="52"/>
    </row>
    <row r="641" ht="16.5" spans="1:9">
      <c r="A641" s="41">
        <v>640</v>
      </c>
      <c r="B641" s="41"/>
      <c r="C641" s="41"/>
      <c r="D641" s="52"/>
      <c r="E641" s="43">
        <f t="shared" si="40"/>
        <v>0</v>
      </c>
      <c r="F641" s="43">
        <f t="shared" si="41"/>
        <v>0</v>
      </c>
      <c r="G641" s="53">
        <f t="shared" si="42"/>
        <v>0</v>
      </c>
      <c r="H641" s="53">
        <f t="shared" si="43"/>
        <v>0</v>
      </c>
      <c r="I641" s="52"/>
    </row>
    <row r="642" ht="16.5" spans="1:9">
      <c r="A642" s="41">
        <v>641</v>
      </c>
      <c r="B642" s="41"/>
      <c r="C642" s="41"/>
      <c r="D642" s="52"/>
      <c r="E642" s="43">
        <f t="shared" si="40"/>
        <v>0</v>
      </c>
      <c r="F642" s="43">
        <f t="shared" si="41"/>
        <v>0</v>
      </c>
      <c r="G642" s="53">
        <f t="shared" si="42"/>
        <v>0</v>
      </c>
      <c r="H642" s="53">
        <f t="shared" si="43"/>
        <v>0</v>
      </c>
      <c r="I642" s="52"/>
    </row>
    <row r="643" ht="16.5" spans="1:9">
      <c r="A643" s="41">
        <v>642</v>
      </c>
      <c r="B643" s="41"/>
      <c r="C643" s="41"/>
      <c r="D643" s="52"/>
      <c r="E643" s="43">
        <f t="shared" si="40"/>
        <v>0</v>
      </c>
      <c r="F643" s="43">
        <f t="shared" si="41"/>
        <v>0</v>
      </c>
      <c r="G643" s="53">
        <f t="shared" si="42"/>
        <v>0</v>
      </c>
      <c r="H643" s="53">
        <f t="shared" si="43"/>
        <v>0</v>
      </c>
      <c r="I643" s="52"/>
    </row>
    <row r="644" ht="16.5" spans="1:9">
      <c r="A644" s="41">
        <v>643</v>
      </c>
      <c r="B644" s="41"/>
      <c r="C644" s="41"/>
      <c r="D644" s="52"/>
      <c r="E644" s="43">
        <f t="shared" si="40"/>
        <v>0</v>
      </c>
      <c r="F644" s="43">
        <f t="shared" si="41"/>
        <v>0</v>
      </c>
      <c r="G644" s="53">
        <f t="shared" si="42"/>
        <v>0</v>
      </c>
      <c r="H644" s="53">
        <f t="shared" si="43"/>
        <v>0</v>
      </c>
      <c r="I644" s="52"/>
    </row>
    <row r="645" ht="16.5" spans="1:9">
      <c r="A645" s="41">
        <v>644</v>
      </c>
      <c r="B645" s="41"/>
      <c r="C645" s="41"/>
      <c r="D645" s="52"/>
      <c r="E645" s="43">
        <f t="shared" si="40"/>
        <v>0</v>
      </c>
      <c r="F645" s="43">
        <f t="shared" si="41"/>
        <v>0</v>
      </c>
      <c r="G645" s="53">
        <f t="shared" si="42"/>
        <v>0</v>
      </c>
      <c r="H645" s="53">
        <f t="shared" si="43"/>
        <v>0</v>
      </c>
      <c r="I645" s="52"/>
    </row>
    <row r="646" ht="16.5" spans="1:9">
      <c r="A646" s="41">
        <v>645</v>
      </c>
      <c r="B646" s="41"/>
      <c r="C646" s="41"/>
      <c r="D646" s="52"/>
      <c r="E646" s="43">
        <f t="shared" si="40"/>
        <v>0</v>
      </c>
      <c r="F646" s="43">
        <f t="shared" si="41"/>
        <v>0</v>
      </c>
      <c r="G646" s="53">
        <f t="shared" si="42"/>
        <v>0</v>
      </c>
      <c r="H646" s="53">
        <f t="shared" si="43"/>
        <v>0</v>
      </c>
      <c r="I646" s="52"/>
    </row>
    <row r="647" ht="16.5" spans="1:9">
      <c r="A647" s="41">
        <v>646</v>
      </c>
      <c r="B647" s="41"/>
      <c r="C647" s="41"/>
      <c r="D647" s="52"/>
      <c r="E647" s="43">
        <f t="shared" si="40"/>
        <v>0</v>
      </c>
      <c r="F647" s="43">
        <f t="shared" si="41"/>
        <v>0</v>
      </c>
      <c r="G647" s="53">
        <f t="shared" si="42"/>
        <v>0</v>
      </c>
      <c r="H647" s="53">
        <f t="shared" si="43"/>
        <v>0</v>
      </c>
      <c r="I647" s="52"/>
    </row>
    <row r="648" ht="16.5" spans="1:9">
      <c r="A648" s="41">
        <v>647</v>
      </c>
      <c r="B648" s="41"/>
      <c r="C648" s="41"/>
      <c r="D648" s="52"/>
      <c r="E648" s="43">
        <f t="shared" si="40"/>
        <v>0</v>
      </c>
      <c r="F648" s="43">
        <f t="shared" si="41"/>
        <v>0</v>
      </c>
      <c r="G648" s="53">
        <f t="shared" si="42"/>
        <v>0</v>
      </c>
      <c r="H648" s="53">
        <f t="shared" si="43"/>
        <v>0</v>
      </c>
      <c r="I648" s="52"/>
    </row>
    <row r="649" ht="16.5" spans="1:9">
      <c r="A649" s="41">
        <v>648</v>
      </c>
      <c r="B649" s="41"/>
      <c r="C649" s="41"/>
      <c r="D649" s="52"/>
      <c r="E649" s="43">
        <f t="shared" si="40"/>
        <v>0</v>
      </c>
      <c r="F649" s="43">
        <f t="shared" si="41"/>
        <v>0</v>
      </c>
      <c r="G649" s="53">
        <f t="shared" si="42"/>
        <v>0</v>
      </c>
      <c r="H649" s="53">
        <f t="shared" si="43"/>
        <v>0</v>
      </c>
      <c r="I649" s="52"/>
    </row>
    <row r="650" ht="16.5" spans="1:9">
      <c r="A650" s="41">
        <v>649</v>
      </c>
      <c r="B650" s="41"/>
      <c r="C650" s="41"/>
      <c r="D650" s="52"/>
      <c r="E650" s="43">
        <f t="shared" ref="E650:E713" si="44">IF(D650&gt;0,IF(D650&lt;=ROUND((I650+36000)-(36000*0.03-0),2),0.03,IF(D650&lt;=ROUND((I650+144000)-(144000*0.1-2520),2),0.1,IF(D650&lt;=ROUND((I650+300000)-(30000*0.2-16920),2),0.2,IF(D650&lt;=ROUND((I650+420000)-(420000*0.25-31920),2),0.25,IF(D650&lt;=ROUND((I650+660000)-(660000*0.3-52920),2),0.3,IF(D650&lt;=ROUND((I650+960000)-(960000*0.35-85920),2),0.35,0.45)))))),0)</f>
        <v>0</v>
      </c>
      <c r="F650" s="43">
        <f t="shared" ref="F650:F713" si="45">IF(D650&gt;I650,IF(D650&lt;=ROUND((I650+36000)-(36000*0.03-0),2),0,IF(D650&lt;=ROUND((I650+144000)-(144000*0.1-2520),2),2520,IF(D650&lt;=ROUND((I650+300000)-(30000*0.2-16920),2),16920,IF(D650&lt;=ROUND((I650+420000)-(420000*0.25-31920),2),31920,IF(D650&lt;=ROUND((I650+660000)-(660000*0.3-52920),2),52920,IF(D650&lt;=ROUND((I650+960000)-(960000*0.35-85920),2),85920,181920)))))),0)</f>
        <v>0</v>
      </c>
      <c r="G650" s="53">
        <f t="shared" ref="G650:G713" si="46">IF(D650&lt;=I650,0,ROUND(((D650-I650)*E650-F650)/(1-E650),2))</f>
        <v>0</v>
      </c>
      <c r="H650" s="53">
        <f t="shared" ref="H650:H713" si="47">IF(D650&lt;=I650,D650,ROUND((D650-E650*I650-F650)/(1-E650),2))</f>
        <v>0</v>
      </c>
      <c r="I650" s="52"/>
    </row>
    <row r="651" ht="16.5" spans="1:9">
      <c r="A651" s="41">
        <v>650</v>
      </c>
      <c r="B651" s="41"/>
      <c r="C651" s="41"/>
      <c r="D651" s="52"/>
      <c r="E651" s="43">
        <f t="shared" si="44"/>
        <v>0</v>
      </c>
      <c r="F651" s="43">
        <f t="shared" si="45"/>
        <v>0</v>
      </c>
      <c r="G651" s="53">
        <f t="shared" si="46"/>
        <v>0</v>
      </c>
      <c r="H651" s="53">
        <f t="shared" si="47"/>
        <v>0</v>
      </c>
      <c r="I651" s="52"/>
    </row>
    <row r="652" ht="16.5" spans="1:9">
      <c r="A652" s="41">
        <v>651</v>
      </c>
      <c r="B652" s="41"/>
      <c r="C652" s="41"/>
      <c r="D652" s="52"/>
      <c r="E652" s="43">
        <f t="shared" si="44"/>
        <v>0</v>
      </c>
      <c r="F652" s="43">
        <f t="shared" si="45"/>
        <v>0</v>
      </c>
      <c r="G652" s="53">
        <f t="shared" si="46"/>
        <v>0</v>
      </c>
      <c r="H652" s="53">
        <f t="shared" si="47"/>
        <v>0</v>
      </c>
      <c r="I652" s="52"/>
    </row>
    <row r="653" ht="16.5" spans="1:9">
      <c r="A653" s="41">
        <v>652</v>
      </c>
      <c r="B653" s="41"/>
      <c r="C653" s="41"/>
      <c r="D653" s="52"/>
      <c r="E653" s="43">
        <f t="shared" si="44"/>
        <v>0</v>
      </c>
      <c r="F653" s="43">
        <f t="shared" si="45"/>
        <v>0</v>
      </c>
      <c r="G653" s="53">
        <f t="shared" si="46"/>
        <v>0</v>
      </c>
      <c r="H653" s="53">
        <f t="shared" si="47"/>
        <v>0</v>
      </c>
      <c r="I653" s="52"/>
    </row>
    <row r="654" ht="16.5" spans="1:9">
      <c r="A654" s="41">
        <v>653</v>
      </c>
      <c r="B654" s="41"/>
      <c r="C654" s="41"/>
      <c r="D654" s="52"/>
      <c r="E654" s="43">
        <f t="shared" si="44"/>
        <v>0</v>
      </c>
      <c r="F654" s="43">
        <f t="shared" si="45"/>
        <v>0</v>
      </c>
      <c r="G654" s="53">
        <f t="shared" si="46"/>
        <v>0</v>
      </c>
      <c r="H654" s="53">
        <f t="shared" si="47"/>
        <v>0</v>
      </c>
      <c r="I654" s="52"/>
    </row>
    <row r="655" ht="16.5" spans="1:9">
      <c r="A655" s="41">
        <v>654</v>
      </c>
      <c r="B655" s="41"/>
      <c r="C655" s="41"/>
      <c r="D655" s="52"/>
      <c r="E655" s="43">
        <f t="shared" si="44"/>
        <v>0</v>
      </c>
      <c r="F655" s="43">
        <f t="shared" si="45"/>
        <v>0</v>
      </c>
      <c r="G655" s="53">
        <f t="shared" si="46"/>
        <v>0</v>
      </c>
      <c r="H655" s="53">
        <f t="shared" si="47"/>
        <v>0</v>
      </c>
      <c r="I655" s="52"/>
    </row>
    <row r="656" ht="16.5" spans="1:9">
      <c r="A656" s="41">
        <v>655</v>
      </c>
      <c r="B656" s="41"/>
      <c r="C656" s="41"/>
      <c r="D656" s="52"/>
      <c r="E656" s="43">
        <f t="shared" si="44"/>
        <v>0</v>
      </c>
      <c r="F656" s="43">
        <f t="shared" si="45"/>
        <v>0</v>
      </c>
      <c r="G656" s="53">
        <f t="shared" si="46"/>
        <v>0</v>
      </c>
      <c r="H656" s="53">
        <f t="shared" si="47"/>
        <v>0</v>
      </c>
      <c r="I656" s="52"/>
    </row>
    <row r="657" ht="16.5" spans="1:9">
      <c r="A657" s="41">
        <v>656</v>
      </c>
      <c r="B657" s="41"/>
      <c r="C657" s="41"/>
      <c r="D657" s="52"/>
      <c r="E657" s="43">
        <f t="shared" si="44"/>
        <v>0</v>
      </c>
      <c r="F657" s="43">
        <f t="shared" si="45"/>
        <v>0</v>
      </c>
      <c r="G657" s="53">
        <f t="shared" si="46"/>
        <v>0</v>
      </c>
      <c r="H657" s="53">
        <f t="shared" si="47"/>
        <v>0</v>
      </c>
      <c r="I657" s="52"/>
    </row>
    <row r="658" ht="16.5" spans="1:9">
      <c r="A658" s="41">
        <v>657</v>
      </c>
      <c r="B658" s="41"/>
      <c r="C658" s="41"/>
      <c r="D658" s="52"/>
      <c r="E658" s="43">
        <f t="shared" si="44"/>
        <v>0</v>
      </c>
      <c r="F658" s="43">
        <f t="shared" si="45"/>
        <v>0</v>
      </c>
      <c r="G658" s="53">
        <f t="shared" si="46"/>
        <v>0</v>
      </c>
      <c r="H658" s="53">
        <f t="shared" si="47"/>
        <v>0</v>
      </c>
      <c r="I658" s="52"/>
    </row>
    <row r="659" ht="16.5" spans="1:9">
      <c r="A659" s="41">
        <v>658</v>
      </c>
      <c r="B659" s="41"/>
      <c r="C659" s="41"/>
      <c r="D659" s="52"/>
      <c r="E659" s="43">
        <f t="shared" si="44"/>
        <v>0</v>
      </c>
      <c r="F659" s="43">
        <f t="shared" si="45"/>
        <v>0</v>
      </c>
      <c r="G659" s="53">
        <f t="shared" si="46"/>
        <v>0</v>
      </c>
      <c r="H659" s="53">
        <f t="shared" si="47"/>
        <v>0</v>
      </c>
      <c r="I659" s="52"/>
    </row>
    <row r="660" ht="16.5" spans="1:9">
      <c r="A660" s="41">
        <v>659</v>
      </c>
      <c r="B660" s="41"/>
      <c r="C660" s="41"/>
      <c r="D660" s="52"/>
      <c r="E660" s="43">
        <f t="shared" si="44"/>
        <v>0</v>
      </c>
      <c r="F660" s="43">
        <f t="shared" si="45"/>
        <v>0</v>
      </c>
      <c r="G660" s="53">
        <f t="shared" si="46"/>
        <v>0</v>
      </c>
      <c r="H660" s="53">
        <f t="shared" si="47"/>
        <v>0</v>
      </c>
      <c r="I660" s="52"/>
    </row>
    <row r="661" ht="16.5" spans="1:9">
      <c r="A661" s="41">
        <v>660</v>
      </c>
      <c r="B661" s="41"/>
      <c r="C661" s="41"/>
      <c r="D661" s="52"/>
      <c r="E661" s="43">
        <f t="shared" si="44"/>
        <v>0</v>
      </c>
      <c r="F661" s="43">
        <f t="shared" si="45"/>
        <v>0</v>
      </c>
      <c r="G661" s="53">
        <f t="shared" si="46"/>
        <v>0</v>
      </c>
      <c r="H661" s="53">
        <f t="shared" si="47"/>
        <v>0</v>
      </c>
      <c r="I661" s="52"/>
    </row>
    <row r="662" ht="16.5" spans="1:9">
      <c r="A662" s="41">
        <v>661</v>
      </c>
      <c r="B662" s="41"/>
      <c r="C662" s="41"/>
      <c r="D662" s="52"/>
      <c r="E662" s="43">
        <f t="shared" si="44"/>
        <v>0</v>
      </c>
      <c r="F662" s="43">
        <f t="shared" si="45"/>
        <v>0</v>
      </c>
      <c r="G662" s="53">
        <f t="shared" si="46"/>
        <v>0</v>
      </c>
      <c r="H662" s="53">
        <f t="shared" si="47"/>
        <v>0</v>
      </c>
      <c r="I662" s="52"/>
    </row>
    <row r="663" ht="16.5" spans="1:9">
      <c r="A663" s="41">
        <v>662</v>
      </c>
      <c r="B663" s="41"/>
      <c r="C663" s="41"/>
      <c r="D663" s="52"/>
      <c r="E663" s="43">
        <f t="shared" si="44"/>
        <v>0</v>
      </c>
      <c r="F663" s="43">
        <f t="shared" si="45"/>
        <v>0</v>
      </c>
      <c r="G663" s="53">
        <f t="shared" si="46"/>
        <v>0</v>
      </c>
      <c r="H663" s="53">
        <f t="shared" si="47"/>
        <v>0</v>
      </c>
      <c r="I663" s="52"/>
    </row>
    <row r="664" ht="16.5" spans="1:9">
      <c r="A664" s="41">
        <v>663</v>
      </c>
      <c r="B664" s="41"/>
      <c r="C664" s="41"/>
      <c r="D664" s="52"/>
      <c r="E664" s="43">
        <f t="shared" si="44"/>
        <v>0</v>
      </c>
      <c r="F664" s="43">
        <f t="shared" si="45"/>
        <v>0</v>
      </c>
      <c r="G664" s="53">
        <f t="shared" si="46"/>
        <v>0</v>
      </c>
      <c r="H664" s="53">
        <f t="shared" si="47"/>
        <v>0</v>
      </c>
      <c r="I664" s="52"/>
    </row>
    <row r="665" ht="16.5" spans="1:9">
      <c r="A665" s="41">
        <v>664</v>
      </c>
      <c r="B665" s="41"/>
      <c r="C665" s="41"/>
      <c r="D665" s="52"/>
      <c r="E665" s="43">
        <f t="shared" si="44"/>
        <v>0</v>
      </c>
      <c r="F665" s="43">
        <f t="shared" si="45"/>
        <v>0</v>
      </c>
      <c r="G665" s="53">
        <f t="shared" si="46"/>
        <v>0</v>
      </c>
      <c r="H665" s="53">
        <f t="shared" si="47"/>
        <v>0</v>
      </c>
      <c r="I665" s="52"/>
    </row>
    <row r="666" ht="16.5" spans="1:9">
      <c r="A666" s="41">
        <v>665</v>
      </c>
      <c r="B666" s="41"/>
      <c r="C666" s="41"/>
      <c r="D666" s="52"/>
      <c r="E666" s="43">
        <f t="shared" si="44"/>
        <v>0</v>
      </c>
      <c r="F666" s="43">
        <f t="shared" si="45"/>
        <v>0</v>
      </c>
      <c r="G666" s="53">
        <f t="shared" si="46"/>
        <v>0</v>
      </c>
      <c r="H666" s="53">
        <f t="shared" si="47"/>
        <v>0</v>
      </c>
      <c r="I666" s="52"/>
    </row>
    <row r="667" ht="16.5" spans="1:9">
      <c r="A667" s="41">
        <v>666</v>
      </c>
      <c r="B667" s="41"/>
      <c r="C667" s="41"/>
      <c r="D667" s="52"/>
      <c r="E667" s="43">
        <f t="shared" si="44"/>
        <v>0</v>
      </c>
      <c r="F667" s="43">
        <f t="shared" si="45"/>
        <v>0</v>
      </c>
      <c r="G667" s="53">
        <f t="shared" si="46"/>
        <v>0</v>
      </c>
      <c r="H667" s="53">
        <f t="shared" si="47"/>
        <v>0</v>
      </c>
      <c r="I667" s="52"/>
    </row>
    <row r="668" ht="16.5" spans="1:9">
      <c r="A668" s="41">
        <v>667</v>
      </c>
      <c r="B668" s="41"/>
      <c r="C668" s="41"/>
      <c r="D668" s="52"/>
      <c r="E668" s="43">
        <f t="shared" si="44"/>
        <v>0</v>
      </c>
      <c r="F668" s="43">
        <f t="shared" si="45"/>
        <v>0</v>
      </c>
      <c r="G668" s="53">
        <f t="shared" si="46"/>
        <v>0</v>
      </c>
      <c r="H668" s="53">
        <f t="shared" si="47"/>
        <v>0</v>
      </c>
      <c r="I668" s="52"/>
    </row>
    <row r="669" ht="16.5" spans="1:9">
      <c r="A669" s="41">
        <v>668</v>
      </c>
      <c r="B669" s="41"/>
      <c r="C669" s="41"/>
      <c r="D669" s="52"/>
      <c r="E669" s="43">
        <f t="shared" si="44"/>
        <v>0</v>
      </c>
      <c r="F669" s="43">
        <f t="shared" si="45"/>
        <v>0</v>
      </c>
      <c r="G669" s="53">
        <f t="shared" si="46"/>
        <v>0</v>
      </c>
      <c r="H669" s="53">
        <f t="shared" si="47"/>
        <v>0</v>
      </c>
      <c r="I669" s="52"/>
    </row>
    <row r="670" ht="16.5" spans="1:9">
      <c r="A670" s="41">
        <v>669</v>
      </c>
      <c r="B670" s="41"/>
      <c r="C670" s="41"/>
      <c r="D670" s="52"/>
      <c r="E670" s="43">
        <f t="shared" si="44"/>
        <v>0</v>
      </c>
      <c r="F670" s="43">
        <f t="shared" si="45"/>
        <v>0</v>
      </c>
      <c r="G670" s="53">
        <f t="shared" si="46"/>
        <v>0</v>
      </c>
      <c r="H670" s="53">
        <f t="shared" si="47"/>
        <v>0</v>
      </c>
      <c r="I670" s="52"/>
    </row>
    <row r="671" ht="16.5" spans="1:9">
      <c r="A671" s="41">
        <v>670</v>
      </c>
      <c r="B671" s="41"/>
      <c r="C671" s="41"/>
      <c r="D671" s="52"/>
      <c r="E671" s="43">
        <f t="shared" si="44"/>
        <v>0</v>
      </c>
      <c r="F671" s="43">
        <f t="shared" si="45"/>
        <v>0</v>
      </c>
      <c r="G671" s="53">
        <f t="shared" si="46"/>
        <v>0</v>
      </c>
      <c r="H671" s="53">
        <f t="shared" si="47"/>
        <v>0</v>
      </c>
      <c r="I671" s="52"/>
    </row>
    <row r="672" ht="16.5" spans="1:9">
      <c r="A672" s="41">
        <v>671</v>
      </c>
      <c r="B672" s="41"/>
      <c r="C672" s="41"/>
      <c r="D672" s="52"/>
      <c r="E672" s="43">
        <f t="shared" si="44"/>
        <v>0</v>
      </c>
      <c r="F672" s="43">
        <f t="shared" si="45"/>
        <v>0</v>
      </c>
      <c r="G672" s="53">
        <f t="shared" si="46"/>
        <v>0</v>
      </c>
      <c r="H672" s="53">
        <f t="shared" si="47"/>
        <v>0</v>
      </c>
      <c r="I672" s="52"/>
    </row>
    <row r="673" ht="16.5" spans="1:9">
      <c r="A673" s="41">
        <v>672</v>
      </c>
      <c r="B673" s="41"/>
      <c r="C673" s="41"/>
      <c r="D673" s="52"/>
      <c r="E673" s="43">
        <f t="shared" si="44"/>
        <v>0</v>
      </c>
      <c r="F673" s="43">
        <f t="shared" si="45"/>
        <v>0</v>
      </c>
      <c r="G673" s="53">
        <f t="shared" si="46"/>
        <v>0</v>
      </c>
      <c r="H673" s="53">
        <f t="shared" si="47"/>
        <v>0</v>
      </c>
      <c r="I673" s="52"/>
    </row>
    <row r="674" ht="16.5" spans="1:9">
      <c r="A674" s="41">
        <v>673</v>
      </c>
      <c r="B674" s="41"/>
      <c r="C674" s="41"/>
      <c r="D674" s="52"/>
      <c r="E674" s="43">
        <f t="shared" si="44"/>
        <v>0</v>
      </c>
      <c r="F674" s="43">
        <f t="shared" si="45"/>
        <v>0</v>
      </c>
      <c r="G674" s="53">
        <f t="shared" si="46"/>
        <v>0</v>
      </c>
      <c r="H674" s="53">
        <f t="shared" si="47"/>
        <v>0</v>
      </c>
      <c r="I674" s="52"/>
    </row>
    <row r="675" ht="16.5" spans="1:9">
      <c r="A675" s="41">
        <v>674</v>
      </c>
      <c r="B675" s="41"/>
      <c r="C675" s="41"/>
      <c r="D675" s="52"/>
      <c r="E675" s="43">
        <f t="shared" si="44"/>
        <v>0</v>
      </c>
      <c r="F675" s="43">
        <f t="shared" si="45"/>
        <v>0</v>
      </c>
      <c r="G675" s="53">
        <f t="shared" si="46"/>
        <v>0</v>
      </c>
      <c r="H675" s="53">
        <f t="shared" si="47"/>
        <v>0</v>
      </c>
      <c r="I675" s="52"/>
    </row>
    <row r="676" ht="16.5" spans="1:9">
      <c r="A676" s="41">
        <v>675</v>
      </c>
      <c r="B676" s="41"/>
      <c r="C676" s="41"/>
      <c r="D676" s="52"/>
      <c r="E676" s="43">
        <f t="shared" si="44"/>
        <v>0</v>
      </c>
      <c r="F676" s="43">
        <f t="shared" si="45"/>
        <v>0</v>
      </c>
      <c r="G676" s="53">
        <f t="shared" si="46"/>
        <v>0</v>
      </c>
      <c r="H676" s="53">
        <f t="shared" si="47"/>
        <v>0</v>
      </c>
      <c r="I676" s="52"/>
    </row>
    <row r="677" ht="16.5" spans="1:9">
      <c r="A677" s="41">
        <v>676</v>
      </c>
      <c r="B677" s="41"/>
      <c r="C677" s="41"/>
      <c r="D677" s="52"/>
      <c r="E677" s="43">
        <f t="shared" si="44"/>
        <v>0</v>
      </c>
      <c r="F677" s="43">
        <f t="shared" si="45"/>
        <v>0</v>
      </c>
      <c r="G677" s="53">
        <f t="shared" si="46"/>
        <v>0</v>
      </c>
      <c r="H677" s="53">
        <f t="shared" si="47"/>
        <v>0</v>
      </c>
      <c r="I677" s="52"/>
    </row>
    <row r="678" ht="16.5" spans="1:9">
      <c r="A678" s="41">
        <v>677</v>
      </c>
      <c r="B678" s="41"/>
      <c r="C678" s="41"/>
      <c r="D678" s="52"/>
      <c r="E678" s="43">
        <f t="shared" si="44"/>
        <v>0</v>
      </c>
      <c r="F678" s="43">
        <f t="shared" si="45"/>
        <v>0</v>
      </c>
      <c r="G678" s="53">
        <f t="shared" si="46"/>
        <v>0</v>
      </c>
      <c r="H678" s="53">
        <f t="shared" si="47"/>
        <v>0</v>
      </c>
      <c r="I678" s="52"/>
    </row>
    <row r="679" ht="16.5" spans="1:9">
      <c r="A679" s="41">
        <v>678</v>
      </c>
      <c r="B679" s="41"/>
      <c r="C679" s="41"/>
      <c r="D679" s="52"/>
      <c r="E679" s="43">
        <f t="shared" si="44"/>
        <v>0</v>
      </c>
      <c r="F679" s="43">
        <f t="shared" si="45"/>
        <v>0</v>
      </c>
      <c r="G679" s="53">
        <f t="shared" si="46"/>
        <v>0</v>
      </c>
      <c r="H679" s="53">
        <f t="shared" si="47"/>
        <v>0</v>
      </c>
      <c r="I679" s="52"/>
    </row>
    <row r="680" ht="16.5" spans="1:9">
      <c r="A680" s="41">
        <v>679</v>
      </c>
      <c r="B680" s="41"/>
      <c r="C680" s="41"/>
      <c r="D680" s="52"/>
      <c r="E680" s="43">
        <f t="shared" si="44"/>
        <v>0</v>
      </c>
      <c r="F680" s="43">
        <f t="shared" si="45"/>
        <v>0</v>
      </c>
      <c r="G680" s="53">
        <f t="shared" si="46"/>
        <v>0</v>
      </c>
      <c r="H680" s="53">
        <f t="shared" si="47"/>
        <v>0</v>
      </c>
      <c r="I680" s="52"/>
    </row>
    <row r="681" ht="16.5" spans="1:9">
      <c r="A681" s="41">
        <v>680</v>
      </c>
      <c r="B681" s="41"/>
      <c r="C681" s="41"/>
      <c r="D681" s="52"/>
      <c r="E681" s="43">
        <f t="shared" si="44"/>
        <v>0</v>
      </c>
      <c r="F681" s="43">
        <f t="shared" si="45"/>
        <v>0</v>
      </c>
      <c r="G681" s="53">
        <f t="shared" si="46"/>
        <v>0</v>
      </c>
      <c r="H681" s="53">
        <f t="shared" si="47"/>
        <v>0</v>
      </c>
      <c r="I681" s="52"/>
    </row>
    <row r="682" ht="16.5" spans="1:9">
      <c r="A682" s="41">
        <v>681</v>
      </c>
      <c r="B682" s="41"/>
      <c r="C682" s="41"/>
      <c r="D682" s="52"/>
      <c r="E682" s="43">
        <f t="shared" si="44"/>
        <v>0</v>
      </c>
      <c r="F682" s="43">
        <f t="shared" si="45"/>
        <v>0</v>
      </c>
      <c r="G682" s="53">
        <f t="shared" si="46"/>
        <v>0</v>
      </c>
      <c r="H682" s="53">
        <f t="shared" si="47"/>
        <v>0</v>
      </c>
      <c r="I682" s="52"/>
    </row>
    <row r="683" ht="16.5" spans="1:9">
      <c r="A683" s="41">
        <v>682</v>
      </c>
      <c r="B683" s="41"/>
      <c r="C683" s="41"/>
      <c r="D683" s="52"/>
      <c r="E683" s="43">
        <f t="shared" si="44"/>
        <v>0</v>
      </c>
      <c r="F683" s="43">
        <f t="shared" si="45"/>
        <v>0</v>
      </c>
      <c r="G683" s="53">
        <f t="shared" si="46"/>
        <v>0</v>
      </c>
      <c r="H683" s="53">
        <f t="shared" si="47"/>
        <v>0</v>
      </c>
      <c r="I683" s="52"/>
    </row>
    <row r="684" ht="16.5" spans="1:9">
      <c r="A684" s="41">
        <v>683</v>
      </c>
      <c r="B684" s="41"/>
      <c r="C684" s="41"/>
      <c r="D684" s="52"/>
      <c r="E684" s="43">
        <f t="shared" si="44"/>
        <v>0</v>
      </c>
      <c r="F684" s="43">
        <f t="shared" si="45"/>
        <v>0</v>
      </c>
      <c r="G684" s="53">
        <f t="shared" si="46"/>
        <v>0</v>
      </c>
      <c r="H684" s="53">
        <f t="shared" si="47"/>
        <v>0</v>
      </c>
      <c r="I684" s="52"/>
    </row>
    <row r="685" ht="16.5" spans="1:9">
      <c r="A685" s="41">
        <v>684</v>
      </c>
      <c r="B685" s="41"/>
      <c r="C685" s="41"/>
      <c r="D685" s="52"/>
      <c r="E685" s="43">
        <f t="shared" si="44"/>
        <v>0</v>
      </c>
      <c r="F685" s="43">
        <f t="shared" si="45"/>
        <v>0</v>
      </c>
      <c r="G685" s="53">
        <f t="shared" si="46"/>
        <v>0</v>
      </c>
      <c r="H685" s="53">
        <f t="shared" si="47"/>
        <v>0</v>
      </c>
      <c r="I685" s="52"/>
    </row>
    <row r="686" ht="16.5" spans="1:9">
      <c r="A686" s="41">
        <v>685</v>
      </c>
      <c r="B686" s="41"/>
      <c r="C686" s="41"/>
      <c r="D686" s="52"/>
      <c r="E686" s="43">
        <f t="shared" si="44"/>
        <v>0</v>
      </c>
      <c r="F686" s="43">
        <f t="shared" si="45"/>
        <v>0</v>
      </c>
      <c r="G686" s="53">
        <f t="shared" si="46"/>
        <v>0</v>
      </c>
      <c r="H686" s="53">
        <f t="shared" si="47"/>
        <v>0</v>
      </c>
      <c r="I686" s="52"/>
    </row>
    <row r="687" ht="16.5" spans="1:9">
      <c r="A687" s="41">
        <v>686</v>
      </c>
      <c r="B687" s="41"/>
      <c r="C687" s="41"/>
      <c r="D687" s="52"/>
      <c r="E687" s="43">
        <f t="shared" si="44"/>
        <v>0</v>
      </c>
      <c r="F687" s="43">
        <f t="shared" si="45"/>
        <v>0</v>
      </c>
      <c r="G687" s="53">
        <f t="shared" si="46"/>
        <v>0</v>
      </c>
      <c r="H687" s="53">
        <f t="shared" si="47"/>
        <v>0</v>
      </c>
      <c r="I687" s="52"/>
    </row>
    <row r="688" ht="16.5" spans="1:9">
      <c r="A688" s="41">
        <v>687</v>
      </c>
      <c r="B688" s="41"/>
      <c r="C688" s="41"/>
      <c r="D688" s="52"/>
      <c r="E688" s="43">
        <f t="shared" si="44"/>
        <v>0</v>
      </c>
      <c r="F688" s="43">
        <f t="shared" si="45"/>
        <v>0</v>
      </c>
      <c r="G688" s="53">
        <f t="shared" si="46"/>
        <v>0</v>
      </c>
      <c r="H688" s="53">
        <f t="shared" si="47"/>
        <v>0</v>
      </c>
      <c r="I688" s="52"/>
    </row>
    <row r="689" ht="16.5" spans="1:9">
      <c r="A689" s="41">
        <v>688</v>
      </c>
      <c r="B689" s="41"/>
      <c r="C689" s="41"/>
      <c r="D689" s="52"/>
      <c r="E689" s="43">
        <f t="shared" si="44"/>
        <v>0</v>
      </c>
      <c r="F689" s="43">
        <f t="shared" si="45"/>
        <v>0</v>
      </c>
      <c r="G689" s="53">
        <f t="shared" si="46"/>
        <v>0</v>
      </c>
      <c r="H689" s="53">
        <f t="shared" si="47"/>
        <v>0</v>
      </c>
      <c r="I689" s="52"/>
    </row>
    <row r="690" ht="16.5" spans="1:9">
      <c r="A690" s="41">
        <v>689</v>
      </c>
      <c r="B690" s="41"/>
      <c r="C690" s="41"/>
      <c r="D690" s="52"/>
      <c r="E690" s="43">
        <f t="shared" si="44"/>
        <v>0</v>
      </c>
      <c r="F690" s="43">
        <f t="shared" si="45"/>
        <v>0</v>
      </c>
      <c r="G690" s="53">
        <f t="shared" si="46"/>
        <v>0</v>
      </c>
      <c r="H690" s="53">
        <f t="shared" si="47"/>
        <v>0</v>
      </c>
      <c r="I690" s="52"/>
    </row>
    <row r="691" ht="16.5" spans="1:9">
      <c r="A691" s="41">
        <v>690</v>
      </c>
      <c r="B691" s="41"/>
      <c r="C691" s="41"/>
      <c r="D691" s="52"/>
      <c r="E691" s="43">
        <f t="shared" si="44"/>
        <v>0</v>
      </c>
      <c r="F691" s="43">
        <f t="shared" si="45"/>
        <v>0</v>
      </c>
      <c r="G691" s="53">
        <f t="shared" si="46"/>
        <v>0</v>
      </c>
      <c r="H691" s="53">
        <f t="shared" si="47"/>
        <v>0</v>
      </c>
      <c r="I691" s="52"/>
    </row>
    <row r="692" ht="16.5" spans="1:9">
      <c r="A692" s="41">
        <v>691</v>
      </c>
      <c r="B692" s="41"/>
      <c r="C692" s="41"/>
      <c r="D692" s="52"/>
      <c r="E692" s="43">
        <f t="shared" si="44"/>
        <v>0</v>
      </c>
      <c r="F692" s="43">
        <f t="shared" si="45"/>
        <v>0</v>
      </c>
      <c r="G692" s="53">
        <f t="shared" si="46"/>
        <v>0</v>
      </c>
      <c r="H692" s="53">
        <f t="shared" si="47"/>
        <v>0</v>
      </c>
      <c r="I692" s="52"/>
    </row>
    <row r="693" ht="16.5" spans="1:9">
      <c r="A693" s="41">
        <v>692</v>
      </c>
      <c r="B693" s="41"/>
      <c r="C693" s="41"/>
      <c r="D693" s="52"/>
      <c r="E693" s="43">
        <f t="shared" si="44"/>
        <v>0</v>
      </c>
      <c r="F693" s="43">
        <f t="shared" si="45"/>
        <v>0</v>
      </c>
      <c r="G693" s="53">
        <f t="shared" si="46"/>
        <v>0</v>
      </c>
      <c r="H693" s="53">
        <f t="shared" si="47"/>
        <v>0</v>
      </c>
      <c r="I693" s="52"/>
    </row>
    <row r="694" ht="16.5" spans="1:9">
      <c r="A694" s="41">
        <v>693</v>
      </c>
      <c r="B694" s="41"/>
      <c r="C694" s="41"/>
      <c r="D694" s="52"/>
      <c r="E694" s="43">
        <f t="shared" si="44"/>
        <v>0</v>
      </c>
      <c r="F694" s="43">
        <f t="shared" si="45"/>
        <v>0</v>
      </c>
      <c r="G694" s="53">
        <f t="shared" si="46"/>
        <v>0</v>
      </c>
      <c r="H694" s="53">
        <f t="shared" si="47"/>
        <v>0</v>
      </c>
      <c r="I694" s="52"/>
    </row>
    <row r="695" ht="16.5" spans="1:9">
      <c r="A695" s="41">
        <v>694</v>
      </c>
      <c r="B695" s="41"/>
      <c r="C695" s="41"/>
      <c r="D695" s="52"/>
      <c r="E695" s="43">
        <f t="shared" si="44"/>
        <v>0</v>
      </c>
      <c r="F695" s="43">
        <f t="shared" si="45"/>
        <v>0</v>
      </c>
      <c r="G695" s="53">
        <f t="shared" si="46"/>
        <v>0</v>
      </c>
      <c r="H695" s="53">
        <f t="shared" si="47"/>
        <v>0</v>
      </c>
      <c r="I695" s="52"/>
    </row>
    <row r="696" ht="16.5" spans="1:9">
      <c r="A696" s="41">
        <v>695</v>
      </c>
      <c r="B696" s="41"/>
      <c r="C696" s="41"/>
      <c r="D696" s="52"/>
      <c r="E696" s="43">
        <f t="shared" si="44"/>
        <v>0</v>
      </c>
      <c r="F696" s="43">
        <f t="shared" si="45"/>
        <v>0</v>
      </c>
      <c r="G696" s="53">
        <f t="shared" si="46"/>
        <v>0</v>
      </c>
      <c r="H696" s="53">
        <f t="shared" si="47"/>
        <v>0</v>
      </c>
      <c r="I696" s="52"/>
    </row>
    <row r="697" ht="16.5" spans="1:9">
      <c r="A697" s="41">
        <v>696</v>
      </c>
      <c r="B697" s="41"/>
      <c r="C697" s="41"/>
      <c r="D697" s="52"/>
      <c r="E697" s="43">
        <f t="shared" si="44"/>
        <v>0</v>
      </c>
      <c r="F697" s="43">
        <f t="shared" si="45"/>
        <v>0</v>
      </c>
      <c r="G697" s="53">
        <f t="shared" si="46"/>
        <v>0</v>
      </c>
      <c r="H697" s="53">
        <f t="shared" si="47"/>
        <v>0</v>
      </c>
      <c r="I697" s="52"/>
    </row>
    <row r="698" ht="16.5" spans="1:9">
      <c r="A698" s="41">
        <v>697</v>
      </c>
      <c r="B698" s="41"/>
      <c r="C698" s="41"/>
      <c r="D698" s="52"/>
      <c r="E698" s="43">
        <f t="shared" si="44"/>
        <v>0</v>
      </c>
      <c r="F698" s="43">
        <f t="shared" si="45"/>
        <v>0</v>
      </c>
      <c r="G698" s="53">
        <f t="shared" si="46"/>
        <v>0</v>
      </c>
      <c r="H698" s="53">
        <f t="shared" si="47"/>
        <v>0</v>
      </c>
      <c r="I698" s="52"/>
    </row>
    <row r="699" ht="16.5" spans="1:9">
      <c r="A699" s="41">
        <v>698</v>
      </c>
      <c r="B699" s="41"/>
      <c r="C699" s="41"/>
      <c r="D699" s="52"/>
      <c r="E699" s="43">
        <f t="shared" si="44"/>
        <v>0</v>
      </c>
      <c r="F699" s="43">
        <f t="shared" si="45"/>
        <v>0</v>
      </c>
      <c r="G699" s="53">
        <f t="shared" si="46"/>
        <v>0</v>
      </c>
      <c r="H699" s="53">
        <f t="shared" si="47"/>
        <v>0</v>
      </c>
      <c r="I699" s="52"/>
    </row>
    <row r="700" ht="16.5" spans="1:9">
      <c r="A700" s="41">
        <v>699</v>
      </c>
      <c r="B700" s="41"/>
      <c r="C700" s="41"/>
      <c r="D700" s="52"/>
      <c r="E700" s="43">
        <f t="shared" si="44"/>
        <v>0</v>
      </c>
      <c r="F700" s="43">
        <f t="shared" si="45"/>
        <v>0</v>
      </c>
      <c r="G700" s="53">
        <f t="shared" si="46"/>
        <v>0</v>
      </c>
      <c r="H700" s="53">
        <f t="shared" si="47"/>
        <v>0</v>
      </c>
      <c r="I700" s="52"/>
    </row>
    <row r="701" ht="16.5" spans="1:9">
      <c r="A701" s="41">
        <v>700</v>
      </c>
      <c r="B701" s="41"/>
      <c r="C701" s="41"/>
      <c r="D701" s="52"/>
      <c r="E701" s="43">
        <f t="shared" si="44"/>
        <v>0</v>
      </c>
      <c r="F701" s="43">
        <f t="shared" si="45"/>
        <v>0</v>
      </c>
      <c r="G701" s="53">
        <f t="shared" si="46"/>
        <v>0</v>
      </c>
      <c r="H701" s="53">
        <f t="shared" si="47"/>
        <v>0</v>
      </c>
      <c r="I701" s="52"/>
    </row>
    <row r="702" ht="16.5" spans="1:9">
      <c r="A702" s="41">
        <v>701</v>
      </c>
      <c r="B702" s="41"/>
      <c r="C702" s="41"/>
      <c r="D702" s="52"/>
      <c r="E702" s="43">
        <f t="shared" si="44"/>
        <v>0</v>
      </c>
      <c r="F702" s="43">
        <f t="shared" si="45"/>
        <v>0</v>
      </c>
      <c r="G702" s="53">
        <f t="shared" si="46"/>
        <v>0</v>
      </c>
      <c r="H702" s="53">
        <f t="shared" si="47"/>
        <v>0</v>
      </c>
      <c r="I702" s="52"/>
    </row>
    <row r="703" ht="16.5" spans="1:9">
      <c r="A703" s="41">
        <v>702</v>
      </c>
      <c r="B703" s="41"/>
      <c r="C703" s="41"/>
      <c r="D703" s="52"/>
      <c r="E703" s="43">
        <f t="shared" si="44"/>
        <v>0</v>
      </c>
      <c r="F703" s="43">
        <f t="shared" si="45"/>
        <v>0</v>
      </c>
      <c r="G703" s="53">
        <f t="shared" si="46"/>
        <v>0</v>
      </c>
      <c r="H703" s="53">
        <f t="shared" si="47"/>
        <v>0</v>
      </c>
      <c r="I703" s="52"/>
    </row>
    <row r="704" ht="16.5" spans="1:9">
      <c r="A704" s="41">
        <v>703</v>
      </c>
      <c r="B704" s="41"/>
      <c r="C704" s="41"/>
      <c r="D704" s="52"/>
      <c r="E704" s="43">
        <f t="shared" si="44"/>
        <v>0</v>
      </c>
      <c r="F704" s="43">
        <f t="shared" si="45"/>
        <v>0</v>
      </c>
      <c r="G704" s="53">
        <f t="shared" si="46"/>
        <v>0</v>
      </c>
      <c r="H704" s="53">
        <f t="shared" si="47"/>
        <v>0</v>
      </c>
      <c r="I704" s="52"/>
    </row>
    <row r="705" ht="16.5" spans="1:9">
      <c r="A705" s="41">
        <v>704</v>
      </c>
      <c r="B705" s="41"/>
      <c r="C705" s="41"/>
      <c r="D705" s="52"/>
      <c r="E705" s="43">
        <f t="shared" si="44"/>
        <v>0</v>
      </c>
      <c r="F705" s="43">
        <f t="shared" si="45"/>
        <v>0</v>
      </c>
      <c r="G705" s="53">
        <f t="shared" si="46"/>
        <v>0</v>
      </c>
      <c r="H705" s="53">
        <f t="shared" si="47"/>
        <v>0</v>
      </c>
      <c r="I705" s="52"/>
    </row>
    <row r="706" ht="16.5" spans="1:9">
      <c r="A706" s="41">
        <v>705</v>
      </c>
      <c r="B706" s="41"/>
      <c r="C706" s="41"/>
      <c r="D706" s="52"/>
      <c r="E706" s="43">
        <f t="shared" si="44"/>
        <v>0</v>
      </c>
      <c r="F706" s="43">
        <f t="shared" si="45"/>
        <v>0</v>
      </c>
      <c r="G706" s="53">
        <f t="shared" si="46"/>
        <v>0</v>
      </c>
      <c r="H706" s="53">
        <f t="shared" si="47"/>
        <v>0</v>
      </c>
      <c r="I706" s="52"/>
    </row>
    <row r="707" ht="16.5" spans="1:9">
      <c r="A707" s="41">
        <v>706</v>
      </c>
      <c r="B707" s="41"/>
      <c r="C707" s="41"/>
      <c r="D707" s="52"/>
      <c r="E707" s="43">
        <f t="shared" si="44"/>
        <v>0</v>
      </c>
      <c r="F707" s="43">
        <f t="shared" si="45"/>
        <v>0</v>
      </c>
      <c r="G707" s="53">
        <f t="shared" si="46"/>
        <v>0</v>
      </c>
      <c r="H707" s="53">
        <f t="shared" si="47"/>
        <v>0</v>
      </c>
      <c r="I707" s="52"/>
    </row>
    <row r="708" ht="16.5" spans="1:9">
      <c r="A708" s="41">
        <v>707</v>
      </c>
      <c r="B708" s="41"/>
      <c r="C708" s="41"/>
      <c r="D708" s="52"/>
      <c r="E708" s="43">
        <f t="shared" si="44"/>
        <v>0</v>
      </c>
      <c r="F708" s="43">
        <f t="shared" si="45"/>
        <v>0</v>
      </c>
      <c r="G708" s="53">
        <f t="shared" si="46"/>
        <v>0</v>
      </c>
      <c r="H708" s="53">
        <f t="shared" si="47"/>
        <v>0</v>
      </c>
      <c r="I708" s="52"/>
    </row>
    <row r="709" ht="16.5" spans="1:9">
      <c r="A709" s="41">
        <v>708</v>
      </c>
      <c r="B709" s="41"/>
      <c r="C709" s="41"/>
      <c r="D709" s="52"/>
      <c r="E709" s="43">
        <f t="shared" si="44"/>
        <v>0</v>
      </c>
      <c r="F709" s="43">
        <f t="shared" si="45"/>
        <v>0</v>
      </c>
      <c r="G709" s="53">
        <f t="shared" si="46"/>
        <v>0</v>
      </c>
      <c r="H709" s="53">
        <f t="shared" si="47"/>
        <v>0</v>
      </c>
      <c r="I709" s="52"/>
    </row>
    <row r="710" ht="16.5" spans="1:9">
      <c r="A710" s="41">
        <v>709</v>
      </c>
      <c r="B710" s="41"/>
      <c r="C710" s="41"/>
      <c r="D710" s="52"/>
      <c r="E710" s="43">
        <f t="shared" si="44"/>
        <v>0</v>
      </c>
      <c r="F710" s="43">
        <f t="shared" si="45"/>
        <v>0</v>
      </c>
      <c r="G710" s="53">
        <f t="shared" si="46"/>
        <v>0</v>
      </c>
      <c r="H710" s="53">
        <f t="shared" si="47"/>
        <v>0</v>
      </c>
      <c r="I710" s="52"/>
    </row>
    <row r="711" ht="16.5" spans="1:9">
      <c r="A711" s="41">
        <v>710</v>
      </c>
      <c r="B711" s="41"/>
      <c r="C711" s="41"/>
      <c r="D711" s="52"/>
      <c r="E711" s="43">
        <f t="shared" si="44"/>
        <v>0</v>
      </c>
      <c r="F711" s="43">
        <f t="shared" si="45"/>
        <v>0</v>
      </c>
      <c r="G711" s="53">
        <f t="shared" si="46"/>
        <v>0</v>
      </c>
      <c r="H711" s="53">
        <f t="shared" si="47"/>
        <v>0</v>
      </c>
      <c r="I711" s="52"/>
    </row>
    <row r="712" ht="16.5" spans="1:9">
      <c r="A712" s="41">
        <v>711</v>
      </c>
      <c r="B712" s="41"/>
      <c r="C712" s="41"/>
      <c r="D712" s="52"/>
      <c r="E712" s="43">
        <f t="shared" si="44"/>
        <v>0</v>
      </c>
      <c r="F712" s="43">
        <f t="shared" si="45"/>
        <v>0</v>
      </c>
      <c r="G712" s="53">
        <f t="shared" si="46"/>
        <v>0</v>
      </c>
      <c r="H712" s="53">
        <f t="shared" si="47"/>
        <v>0</v>
      </c>
      <c r="I712" s="52"/>
    </row>
    <row r="713" ht="16.5" spans="1:9">
      <c r="A713" s="41">
        <v>712</v>
      </c>
      <c r="B713" s="41"/>
      <c r="C713" s="41"/>
      <c r="D713" s="52"/>
      <c r="E713" s="43">
        <f t="shared" si="44"/>
        <v>0</v>
      </c>
      <c r="F713" s="43">
        <f t="shared" si="45"/>
        <v>0</v>
      </c>
      <c r="G713" s="53">
        <f t="shared" si="46"/>
        <v>0</v>
      </c>
      <c r="H713" s="53">
        <f t="shared" si="47"/>
        <v>0</v>
      </c>
      <c r="I713" s="52"/>
    </row>
    <row r="714" ht="16.5" spans="1:9">
      <c r="A714" s="41">
        <v>713</v>
      </c>
      <c r="B714" s="41"/>
      <c r="C714" s="41"/>
      <c r="D714" s="52"/>
      <c r="E714" s="43">
        <f t="shared" ref="E714:E777" si="48">IF(D714&gt;0,IF(D714&lt;=ROUND((I714+36000)-(36000*0.03-0),2),0.03,IF(D714&lt;=ROUND((I714+144000)-(144000*0.1-2520),2),0.1,IF(D714&lt;=ROUND((I714+300000)-(30000*0.2-16920),2),0.2,IF(D714&lt;=ROUND((I714+420000)-(420000*0.25-31920),2),0.25,IF(D714&lt;=ROUND((I714+660000)-(660000*0.3-52920),2),0.3,IF(D714&lt;=ROUND((I714+960000)-(960000*0.35-85920),2),0.35,0.45)))))),0)</f>
        <v>0</v>
      </c>
      <c r="F714" s="43">
        <f t="shared" ref="F714:F777" si="49">IF(D714&gt;I714,IF(D714&lt;=ROUND((I714+36000)-(36000*0.03-0),2),0,IF(D714&lt;=ROUND((I714+144000)-(144000*0.1-2520),2),2520,IF(D714&lt;=ROUND((I714+300000)-(30000*0.2-16920),2),16920,IF(D714&lt;=ROUND((I714+420000)-(420000*0.25-31920),2),31920,IF(D714&lt;=ROUND((I714+660000)-(660000*0.3-52920),2),52920,IF(D714&lt;=ROUND((I714+960000)-(960000*0.35-85920),2),85920,181920)))))),0)</f>
        <v>0</v>
      </c>
      <c r="G714" s="53">
        <f t="shared" ref="G714:G777" si="50">IF(D714&lt;=I714,0,ROUND(((D714-I714)*E714-F714)/(1-E714),2))</f>
        <v>0</v>
      </c>
      <c r="H714" s="53">
        <f t="shared" ref="H714:H777" si="51">IF(D714&lt;=I714,D714,ROUND((D714-E714*I714-F714)/(1-E714),2))</f>
        <v>0</v>
      </c>
      <c r="I714" s="52"/>
    </row>
    <row r="715" ht="16.5" spans="1:9">
      <c r="A715" s="41">
        <v>714</v>
      </c>
      <c r="B715" s="41"/>
      <c r="C715" s="41"/>
      <c r="D715" s="52"/>
      <c r="E715" s="43">
        <f t="shared" si="48"/>
        <v>0</v>
      </c>
      <c r="F715" s="43">
        <f t="shared" si="49"/>
        <v>0</v>
      </c>
      <c r="G715" s="53">
        <f t="shared" si="50"/>
        <v>0</v>
      </c>
      <c r="H715" s="53">
        <f t="shared" si="51"/>
        <v>0</v>
      </c>
      <c r="I715" s="52"/>
    </row>
    <row r="716" ht="16.5" spans="1:9">
      <c r="A716" s="41">
        <v>715</v>
      </c>
      <c r="B716" s="41"/>
      <c r="C716" s="41"/>
      <c r="D716" s="52"/>
      <c r="E716" s="43">
        <f t="shared" si="48"/>
        <v>0</v>
      </c>
      <c r="F716" s="43">
        <f t="shared" si="49"/>
        <v>0</v>
      </c>
      <c r="G716" s="53">
        <f t="shared" si="50"/>
        <v>0</v>
      </c>
      <c r="H716" s="53">
        <f t="shared" si="51"/>
        <v>0</v>
      </c>
      <c r="I716" s="52"/>
    </row>
    <row r="717" ht="16.5" spans="1:9">
      <c r="A717" s="41">
        <v>716</v>
      </c>
      <c r="B717" s="41"/>
      <c r="C717" s="41"/>
      <c r="D717" s="52"/>
      <c r="E717" s="43">
        <f t="shared" si="48"/>
        <v>0</v>
      </c>
      <c r="F717" s="43">
        <f t="shared" si="49"/>
        <v>0</v>
      </c>
      <c r="G717" s="53">
        <f t="shared" si="50"/>
        <v>0</v>
      </c>
      <c r="H717" s="53">
        <f t="shared" si="51"/>
        <v>0</v>
      </c>
      <c r="I717" s="52"/>
    </row>
    <row r="718" ht="16.5" spans="1:9">
      <c r="A718" s="41">
        <v>717</v>
      </c>
      <c r="B718" s="41"/>
      <c r="C718" s="41"/>
      <c r="D718" s="52"/>
      <c r="E718" s="43">
        <f t="shared" si="48"/>
        <v>0</v>
      </c>
      <c r="F718" s="43">
        <f t="shared" si="49"/>
        <v>0</v>
      </c>
      <c r="G718" s="53">
        <f t="shared" si="50"/>
        <v>0</v>
      </c>
      <c r="H718" s="53">
        <f t="shared" si="51"/>
        <v>0</v>
      </c>
      <c r="I718" s="52"/>
    </row>
    <row r="719" ht="16.5" spans="1:9">
      <c r="A719" s="41">
        <v>718</v>
      </c>
      <c r="B719" s="41"/>
      <c r="C719" s="41"/>
      <c r="D719" s="52"/>
      <c r="E719" s="43">
        <f t="shared" si="48"/>
        <v>0</v>
      </c>
      <c r="F719" s="43">
        <f t="shared" si="49"/>
        <v>0</v>
      </c>
      <c r="G719" s="53">
        <f t="shared" si="50"/>
        <v>0</v>
      </c>
      <c r="H719" s="53">
        <f t="shared" si="51"/>
        <v>0</v>
      </c>
      <c r="I719" s="52"/>
    </row>
    <row r="720" ht="16.5" spans="1:9">
      <c r="A720" s="41">
        <v>719</v>
      </c>
      <c r="B720" s="41"/>
      <c r="C720" s="41"/>
      <c r="D720" s="52"/>
      <c r="E720" s="43">
        <f t="shared" si="48"/>
        <v>0</v>
      </c>
      <c r="F720" s="43">
        <f t="shared" si="49"/>
        <v>0</v>
      </c>
      <c r="G720" s="53">
        <f t="shared" si="50"/>
        <v>0</v>
      </c>
      <c r="H720" s="53">
        <f t="shared" si="51"/>
        <v>0</v>
      </c>
      <c r="I720" s="52"/>
    </row>
    <row r="721" ht="16.5" spans="1:9">
      <c r="A721" s="41">
        <v>720</v>
      </c>
      <c r="B721" s="41"/>
      <c r="C721" s="41"/>
      <c r="D721" s="52"/>
      <c r="E721" s="43">
        <f t="shared" si="48"/>
        <v>0</v>
      </c>
      <c r="F721" s="43">
        <f t="shared" si="49"/>
        <v>0</v>
      </c>
      <c r="G721" s="53">
        <f t="shared" si="50"/>
        <v>0</v>
      </c>
      <c r="H721" s="53">
        <f t="shared" si="51"/>
        <v>0</v>
      </c>
      <c r="I721" s="52"/>
    </row>
    <row r="722" ht="16.5" spans="1:9">
      <c r="A722" s="41">
        <v>721</v>
      </c>
      <c r="B722" s="41"/>
      <c r="C722" s="41"/>
      <c r="D722" s="52"/>
      <c r="E722" s="43">
        <f t="shared" si="48"/>
        <v>0</v>
      </c>
      <c r="F722" s="43">
        <f t="shared" si="49"/>
        <v>0</v>
      </c>
      <c r="G722" s="53">
        <f t="shared" si="50"/>
        <v>0</v>
      </c>
      <c r="H722" s="53">
        <f t="shared" si="51"/>
        <v>0</v>
      </c>
      <c r="I722" s="52"/>
    </row>
    <row r="723" ht="16.5" spans="1:9">
      <c r="A723" s="41">
        <v>722</v>
      </c>
      <c r="B723" s="41"/>
      <c r="C723" s="41"/>
      <c r="D723" s="52"/>
      <c r="E723" s="43">
        <f t="shared" si="48"/>
        <v>0</v>
      </c>
      <c r="F723" s="43">
        <f t="shared" si="49"/>
        <v>0</v>
      </c>
      <c r="G723" s="53">
        <f t="shared" si="50"/>
        <v>0</v>
      </c>
      <c r="H723" s="53">
        <f t="shared" si="51"/>
        <v>0</v>
      </c>
      <c r="I723" s="52"/>
    </row>
    <row r="724" ht="16.5" spans="1:9">
      <c r="A724" s="41">
        <v>723</v>
      </c>
      <c r="B724" s="41"/>
      <c r="C724" s="41"/>
      <c r="D724" s="52"/>
      <c r="E724" s="43">
        <f t="shared" si="48"/>
        <v>0</v>
      </c>
      <c r="F724" s="43">
        <f t="shared" si="49"/>
        <v>0</v>
      </c>
      <c r="G724" s="53">
        <f t="shared" si="50"/>
        <v>0</v>
      </c>
      <c r="H724" s="53">
        <f t="shared" si="51"/>
        <v>0</v>
      </c>
      <c r="I724" s="52"/>
    </row>
    <row r="725" ht="16.5" spans="1:9">
      <c r="A725" s="41">
        <v>724</v>
      </c>
      <c r="B725" s="41"/>
      <c r="C725" s="41"/>
      <c r="D725" s="52"/>
      <c r="E725" s="43">
        <f t="shared" si="48"/>
        <v>0</v>
      </c>
      <c r="F725" s="43">
        <f t="shared" si="49"/>
        <v>0</v>
      </c>
      <c r="G725" s="53">
        <f t="shared" si="50"/>
        <v>0</v>
      </c>
      <c r="H725" s="53">
        <f t="shared" si="51"/>
        <v>0</v>
      </c>
      <c r="I725" s="52"/>
    </row>
    <row r="726" ht="16.5" spans="1:9">
      <c r="A726" s="41">
        <v>725</v>
      </c>
      <c r="B726" s="41"/>
      <c r="C726" s="41"/>
      <c r="D726" s="52"/>
      <c r="E726" s="43">
        <f t="shared" si="48"/>
        <v>0</v>
      </c>
      <c r="F726" s="43">
        <f t="shared" si="49"/>
        <v>0</v>
      </c>
      <c r="G726" s="53">
        <f t="shared" si="50"/>
        <v>0</v>
      </c>
      <c r="H726" s="53">
        <f t="shared" si="51"/>
        <v>0</v>
      </c>
      <c r="I726" s="52"/>
    </row>
    <row r="727" ht="16.5" spans="1:9">
      <c r="A727" s="41">
        <v>726</v>
      </c>
      <c r="B727" s="41"/>
      <c r="C727" s="41"/>
      <c r="D727" s="52"/>
      <c r="E727" s="43">
        <f t="shared" si="48"/>
        <v>0</v>
      </c>
      <c r="F727" s="43">
        <f t="shared" si="49"/>
        <v>0</v>
      </c>
      <c r="G727" s="53">
        <f t="shared" si="50"/>
        <v>0</v>
      </c>
      <c r="H727" s="53">
        <f t="shared" si="51"/>
        <v>0</v>
      </c>
      <c r="I727" s="52"/>
    </row>
    <row r="728" ht="16.5" spans="1:9">
      <c r="A728" s="41">
        <v>727</v>
      </c>
      <c r="B728" s="41"/>
      <c r="C728" s="41"/>
      <c r="D728" s="52"/>
      <c r="E728" s="43">
        <f t="shared" si="48"/>
        <v>0</v>
      </c>
      <c r="F728" s="43">
        <f t="shared" si="49"/>
        <v>0</v>
      </c>
      <c r="G728" s="53">
        <f t="shared" si="50"/>
        <v>0</v>
      </c>
      <c r="H728" s="53">
        <f t="shared" si="51"/>
        <v>0</v>
      </c>
      <c r="I728" s="52"/>
    </row>
    <row r="729" ht="16.5" spans="1:9">
      <c r="A729" s="41">
        <v>728</v>
      </c>
      <c r="B729" s="41"/>
      <c r="C729" s="41"/>
      <c r="D729" s="52"/>
      <c r="E729" s="43">
        <f t="shared" si="48"/>
        <v>0</v>
      </c>
      <c r="F729" s="43">
        <f t="shared" si="49"/>
        <v>0</v>
      </c>
      <c r="G729" s="53">
        <f t="shared" si="50"/>
        <v>0</v>
      </c>
      <c r="H729" s="53">
        <f t="shared" si="51"/>
        <v>0</v>
      </c>
      <c r="I729" s="52"/>
    </row>
    <row r="730" ht="16.5" spans="1:9">
      <c r="A730" s="41">
        <v>729</v>
      </c>
      <c r="B730" s="41"/>
      <c r="C730" s="41"/>
      <c r="D730" s="52"/>
      <c r="E730" s="43">
        <f t="shared" si="48"/>
        <v>0</v>
      </c>
      <c r="F730" s="43">
        <f t="shared" si="49"/>
        <v>0</v>
      </c>
      <c r="G730" s="53">
        <f t="shared" si="50"/>
        <v>0</v>
      </c>
      <c r="H730" s="53">
        <f t="shared" si="51"/>
        <v>0</v>
      </c>
      <c r="I730" s="52"/>
    </row>
    <row r="731" ht="16.5" spans="1:9">
      <c r="A731" s="41">
        <v>730</v>
      </c>
      <c r="B731" s="41"/>
      <c r="C731" s="41"/>
      <c r="D731" s="52"/>
      <c r="E731" s="43">
        <f t="shared" si="48"/>
        <v>0</v>
      </c>
      <c r="F731" s="43">
        <f t="shared" si="49"/>
        <v>0</v>
      </c>
      <c r="G731" s="53">
        <f t="shared" si="50"/>
        <v>0</v>
      </c>
      <c r="H731" s="53">
        <f t="shared" si="51"/>
        <v>0</v>
      </c>
      <c r="I731" s="52"/>
    </row>
    <row r="732" ht="16.5" spans="1:9">
      <c r="A732" s="41">
        <v>731</v>
      </c>
      <c r="B732" s="41"/>
      <c r="C732" s="41"/>
      <c r="D732" s="52"/>
      <c r="E732" s="43">
        <f t="shared" si="48"/>
        <v>0</v>
      </c>
      <c r="F732" s="43">
        <f t="shared" si="49"/>
        <v>0</v>
      </c>
      <c r="G732" s="53">
        <f t="shared" si="50"/>
        <v>0</v>
      </c>
      <c r="H732" s="53">
        <f t="shared" si="51"/>
        <v>0</v>
      </c>
      <c r="I732" s="52"/>
    </row>
    <row r="733" ht="16.5" spans="1:9">
      <c r="A733" s="41">
        <v>732</v>
      </c>
      <c r="B733" s="41"/>
      <c r="C733" s="41"/>
      <c r="D733" s="52"/>
      <c r="E733" s="43">
        <f t="shared" si="48"/>
        <v>0</v>
      </c>
      <c r="F733" s="43">
        <f t="shared" si="49"/>
        <v>0</v>
      </c>
      <c r="G733" s="53">
        <f t="shared" si="50"/>
        <v>0</v>
      </c>
      <c r="H733" s="53">
        <f t="shared" si="51"/>
        <v>0</v>
      </c>
      <c r="I733" s="52"/>
    </row>
    <row r="734" ht="16.5" spans="1:9">
      <c r="A734" s="41">
        <v>733</v>
      </c>
      <c r="B734" s="41"/>
      <c r="C734" s="41"/>
      <c r="D734" s="52"/>
      <c r="E734" s="43">
        <f t="shared" si="48"/>
        <v>0</v>
      </c>
      <c r="F734" s="43">
        <f t="shared" si="49"/>
        <v>0</v>
      </c>
      <c r="G734" s="53">
        <f t="shared" si="50"/>
        <v>0</v>
      </c>
      <c r="H734" s="53">
        <f t="shared" si="51"/>
        <v>0</v>
      </c>
      <c r="I734" s="52"/>
    </row>
    <row r="735" ht="16.5" spans="1:9">
      <c r="A735" s="41">
        <v>734</v>
      </c>
      <c r="B735" s="41"/>
      <c r="C735" s="41"/>
      <c r="D735" s="52"/>
      <c r="E735" s="43">
        <f t="shared" si="48"/>
        <v>0</v>
      </c>
      <c r="F735" s="43">
        <f t="shared" si="49"/>
        <v>0</v>
      </c>
      <c r="G735" s="53">
        <f t="shared" si="50"/>
        <v>0</v>
      </c>
      <c r="H735" s="53">
        <f t="shared" si="51"/>
        <v>0</v>
      </c>
      <c r="I735" s="52"/>
    </row>
    <row r="736" ht="16.5" spans="1:9">
      <c r="A736" s="41">
        <v>735</v>
      </c>
      <c r="B736" s="41"/>
      <c r="C736" s="41"/>
      <c r="D736" s="52"/>
      <c r="E736" s="43">
        <f t="shared" si="48"/>
        <v>0</v>
      </c>
      <c r="F736" s="43">
        <f t="shared" si="49"/>
        <v>0</v>
      </c>
      <c r="G736" s="53">
        <f t="shared" si="50"/>
        <v>0</v>
      </c>
      <c r="H736" s="53">
        <f t="shared" si="51"/>
        <v>0</v>
      </c>
      <c r="I736" s="52"/>
    </row>
    <row r="737" ht="16.5" spans="1:9">
      <c r="A737" s="41">
        <v>736</v>
      </c>
      <c r="B737" s="41"/>
      <c r="C737" s="41"/>
      <c r="D737" s="52"/>
      <c r="E737" s="43">
        <f t="shared" si="48"/>
        <v>0</v>
      </c>
      <c r="F737" s="43">
        <f t="shared" si="49"/>
        <v>0</v>
      </c>
      <c r="G737" s="53">
        <f t="shared" si="50"/>
        <v>0</v>
      </c>
      <c r="H737" s="53">
        <f t="shared" si="51"/>
        <v>0</v>
      </c>
      <c r="I737" s="52"/>
    </row>
    <row r="738" ht="16.5" spans="1:9">
      <c r="A738" s="41">
        <v>737</v>
      </c>
      <c r="B738" s="41"/>
      <c r="C738" s="41"/>
      <c r="D738" s="52"/>
      <c r="E738" s="43">
        <f t="shared" si="48"/>
        <v>0</v>
      </c>
      <c r="F738" s="43">
        <f t="shared" si="49"/>
        <v>0</v>
      </c>
      <c r="G738" s="53">
        <f t="shared" si="50"/>
        <v>0</v>
      </c>
      <c r="H738" s="53">
        <f t="shared" si="51"/>
        <v>0</v>
      </c>
      <c r="I738" s="52"/>
    </row>
    <row r="739" ht="16.5" spans="1:9">
      <c r="A739" s="41">
        <v>738</v>
      </c>
      <c r="B739" s="41"/>
      <c r="C739" s="41"/>
      <c r="D739" s="52"/>
      <c r="E739" s="43">
        <f t="shared" si="48"/>
        <v>0</v>
      </c>
      <c r="F739" s="43">
        <f t="shared" si="49"/>
        <v>0</v>
      </c>
      <c r="G739" s="53">
        <f t="shared" si="50"/>
        <v>0</v>
      </c>
      <c r="H739" s="53">
        <f t="shared" si="51"/>
        <v>0</v>
      </c>
      <c r="I739" s="52"/>
    </row>
    <row r="740" ht="16.5" spans="1:9">
      <c r="A740" s="41">
        <v>739</v>
      </c>
      <c r="B740" s="41"/>
      <c r="C740" s="41"/>
      <c r="D740" s="52"/>
      <c r="E740" s="43">
        <f t="shared" si="48"/>
        <v>0</v>
      </c>
      <c r="F740" s="43">
        <f t="shared" si="49"/>
        <v>0</v>
      </c>
      <c r="G740" s="53">
        <f t="shared" si="50"/>
        <v>0</v>
      </c>
      <c r="H740" s="53">
        <f t="shared" si="51"/>
        <v>0</v>
      </c>
      <c r="I740" s="52"/>
    </row>
    <row r="741" ht="16.5" spans="1:9">
      <c r="A741" s="41">
        <v>740</v>
      </c>
      <c r="B741" s="41"/>
      <c r="C741" s="41"/>
      <c r="D741" s="52"/>
      <c r="E741" s="43">
        <f t="shared" si="48"/>
        <v>0</v>
      </c>
      <c r="F741" s="43">
        <f t="shared" si="49"/>
        <v>0</v>
      </c>
      <c r="G741" s="53">
        <f t="shared" si="50"/>
        <v>0</v>
      </c>
      <c r="H741" s="53">
        <f t="shared" si="51"/>
        <v>0</v>
      </c>
      <c r="I741" s="52"/>
    </row>
    <row r="742" ht="16.5" spans="1:9">
      <c r="A742" s="41">
        <v>741</v>
      </c>
      <c r="B742" s="41"/>
      <c r="C742" s="41"/>
      <c r="D742" s="52"/>
      <c r="E742" s="43">
        <f t="shared" si="48"/>
        <v>0</v>
      </c>
      <c r="F742" s="43">
        <f t="shared" si="49"/>
        <v>0</v>
      </c>
      <c r="G742" s="53">
        <f t="shared" si="50"/>
        <v>0</v>
      </c>
      <c r="H742" s="53">
        <f t="shared" si="51"/>
        <v>0</v>
      </c>
      <c r="I742" s="52"/>
    </row>
    <row r="743" ht="16.5" spans="1:9">
      <c r="A743" s="41">
        <v>742</v>
      </c>
      <c r="B743" s="41"/>
      <c r="C743" s="41"/>
      <c r="D743" s="52"/>
      <c r="E743" s="43">
        <f t="shared" si="48"/>
        <v>0</v>
      </c>
      <c r="F743" s="43">
        <f t="shared" si="49"/>
        <v>0</v>
      </c>
      <c r="G743" s="53">
        <f t="shared" si="50"/>
        <v>0</v>
      </c>
      <c r="H743" s="53">
        <f t="shared" si="51"/>
        <v>0</v>
      </c>
      <c r="I743" s="52"/>
    </row>
    <row r="744" ht="16.5" spans="1:9">
      <c r="A744" s="41">
        <v>743</v>
      </c>
      <c r="B744" s="41"/>
      <c r="C744" s="41"/>
      <c r="D744" s="52"/>
      <c r="E744" s="43">
        <f t="shared" si="48"/>
        <v>0</v>
      </c>
      <c r="F744" s="43">
        <f t="shared" si="49"/>
        <v>0</v>
      </c>
      <c r="G744" s="53">
        <f t="shared" si="50"/>
        <v>0</v>
      </c>
      <c r="H744" s="53">
        <f t="shared" si="51"/>
        <v>0</v>
      </c>
      <c r="I744" s="52"/>
    </row>
    <row r="745" ht="16.5" spans="1:9">
      <c r="A745" s="41">
        <v>744</v>
      </c>
      <c r="B745" s="41"/>
      <c r="C745" s="41"/>
      <c r="D745" s="52"/>
      <c r="E745" s="43">
        <f t="shared" si="48"/>
        <v>0</v>
      </c>
      <c r="F745" s="43">
        <f t="shared" si="49"/>
        <v>0</v>
      </c>
      <c r="G745" s="53">
        <f t="shared" si="50"/>
        <v>0</v>
      </c>
      <c r="H745" s="53">
        <f t="shared" si="51"/>
        <v>0</v>
      </c>
      <c r="I745" s="52"/>
    </row>
    <row r="746" ht="16.5" spans="1:9">
      <c r="A746" s="41">
        <v>745</v>
      </c>
      <c r="B746" s="41"/>
      <c r="C746" s="41"/>
      <c r="D746" s="52"/>
      <c r="E746" s="43">
        <f t="shared" si="48"/>
        <v>0</v>
      </c>
      <c r="F746" s="43">
        <f t="shared" si="49"/>
        <v>0</v>
      </c>
      <c r="G746" s="53">
        <f t="shared" si="50"/>
        <v>0</v>
      </c>
      <c r="H746" s="53">
        <f t="shared" si="51"/>
        <v>0</v>
      </c>
      <c r="I746" s="52"/>
    </row>
    <row r="747" ht="16.5" spans="1:9">
      <c r="A747" s="41">
        <v>746</v>
      </c>
      <c r="B747" s="41"/>
      <c r="C747" s="41"/>
      <c r="D747" s="52"/>
      <c r="E747" s="43">
        <f t="shared" si="48"/>
        <v>0</v>
      </c>
      <c r="F747" s="43">
        <f t="shared" si="49"/>
        <v>0</v>
      </c>
      <c r="G747" s="53">
        <f t="shared" si="50"/>
        <v>0</v>
      </c>
      <c r="H747" s="53">
        <f t="shared" si="51"/>
        <v>0</v>
      </c>
      <c r="I747" s="52"/>
    </row>
    <row r="748" ht="16.5" spans="1:9">
      <c r="A748" s="41">
        <v>747</v>
      </c>
      <c r="B748" s="41"/>
      <c r="C748" s="41"/>
      <c r="D748" s="52"/>
      <c r="E748" s="43">
        <f t="shared" si="48"/>
        <v>0</v>
      </c>
      <c r="F748" s="43">
        <f t="shared" si="49"/>
        <v>0</v>
      </c>
      <c r="G748" s="53">
        <f t="shared" si="50"/>
        <v>0</v>
      </c>
      <c r="H748" s="53">
        <f t="shared" si="51"/>
        <v>0</v>
      </c>
      <c r="I748" s="52"/>
    </row>
    <row r="749" ht="16.5" spans="1:9">
      <c r="A749" s="41">
        <v>748</v>
      </c>
      <c r="B749" s="41"/>
      <c r="C749" s="41"/>
      <c r="D749" s="52"/>
      <c r="E749" s="43">
        <f t="shared" si="48"/>
        <v>0</v>
      </c>
      <c r="F749" s="43">
        <f t="shared" si="49"/>
        <v>0</v>
      </c>
      <c r="G749" s="53">
        <f t="shared" si="50"/>
        <v>0</v>
      </c>
      <c r="H749" s="53">
        <f t="shared" si="51"/>
        <v>0</v>
      </c>
      <c r="I749" s="52"/>
    </row>
    <row r="750" ht="16.5" spans="1:9">
      <c r="A750" s="41">
        <v>749</v>
      </c>
      <c r="B750" s="41"/>
      <c r="C750" s="41"/>
      <c r="D750" s="52"/>
      <c r="E750" s="43">
        <f t="shared" si="48"/>
        <v>0</v>
      </c>
      <c r="F750" s="43">
        <f t="shared" si="49"/>
        <v>0</v>
      </c>
      <c r="G750" s="53">
        <f t="shared" si="50"/>
        <v>0</v>
      </c>
      <c r="H750" s="53">
        <f t="shared" si="51"/>
        <v>0</v>
      </c>
      <c r="I750" s="52"/>
    </row>
    <row r="751" ht="16.5" spans="1:9">
      <c r="A751" s="41">
        <v>750</v>
      </c>
      <c r="B751" s="41"/>
      <c r="C751" s="41"/>
      <c r="D751" s="52"/>
      <c r="E751" s="43">
        <f t="shared" si="48"/>
        <v>0</v>
      </c>
      <c r="F751" s="43">
        <f t="shared" si="49"/>
        <v>0</v>
      </c>
      <c r="G751" s="53">
        <f t="shared" si="50"/>
        <v>0</v>
      </c>
      <c r="H751" s="53">
        <f t="shared" si="51"/>
        <v>0</v>
      </c>
      <c r="I751" s="52"/>
    </row>
    <row r="752" ht="16.5" spans="1:9">
      <c r="A752" s="41">
        <v>751</v>
      </c>
      <c r="B752" s="41"/>
      <c r="C752" s="41"/>
      <c r="D752" s="52"/>
      <c r="E752" s="43">
        <f t="shared" si="48"/>
        <v>0</v>
      </c>
      <c r="F752" s="43">
        <f t="shared" si="49"/>
        <v>0</v>
      </c>
      <c r="G752" s="53">
        <f t="shared" si="50"/>
        <v>0</v>
      </c>
      <c r="H752" s="53">
        <f t="shared" si="51"/>
        <v>0</v>
      </c>
      <c r="I752" s="52"/>
    </row>
    <row r="753" ht="16.5" spans="1:9">
      <c r="A753" s="41">
        <v>752</v>
      </c>
      <c r="B753" s="41"/>
      <c r="C753" s="41"/>
      <c r="D753" s="52"/>
      <c r="E753" s="43">
        <f t="shared" si="48"/>
        <v>0</v>
      </c>
      <c r="F753" s="43">
        <f t="shared" si="49"/>
        <v>0</v>
      </c>
      <c r="G753" s="53">
        <f t="shared" si="50"/>
        <v>0</v>
      </c>
      <c r="H753" s="53">
        <f t="shared" si="51"/>
        <v>0</v>
      </c>
      <c r="I753" s="52"/>
    </row>
    <row r="754" ht="16.5" spans="1:9">
      <c r="A754" s="41">
        <v>753</v>
      </c>
      <c r="B754" s="41"/>
      <c r="C754" s="41"/>
      <c r="D754" s="52"/>
      <c r="E754" s="43">
        <f t="shared" si="48"/>
        <v>0</v>
      </c>
      <c r="F754" s="43">
        <f t="shared" si="49"/>
        <v>0</v>
      </c>
      <c r="G754" s="53">
        <f t="shared" si="50"/>
        <v>0</v>
      </c>
      <c r="H754" s="53">
        <f t="shared" si="51"/>
        <v>0</v>
      </c>
      <c r="I754" s="52"/>
    </row>
    <row r="755" ht="16.5" spans="1:9">
      <c r="A755" s="41">
        <v>754</v>
      </c>
      <c r="B755" s="41"/>
      <c r="C755" s="41"/>
      <c r="D755" s="52"/>
      <c r="E755" s="43">
        <f t="shared" si="48"/>
        <v>0</v>
      </c>
      <c r="F755" s="43">
        <f t="shared" si="49"/>
        <v>0</v>
      </c>
      <c r="G755" s="53">
        <f t="shared" si="50"/>
        <v>0</v>
      </c>
      <c r="H755" s="53">
        <f t="shared" si="51"/>
        <v>0</v>
      </c>
      <c r="I755" s="52"/>
    </row>
    <row r="756" ht="16.5" spans="1:9">
      <c r="A756" s="41">
        <v>755</v>
      </c>
      <c r="B756" s="41"/>
      <c r="C756" s="41"/>
      <c r="D756" s="52"/>
      <c r="E756" s="43">
        <f t="shared" si="48"/>
        <v>0</v>
      </c>
      <c r="F756" s="43">
        <f t="shared" si="49"/>
        <v>0</v>
      </c>
      <c r="G756" s="53">
        <f t="shared" si="50"/>
        <v>0</v>
      </c>
      <c r="H756" s="53">
        <f t="shared" si="51"/>
        <v>0</v>
      </c>
      <c r="I756" s="52"/>
    </row>
    <row r="757" ht="16.5" spans="1:9">
      <c r="A757" s="41">
        <v>756</v>
      </c>
      <c r="B757" s="41"/>
      <c r="C757" s="41"/>
      <c r="D757" s="52"/>
      <c r="E757" s="43">
        <f t="shared" si="48"/>
        <v>0</v>
      </c>
      <c r="F757" s="43">
        <f t="shared" si="49"/>
        <v>0</v>
      </c>
      <c r="G757" s="53">
        <f t="shared" si="50"/>
        <v>0</v>
      </c>
      <c r="H757" s="53">
        <f t="shared" si="51"/>
        <v>0</v>
      </c>
      <c r="I757" s="52"/>
    </row>
    <row r="758" ht="16.5" spans="1:9">
      <c r="A758" s="41">
        <v>757</v>
      </c>
      <c r="B758" s="41"/>
      <c r="C758" s="41"/>
      <c r="D758" s="52"/>
      <c r="E758" s="43">
        <f t="shared" si="48"/>
        <v>0</v>
      </c>
      <c r="F758" s="43">
        <f t="shared" si="49"/>
        <v>0</v>
      </c>
      <c r="G758" s="53">
        <f t="shared" si="50"/>
        <v>0</v>
      </c>
      <c r="H758" s="53">
        <f t="shared" si="51"/>
        <v>0</v>
      </c>
      <c r="I758" s="52"/>
    </row>
    <row r="759" ht="16.5" spans="1:9">
      <c r="A759" s="41">
        <v>758</v>
      </c>
      <c r="B759" s="41"/>
      <c r="C759" s="41"/>
      <c r="D759" s="52"/>
      <c r="E759" s="43">
        <f t="shared" si="48"/>
        <v>0</v>
      </c>
      <c r="F759" s="43">
        <f t="shared" si="49"/>
        <v>0</v>
      </c>
      <c r="G759" s="53">
        <f t="shared" si="50"/>
        <v>0</v>
      </c>
      <c r="H759" s="53">
        <f t="shared" si="51"/>
        <v>0</v>
      </c>
      <c r="I759" s="52"/>
    </row>
    <row r="760" ht="16.5" spans="1:9">
      <c r="A760" s="41">
        <v>759</v>
      </c>
      <c r="B760" s="41"/>
      <c r="C760" s="41"/>
      <c r="D760" s="52"/>
      <c r="E760" s="43">
        <f t="shared" si="48"/>
        <v>0</v>
      </c>
      <c r="F760" s="43">
        <f t="shared" si="49"/>
        <v>0</v>
      </c>
      <c r="G760" s="53">
        <f t="shared" si="50"/>
        <v>0</v>
      </c>
      <c r="H760" s="53">
        <f t="shared" si="51"/>
        <v>0</v>
      </c>
      <c r="I760" s="52"/>
    </row>
    <row r="761" ht="16.5" spans="1:9">
      <c r="A761" s="41">
        <v>760</v>
      </c>
      <c r="B761" s="41"/>
      <c r="C761" s="41"/>
      <c r="D761" s="52"/>
      <c r="E761" s="43">
        <f t="shared" si="48"/>
        <v>0</v>
      </c>
      <c r="F761" s="43">
        <f t="shared" si="49"/>
        <v>0</v>
      </c>
      <c r="G761" s="53">
        <f t="shared" si="50"/>
        <v>0</v>
      </c>
      <c r="H761" s="53">
        <f t="shared" si="51"/>
        <v>0</v>
      </c>
      <c r="I761" s="52"/>
    </row>
    <row r="762" ht="16.5" spans="1:9">
      <c r="A762" s="41">
        <v>761</v>
      </c>
      <c r="B762" s="41"/>
      <c r="C762" s="41"/>
      <c r="D762" s="52"/>
      <c r="E762" s="43">
        <f t="shared" si="48"/>
        <v>0</v>
      </c>
      <c r="F762" s="43">
        <f t="shared" si="49"/>
        <v>0</v>
      </c>
      <c r="G762" s="53">
        <f t="shared" si="50"/>
        <v>0</v>
      </c>
      <c r="H762" s="53">
        <f t="shared" si="51"/>
        <v>0</v>
      </c>
      <c r="I762" s="52"/>
    </row>
    <row r="763" ht="16.5" spans="1:9">
      <c r="A763" s="41">
        <v>762</v>
      </c>
      <c r="B763" s="41"/>
      <c r="C763" s="41"/>
      <c r="D763" s="52"/>
      <c r="E763" s="43">
        <f t="shared" si="48"/>
        <v>0</v>
      </c>
      <c r="F763" s="43">
        <f t="shared" si="49"/>
        <v>0</v>
      </c>
      <c r="G763" s="53">
        <f t="shared" si="50"/>
        <v>0</v>
      </c>
      <c r="H763" s="53">
        <f t="shared" si="51"/>
        <v>0</v>
      </c>
      <c r="I763" s="52"/>
    </row>
    <row r="764" ht="16.5" spans="1:9">
      <c r="A764" s="41">
        <v>763</v>
      </c>
      <c r="B764" s="41"/>
      <c r="C764" s="41"/>
      <c r="D764" s="52"/>
      <c r="E764" s="43">
        <f t="shared" si="48"/>
        <v>0</v>
      </c>
      <c r="F764" s="43">
        <f t="shared" si="49"/>
        <v>0</v>
      </c>
      <c r="G764" s="53">
        <f t="shared" si="50"/>
        <v>0</v>
      </c>
      <c r="H764" s="53">
        <f t="shared" si="51"/>
        <v>0</v>
      </c>
      <c r="I764" s="52"/>
    </row>
    <row r="765" ht="16.5" spans="1:9">
      <c r="A765" s="41">
        <v>764</v>
      </c>
      <c r="B765" s="41"/>
      <c r="C765" s="41"/>
      <c r="D765" s="52"/>
      <c r="E765" s="43">
        <f t="shared" si="48"/>
        <v>0</v>
      </c>
      <c r="F765" s="43">
        <f t="shared" si="49"/>
        <v>0</v>
      </c>
      <c r="G765" s="53">
        <f t="shared" si="50"/>
        <v>0</v>
      </c>
      <c r="H765" s="53">
        <f t="shared" si="51"/>
        <v>0</v>
      </c>
      <c r="I765" s="52"/>
    </row>
    <row r="766" ht="16.5" spans="1:9">
      <c r="A766" s="41">
        <v>765</v>
      </c>
      <c r="B766" s="41"/>
      <c r="C766" s="41"/>
      <c r="D766" s="52"/>
      <c r="E766" s="43">
        <f t="shared" si="48"/>
        <v>0</v>
      </c>
      <c r="F766" s="43">
        <f t="shared" si="49"/>
        <v>0</v>
      </c>
      <c r="G766" s="53">
        <f t="shared" si="50"/>
        <v>0</v>
      </c>
      <c r="H766" s="53">
        <f t="shared" si="51"/>
        <v>0</v>
      </c>
      <c r="I766" s="52"/>
    </row>
    <row r="767" ht="16.5" spans="1:9">
      <c r="A767" s="41">
        <v>766</v>
      </c>
      <c r="B767" s="41"/>
      <c r="C767" s="41"/>
      <c r="D767" s="52"/>
      <c r="E767" s="43">
        <f t="shared" si="48"/>
        <v>0</v>
      </c>
      <c r="F767" s="43">
        <f t="shared" si="49"/>
        <v>0</v>
      </c>
      <c r="G767" s="53">
        <f t="shared" si="50"/>
        <v>0</v>
      </c>
      <c r="H767" s="53">
        <f t="shared" si="51"/>
        <v>0</v>
      </c>
      <c r="I767" s="52"/>
    </row>
    <row r="768" ht="16.5" spans="1:9">
      <c r="A768" s="41">
        <v>767</v>
      </c>
      <c r="B768" s="41"/>
      <c r="C768" s="41"/>
      <c r="D768" s="52"/>
      <c r="E768" s="43">
        <f t="shared" si="48"/>
        <v>0</v>
      </c>
      <c r="F768" s="43">
        <f t="shared" si="49"/>
        <v>0</v>
      </c>
      <c r="G768" s="53">
        <f t="shared" si="50"/>
        <v>0</v>
      </c>
      <c r="H768" s="53">
        <f t="shared" si="51"/>
        <v>0</v>
      </c>
      <c r="I768" s="52"/>
    </row>
    <row r="769" ht="16.5" spans="1:9">
      <c r="A769" s="41">
        <v>768</v>
      </c>
      <c r="B769" s="41"/>
      <c r="C769" s="41"/>
      <c r="D769" s="52"/>
      <c r="E769" s="43">
        <f t="shared" si="48"/>
        <v>0</v>
      </c>
      <c r="F769" s="43">
        <f t="shared" si="49"/>
        <v>0</v>
      </c>
      <c r="G769" s="53">
        <f t="shared" si="50"/>
        <v>0</v>
      </c>
      <c r="H769" s="53">
        <f t="shared" si="51"/>
        <v>0</v>
      </c>
      <c r="I769" s="52"/>
    </row>
    <row r="770" ht="16.5" spans="1:9">
      <c r="A770" s="41">
        <v>769</v>
      </c>
      <c r="B770" s="41"/>
      <c r="C770" s="41"/>
      <c r="D770" s="52"/>
      <c r="E770" s="43">
        <f t="shared" si="48"/>
        <v>0</v>
      </c>
      <c r="F770" s="43">
        <f t="shared" si="49"/>
        <v>0</v>
      </c>
      <c r="G770" s="53">
        <f t="shared" si="50"/>
        <v>0</v>
      </c>
      <c r="H770" s="53">
        <f t="shared" si="51"/>
        <v>0</v>
      </c>
      <c r="I770" s="52"/>
    </row>
    <row r="771" ht="16.5" spans="1:9">
      <c r="A771" s="41">
        <v>770</v>
      </c>
      <c r="B771" s="41"/>
      <c r="C771" s="41"/>
      <c r="D771" s="52"/>
      <c r="E771" s="43">
        <f t="shared" si="48"/>
        <v>0</v>
      </c>
      <c r="F771" s="43">
        <f t="shared" si="49"/>
        <v>0</v>
      </c>
      <c r="G771" s="53">
        <f t="shared" si="50"/>
        <v>0</v>
      </c>
      <c r="H771" s="53">
        <f t="shared" si="51"/>
        <v>0</v>
      </c>
      <c r="I771" s="52"/>
    </row>
    <row r="772" ht="16.5" spans="1:9">
      <c r="A772" s="41">
        <v>771</v>
      </c>
      <c r="B772" s="41"/>
      <c r="C772" s="41"/>
      <c r="D772" s="52"/>
      <c r="E772" s="43">
        <f t="shared" si="48"/>
        <v>0</v>
      </c>
      <c r="F772" s="43">
        <f t="shared" si="49"/>
        <v>0</v>
      </c>
      <c r="G772" s="53">
        <f t="shared" si="50"/>
        <v>0</v>
      </c>
      <c r="H772" s="53">
        <f t="shared" si="51"/>
        <v>0</v>
      </c>
      <c r="I772" s="52"/>
    </row>
    <row r="773" ht="16.5" spans="1:9">
      <c r="A773" s="41">
        <v>772</v>
      </c>
      <c r="B773" s="41"/>
      <c r="C773" s="41"/>
      <c r="D773" s="52"/>
      <c r="E773" s="43">
        <f t="shared" si="48"/>
        <v>0</v>
      </c>
      <c r="F773" s="43">
        <f t="shared" si="49"/>
        <v>0</v>
      </c>
      <c r="G773" s="53">
        <f t="shared" si="50"/>
        <v>0</v>
      </c>
      <c r="H773" s="53">
        <f t="shared" si="51"/>
        <v>0</v>
      </c>
      <c r="I773" s="52"/>
    </row>
    <row r="774" ht="16.5" spans="1:9">
      <c r="A774" s="41">
        <v>773</v>
      </c>
      <c r="B774" s="41"/>
      <c r="C774" s="41"/>
      <c r="D774" s="52"/>
      <c r="E774" s="43">
        <f t="shared" si="48"/>
        <v>0</v>
      </c>
      <c r="F774" s="43">
        <f t="shared" si="49"/>
        <v>0</v>
      </c>
      <c r="G774" s="53">
        <f t="shared" si="50"/>
        <v>0</v>
      </c>
      <c r="H774" s="53">
        <f t="shared" si="51"/>
        <v>0</v>
      </c>
      <c r="I774" s="52"/>
    </row>
    <row r="775" ht="16.5" spans="1:9">
      <c r="A775" s="41">
        <v>774</v>
      </c>
      <c r="B775" s="41"/>
      <c r="C775" s="41"/>
      <c r="D775" s="52"/>
      <c r="E775" s="43">
        <f t="shared" si="48"/>
        <v>0</v>
      </c>
      <c r="F775" s="43">
        <f t="shared" si="49"/>
        <v>0</v>
      </c>
      <c r="G775" s="53">
        <f t="shared" si="50"/>
        <v>0</v>
      </c>
      <c r="H775" s="53">
        <f t="shared" si="51"/>
        <v>0</v>
      </c>
      <c r="I775" s="52"/>
    </row>
    <row r="776" ht="16.5" spans="1:9">
      <c r="A776" s="41">
        <v>775</v>
      </c>
      <c r="B776" s="41"/>
      <c r="C776" s="41"/>
      <c r="D776" s="52"/>
      <c r="E776" s="43">
        <f t="shared" si="48"/>
        <v>0</v>
      </c>
      <c r="F776" s="43">
        <f t="shared" si="49"/>
        <v>0</v>
      </c>
      <c r="G776" s="53">
        <f t="shared" si="50"/>
        <v>0</v>
      </c>
      <c r="H776" s="53">
        <f t="shared" si="51"/>
        <v>0</v>
      </c>
      <c r="I776" s="52"/>
    </row>
    <row r="777" ht="16.5" spans="1:9">
      <c r="A777" s="41">
        <v>776</v>
      </c>
      <c r="B777" s="41"/>
      <c r="C777" s="41"/>
      <c r="D777" s="52"/>
      <c r="E777" s="43">
        <f t="shared" si="48"/>
        <v>0</v>
      </c>
      <c r="F777" s="43">
        <f t="shared" si="49"/>
        <v>0</v>
      </c>
      <c r="G777" s="53">
        <f t="shared" si="50"/>
        <v>0</v>
      </c>
      <c r="H777" s="53">
        <f t="shared" si="51"/>
        <v>0</v>
      </c>
      <c r="I777" s="52"/>
    </row>
    <row r="778" ht="16.5" spans="1:9">
      <c r="A778" s="41">
        <v>777</v>
      </c>
      <c r="B778" s="41"/>
      <c r="C778" s="41"/>
      <c r="D778" s="52"/>
      <c r="E778" s="43">
        <f t="shared" ref="E778:E841" si="52">IF(D778&gt;0,IF(D778&lt;=ROUND((I778+36000)-(36000*0.03-0),2),0.03,IF(D778&lt;=ROUND((I778+144000)-(144000*0.1-2520),2),0.1,IF(D778&lt;=ROUND((I778+300000)-(30000*0.2-16920),2),0.2,IF(D778&lt;=ROUND((I778+420000)-(420000*0.25-31920),2),0.25,IF(D778&lt;=ROUND((I778+660000)-(660000*0.3-52920),2),0.3,IF(D778&lt;=ROUND((I778+960000)-(960000*0.35-85920),2),0.35,0.45)))))),0)</f>
        <v>0</v>
      </c>
      <c r="F778" s="43">
        <f t="shared" ref="F778:F841" si="53">IF(D778&gt;I778,IF(D778&lt;=ROUND((I778+36000)-(36000*0.03-0),2),0,IF(D778&lt;=ROUND((I778+144000)-(144000*0.1-2520),2),2520,IF(D778&lt;=ROUND((I778+300000)-(30000*0.2-16920),2),16920,IF(D778&lt;=ROUND((I778+420000)-(420000*0.25-31920),2),31920,IF(D778&lt;=ROUND((I778+660000)-(660000*0.3-52920),2),52920,IF(D778&lt;=ROUND((I778+960000)-(960000*0.35-85920),2),85920,181920)))))),0)</f>
        <v>0</v>
      </c>
      <c r="G778" s="53">
        <f t="shared" ref="G778:G841" si="54">IF(D778&lt;=I778,0,ROUND(((D778-I778)*E778-F778)/(1-E778),2))</f>
        <v>0</v>
      </c>
      <c r="H778" s="53">
        <f t="shared" ref="H778:H841" si="55">IF(D778&lt;=I778,D778,ROUND((D778-E778*I778-F778)/(1-E778),2))</f>
        <v>0</v>
      </c>
      <c r="I778" s="52"/>
    </row>
    <row r="779" ht="16.5" spans="1:9">
      <c r="A779" s="41">
        <v>778</v>
      </c>
      <c r="B779" s="41"/>
      <c r="C779" s="41"/>
      <c r="D779" s="52"/>
      <c r="E779" s="43">
        <f t="shared" si="52"/>
        <v>0</v>
      </c>
      <c r="F779" s="43">
        <f t="shared" si="53"/>
        <v>0</v>
      </c>
      <c r="G779" s="53">
        <f t="shared" si="54"/>
        <v>0</v>
      </c>
      <c r="H779" s="53">
        <f t="shared" si="55"/>
        <v>0</v>
      </c>
      <c r="I779" s="52"/>
    </row>
    <row r="780" ht="16.5" spans="1:9">
      <c r="A780" s="41">
        <v>779</v>
      </c>
      <c r="B780" s="41"/>
      <c r="C780" s="41"/>
      <c r="D780" s="52"/>
      <c r="E780" s="43">
        <f t="shared" si="52"/>
        <v>0</v>
      </c>
      <c r="F780" s="43">
        <f t="shared" si="53"/>
        <v>0</v>
      </c>
      <c r="G780" s="53">
        <f t="shared" si="54"/>
        <v>0</v>
      </c>
      <c r="H780" s="53">
        <f t="shared" si="55"/>
        <v>0</v>
      </c>
      <c r="I780" s="52"/>
    </row>
    <row r="781" ht="16.5" spans="1:9">
      <c r="A781" s="41">
        <v>780</v>
      </c>
      <c r="B781" s="41"/>
      <c r="C781" s="41"/>
      <c r="D781" s="52"/>
      <c r="E781" s="43">
        <f t="shared" si="52"/>
        <v>0</v>
      </c>
      <c r="F781" s="43">
        <f t="shared" si="53"/>
        <v>0</v>
      </c>
      <c r="G781" s="53">
        <f t="shared" si="54"/>
        <v>0</v>
      </c>
      <c r="H781" s="53">
        <f t="shared" si="55"/>
        <v>0</v>
      </c>
      <c r="I781" s="52"/>
    </row>
    <row r="782" ht="16.5" spans="1:9">
      <c r="A782" s="41">
        <v>781</v>
      </c>
      <c r="B782" s="41"/>
      <c r="C782" s="41"/>
      <c r="D782" s="52"/>
      <c r="E782" s="43">
        <f t="shared" si="52"/>
        <v>0</v>
      </c>
      <c r="F782" s="43">
        <f t="shared" si="53"/>
        <v>0</v>
      </c>
      <c r="G782" s="53">
        <f t="shared" si="54"/>
        <v>0</v>
      </c>
      <c r="H782" s="53">
        <f t="shared" si="55"/>
        <v>0</v>
      </c>
      <c r="I782" s="52"/>
    </row>
    <row r="783" ht="16.5" spans="1:9">
      <c r="A783" s="41">
        <v>782</v>
      </c>
      <c r="B783" s="41"/>
      <c r="C783" s="41"/>
      <c r="D783" s="52"/>
      <c r="E783" s="43">
        <f t="shared" si="52"/>
        <v>0</v>
      </c>
      <c r="F783" s="43">
        <f t="shared" si="53"/>
        <v>0</v>
      </c>
      <c r="G783" s="53">
        <f t="shared" si="54"/>
        <v>0</v>
      </c>
      <c r="H783" s="53">
        <f t="shared" si="55"/>
        <v>0</v>
      </c>
      <c r="I783" s="52"/>
    </row>
    <row r="784" ht="16.5" spans="1:9">
      <c r="A784" s="41">
        <v>783</v>
      </c>
      <c r="B784" s="41"/>
      <c r="C784" s="41"/>
      <c r="D784" s="52"/>
      <c r="E784" s="43">
        <f t="shared" si="52"/>
        <v>0</v>
      </c>
      <c r="F784" s="43">
        <f t="shared" si="53"/>
        <v>0</v>
      </c>
      <c r="G784" s="53">
        <f t="shared" si="54"/>
        <v>0</v>
      </c>
      <c r="H784" s="53">
        <f t="shared" si="55"/>
        <v>0</v>
      </c>
      <c r="I784" s="52"/>
    </row>
    <row r="785" ht="16.5" spans="1:9">
      <c r="A785" s="41">
        <v>784</v>
      </c>
      <c r="B785" s="41"/>
      <c r="C785" s="41"/>
      <c r="D785" s="52"/>
      <c r="E785" s="43">
        <f t="shared" si="52"/>
        <v>0</v>
      </c>
      <c r="F785" s="43">
        <f t="shared" si="53"/>
        <v>0</v>
      </c>
      <c r="G785" s="53">
        <f t="shared" si="54"/>
        <v>0</v>
      </c>
      <c r="H785" s="53">
        <f t="shared" si="55"/>
        <v>0</v>
      </c>
      <c r="I785" s="52"/>
    </row>
    <row r="786" ht="16.5" spans="1:9">
      <c r="A786" s="41">
        <v>785</v>
      </c>
      <c r="B786" s="41"/>
      <c r="C786" s="41"/>
      <c r="D786" s="52"/>
      <c r="E786" s="43">
        <f t="shared" si="52"/>
        <v>0</v>
      </c>
      <c r="F786" s="43">
        <f t="shared" si="53"/>
        <v>0</v>
      </c>
      <c r="G786" s="53">
        <f t="shared" si="54"/>
        <v>0</v>
      </c>
      <c r="H786" s="53">
        <f t="shared" si="55"/>
        <v>0</v>
      </c>
      <c r="I786" s="52"/>
    </row>
    <row r="787" ht="16.5" spans="1:9">
      <c r="A787" s="41">
        <v>786</v>
      </c>
      <c r="B787" s="41"/>
      <c r="C787" s="41"/>
      <c r="D787" s="52"/>
      <c r="E787" s="43">
        <f t="shared" si="52"/>
        <v>0</v>
      </c>
      <c r="F787" s="43">
        <f t="shared" si="53"/>
        <v>0</v>
      </c>
      <c r="G787" s="53">
        <f t="shared" si="54"/>
        <v>0</v>
      </c>
      <c r="H787" s="53">
        <f t="shared" si="55"/>
        <v>0</v>
      </c>
      <c r="I787" s="52"/>
    </row>
    <row r="788" ht="16.5" spans="1:9">
      <c r="A788" s="41">
        <v>787</v>
      </c>
      <c r="B788" s="41"/>
      <c r="C788" s="41"/>
      <c r="D788" s="52"/>
      <c r="E788" s="43">
        <f t="shared" si="52"/>
        <v>0</v>
      </c>
      <c r="F788" s="43">
        <f t="shared" si="53"/>
        <v>0</v>
      </c>
      <c r="G788" s="53">
        <f t="shared" si="54"/>
        <v>0</v>
      </c>
      <c r="H788" s="53">
        <f t="shared" si="55"/>
        <v>0</v>
      </c>
      <c r="I788" s="52"/>
    </row>
    <row r="789" ht="16.5" spans="1:9">
      <c r="A789" s="41">
        <v>788</v>
      </c>
      <c r="B789" s="41"/>
      <c r="C789" s="41"/>
      <c r="D789" s="52"/>
      <c r="E789" s="43">
        <f t="shared" si="52"/>
        <v>0</v>
      </c>
      <c r="F789" s="43">
        <f t="shared" si="53"/>
        <v>0</v>
      </c>
      <c r="G789" s="53">
        <f t="shared" si="54"/>
        <v>0</v>
      </c>
      <c r="H789" s="53">
        <f t="shared" si="55"/>
        <v>0</v>
      </c>
      <c r="I789" s="52"/>
    </row>
    <row r="790" ht="16.5" spans="1:9">
      <c r="A790" s="41">
        <v>789</v>
      </c>
      <c r="B790" s="41"/>
      <c r="C790" s="41"/>
      <c r="D790" s="52"/>
      <c r="E790" s="43">
        <f t="shared" si="52"/>
        <v>0</v>
      </c>
      <c r="F790" s="43">
        <f t="shared" si="53"/>
        <v>0</v>
      </c>
      <c r="G790" s="53">
        <f t="shared" si="54"/>
        <v>0</v>
      </c>
      <c r="H790" s="53">
        <f t="shared" si="55"/>
        <v>0</v>
      </c>
      <c r="I790" s="52"/>
    </row>
    <row r="791" ht="16.5" spans="1:9">
      <c r="A791" s="41">
        <v>790</v>
      </c>
      <c r="B791" s="41"/>
      <c r="C791" s="41"/>
      <c r="D791" s="52"/>
      <c r="E791" s="43">
        <f t="shared" si="52"/>
        <v>0</v>
      </c>
      <c r="F791" s="43">
        <f t="shared" si="53"/>
        <v>0</v>
      </c>
      <c r="G791" s="53">
        <f t="shared" si="54"/>
        <v>0</v>
      </c>
      <c r="H791" s="53">
        <f t="shared" si="55"/>
        <v>0</v>
      </c>
      <c r="I791" s="52"/>
    </row>
    <row r="792" ht="16.5" spans="1:9">
      <c r="A792" s="41">
        <v>791</v>
      </c>
      <c r="B792" s="41"/>
      <c r="C792" s="41"/>
      <c r="D792" s="52"/>
      <c r="E792" s="43">
        <f t="shared" si="52"/>
        <v>0</v>
      </c>
      <c r="F792" s="43">
        <f t="shared" si="53"/>
        <v>0</v>
      </c>
      <c r="G792" s="53">
        <f t="shared" si="54"/>
        <v>0</v>
      </c>
      <c r="H792" s="53">
        <f t="shared" si="55"/>
        <v>0</v>
      </c>
      <c r="I792" s="52"/>
    </row>
    <row r="793" ht="16.5" spans="1:9">
      <c r="A793" s="41">
        <v>792</v>
      </c>
      <c r="B793" s="41"/>
      <c r="C793" s="41"/>
      <c r="D793" s="52"/>
      <c r="E793" s="43">
        <f t="shared" si="52"/>
        <v>0</v>
      </c>
      <c r="F793" s="43">
        <f t="shared" si="53"/>
        <v>0</v>
      </c>
      <c r="G793" s="53">
        <f t="shared" si="54"/>
        <v>0</v>
      </c>
      <c r="H793" s="53">
        <f t="shared" si="55"/>
        <v>0</v>
      </c>
      <c r="I793" s="52"/>
    </row>
    <row r="794" ht="16.5" spans="1:9">
      <c r="A794" s="41">
        <v>793</v>
      </c>
      <c r="B794" s="41"/>
      <c r="C794" s="41"/>
      <c r="D794" s="52"/>
      <c r="E794" s="43">
        <f t="shared" si="52"/>
        <v>0</v>
      </c>
      <c r="F794" s="43">
        <f t="shared" si="53"/>
        <v>0</v>
      </c>
      <c r="G794" s="53">
        <f t="shared" si="54"/>
        <v>0</v>
      </c>
      <c r="H794" s="53">
        <f t="shared" si="55"/>
        <v>0</v>
      </c>
      <c r="I794" s="52"/>
    </row>
    <row r="795" ht="16.5" spans="1:9">
      <c r="A795" s="41">
        <v>794</v>
      </c>
      <c r="B795" s="41"/>
      <c r="C795" s="41"/>
      <c r="D795" s="52"/>
      <c r="E795" s="43">
        <f t="shared" si="52"/>
        <v>0</v>
      </c>
      <c r="F795" s="43">
        <f t="shared" si="53"/>
        <v>0</v>
      </c>
      <c r="G795" s="53">
        <f t="shared" si="54"/>
        <v>0</v>
      </c>
      <c r="H795" s="53">
        <f t="shared" si="55"/>
        <v>0</v>
      </c>
      <c r="I795" s="52"/>
    </row>
    <row r="796" ht="16.5" spans="1:9">
      <c r="A796" s="41">
        <v>795</v>
      </c>
      <c r="B796" s="41"/>
      <c r="C796" s="41"/>
      <c r="D796" s="52"/>
      <c r="E796" s="43">
        <f t="shared" si="52"/>
        <v>0</v>
      </c>
      <c r="F796" s="43">
        <f t="shared" si="53"/>
        <v>0</v>
      </c>
      <c r="G796" s="53">
        <f t="shared" si="54"/>
        <v>0</v>
      </c>
      <c r="H796" s="53">
        <f t="shared" si="55"/>
        <v>0</v>
      </c>
      <c r="I796" s="52"/>
    </row>
    <row r="797" ht="16.5" spans="1:9">
      <c r="A797" s="41">
        <v>796</v>
      </c>
      <c r="B797" s="41"/>
      <c r="C797" s="41"/>
      <c r="D797" s="52"/>
      <c r="E797" s="43">
        <f t="shared" si="52"/>
        <v>0</v>
      </c>
      <c r="F797" s="43">
        <f t="shared" si="53"/>
        <v>0</v>
      </c>
      <c r="G797" s="53">
        <f t="shared" si="54"/>
        <v>0</v>
      </c>
      <c r="H797" s="53">
        <f t="shared" si="55"/>
        <v>0</v>
      </c>
      <c r="I797" s="52"/>
    </row>
    <row r="798" ht="16.5" spans="1:9">
      <c r="A798" s="41">
        <v>797</v>
      </c>
      <c r="B798" s="41"/>
      <c r="C798" s="41"/>
      <c r="D798" s="52"/>
      <c r="E798" s="43">
        <f t="shared" si="52"/>
        <v>0</v>
      </c>
      <c r="F798" s="43">
        <f t="shared" si="53"/>
        <v>0</v>
      </c>
      <c r="G798" s="53">
        <f t="shared" si="54"/>
        <v>0</v>
      </c>
      <c r="H798" s="53">
        <f t="shared" si="55"/>
        <v>0</v>
      </c>
      <c r="I798" s="52"/>
    </row>
    <row r="799" ht="16.5" spans="1:9">
      <c r="A799" s="41">
        <v>798</v>
      </c>
      <c r="B799" s="41"/>
      <c r="C799" s="41"/>
      <c r="D799" s="52"/>
      <c r="E799" s="43">
        <f t="shared" si="52"/>
        <v>0</v>
      </c>
      <c r="F799" s="43">
        <f t="shared" si="53"/>
        <v>0</v>
      </c>
      <c r="G799" s="53">
        <f t="shared" si="54"/>
        <v>0</v>
      </c>
      <c r="H799" s="53">
        <f t="shared" si="55"/>
        <v>0</v>
      </c>
      <c r="I799" s="52"/>
    </row>
    <row r="800" ht="16.5" spans="1:9">
      <c r="A800" s="41">
        <v>799</v>
      </c>
      <c r="B800" s="41"/>
      <c r="C800" s="41"/>
      <c r="D800" s="52"/>
      <c r="E800" s="43">
        <f t="shared" si="52"/>
        <v>0</v>
      </c>
      <c r="F800" s="43">
        <f t="shared" si="53"/>
        <v>0</v>
      </c>
      <c r="G800" s="53">
        <f t="shared" si="54"/>
        <v>0</v>
      </c>
      <c r="H800" s="53">
        <f t="shared" si="55"/>
        <v>0</v>
      </c>
      <c r="I800" s="52"/>
    </row>
    <row r="801" ht="16.5" spans="1:9">
      <c r="A801" s="41">
        <v>800</v>
      </c>
      <c r="B801" s="41"/>
      <c r="C801" s="41"/>
      <c r="D801" s="52"/>
      <c r="E801" s="43">
        <f t="shared" si="52"/>
        <v>0</v>
      </c>
      <c r="F801" s="43">
        <f t="shared" si="53"/>
        <v>0</v>
      </c>
      <c r="G801" s="53">
        <f t="shared" si="54"/>
        <v>0</v>
      </c>
      <c r="H801" s="53">
        <f t="shared" si="55"/>
        <v>0</v>
      </c>
      <c r="I801" s="52"/>
    </row>
    <row r="802" ht="16.5" spans="1:9">
      <c r="A802" s="41">
        <v>801</v>
      </c>
      <c r="B802" s="41"/>
      <c r="C802" s="41"/>
      <c r="D802" s="52"/>
      <c r="E802" s="43">
        <f t="shared" si="52"/>
        <v>0</v>
      </c>
      <c r="F802" s="43">
        <f t="shared" si="53"/>
        <v>0</v>
      </c>
      <c r="G802" s="53">
        <f t="shared" si="54"/>
        <v>0</v>
      </c>
      <c r="H802" s="53">
        <f t="shared" si="55"/>
        <v>0</v>
      </c>
      <c r="I802" s="52"/>
    </row>
    <row r="803" ht="16.5" spans="1:9">
      <c r="A803" s="41">
        <v>802</v>
      </c>
      <c r="B803" s="41"/>
      <c r="C803" s="41"/>
      <c r="D803" s="52"/>
      <c r="E803" s="43">
        <f t="shared" si="52"/>
        <v>0</v>
      </c>
      <c r="F803" s="43">
        <f t="shared" si="53"/>
        <v>0</v>
      </c>
      <c r="G803" s="53">
        <f t="shared" si="54"/>
        <v>0</v>
      </c>
      <c r="H803" s="53">
        <f t="shared" si="55"/>
        <v>0</v>
      </c>
      <c r="I803" s="52"/>
    </row>
    <row r="804" ht="16.5" spans="1:9">
      <c r="A804" s="41">
        <v>803</v>
      </c>
      <c r="B804" s="41"/>
      <c r="C804" s="41"/>
      <c r="D804" s="52"/>
      <c r="E804" s="43">
        <f t="shared" si="52"/>
        <v>0</v>
      </c>
      <c r="F804" s="43">
        <f t="shared" si="53"/>
        <v>0</v>
      </c>
      <c r="G804" s="53">
        <f t="shared" si="54"/>
        <v>0</v>
      </c>
      <c r="H804" s="53">
        <f t="shared" si="55"/>
        <v>0</v>
      </c>
      <c r="I804" s="52"/>
    </row>
    <row r="805" ht="16.5" spans="1:9">
      <c r="A805" s="41">
        <v>804</v>
      </c>
      <c r="B805" s="41"/>
      <c r="C805" s="41"/>
      <c r="D805" s="52"/>
      <c r="E805" s="43">
        <f t="shared" si="52"/>
        <v>0</v>
      </c>
      <c r="F805" s="43">
        <f t="shared" si="53"/>
        <v>0</v>
      </c>
      <c r="G805" s="53">
        <f t="shared" si="54"/>
        <v>0</v>
      </c>
      <c r="H805" s="53">
        <f t="shared" si="55"/>
        <v>0</v>
      </c>
      <c r="I805" s="52"/>
    </row>
    <row r="806" ht="16.5" spans="1:9">
      <c r="A806" s="41">
        <v>805</v>
      </c>
      <c r="B806" s="41"/>
      <c r="C806" s="41"/>
      <c r="D806" s="52"/>
      <c r="E806" s="43">
        <f t="shared" si="52"/>
        <v>0</v>
      </c>
      <c r="F806" s="43">
        <f t="shared" si="53"/>
        <v>0</v>
      </c>
      <c r="G806" s="53">
        <f t="shared" si="54"/>
        <v>0</v>
      </c>
      <c r="H806" s="53">
        <f t="shared" si="55"/>
        <v>0</v>
      </c>
      <c r="I806" s="52"/>
    </row>
    <row r="807" ht="16.5" spans="1:9">
      <c r="A807" s="41">
        <v>806</v>
      </c>
      <c r="B807" s="41"/>
      <c r="C807" s="41"/>
      <c r="D807" s="52"/>
      <c r="E807" s="43">
        <f t="shared" si="52"/>
        <v>0</v>
      </c>
      <c r="F807" s="43">
        <f t="shared" si="53"/>
        <v>0</v>
      </c>
      <c r="G807" s="53">
        <f t="shared" si="54"/>
        <v>0</v>
      </c>
      <c r="H807" s="53">
        <f t="shared" si="55"/>
        <v>0</v>
      </c>
      <c r="I807" s="52"/>
    </row>
    <row r="808" ht="16.5" spans="1:9">
      <c r="A808" s="41">
        <v>807</v>
      </c>
      <c r="B808" s="41"/>
      <c r="C808" s="41"/>
      <c r="D808" s="52"/>
      <c r="E808" s="43">
        <f t="shared" si="52"/>
        <v>0</v>
      </c>
      <c r="F808" s="43">
        <f t="shared" si="53"/>
        <v>0</v>
      </c>
      <c r="G808" s="53">
        <f t="shared" si="54"/>
        <v>0</v>
      </c>
      <c r="H808" s="53">
        <f t="shared" si="55"/>
        <v>0</v>
      </c>
      <c r="I808" s="52"/>
    </row>
    <row r="809" ht="16.5" spans="1:9">
      <c r="A809" s="41">
        <v>808</v>
      </c>
      <c r="B809" s="41"/>
      <c r="C809" s="41"/>
      <c r="D809" s="52"/>
      <c r="E809" s="43">
        <f t="shared" si="52"/>
        <v>0</v>
      </c>
      <c r="F809" s="43">
        <f t="shared" si="53"/>
        <v>0</v>
      </c>
      <c r="G809" s="53">
        <f t="shared" si="54"/>
        <v>0</v>
      </c>
      <c r="H809" s="53">
        <f t="shared" si="55"/>
        <v>0</v>
      </c>
      <c r="I809" s="52"/>
    </row>
    <row r="810" ht="16.5" spans="1:9">
      <c r="A810" s="41">
        <v>809</v>
      </c>
      <c r="B810" s="41"/>
      <c r="C810" s="41"/>
      <c r="D810" s="52"/>
      <c r="E810" s="43">
        <f t="shared" si="52"/>
        <v>0</v>
      </c>
      <c r="F810" s="43">
        <f t="shared" si="53"/>
        <v>0</v>
      </c>
      <c r="G810" s="53">
        <f t="shared" si="54"/>
        <v>0</v>
      </c>
      <c r="H810" s="53">
        <f t="shared" si="55"/>
        <v>0</v>
      </c>
      <c r="I810" s="52"/>
    </row>
    <row r="811" ht="16.5" spans="1:9">
      <c r="A811" s="41">
        <v>810</v>
      </c>
      <c r="B811" s="41"/>
      <c r="C811" s="41"/>
      <c r="D811" s="52"/>
      <c r="E811" s="43">
        <f t="shared" si="52"/>
        <v>0</v>
      </c>
      <c r="F811" s="43">
        <f t="shared" si="53"/>
        <v>0</v>
      </c>
      <c r="G811" s="53">
        <f t="shared" si="54"/>
        <v>0</v>
      </c>
      <c r="H811" s="53">
        <f t="shared" si="55"/>
        <v>0</v>
      </c>
      <c r="I811" s="52"/>
    </row>
    <row r="812" ht="16.5" spans="1:9">
      <c r="A812" s="41">
        <v>811</v>
      </c>
      <c r="B812" s="41"/>
      <c r="C812" s="41"/>
      <c r="D812" s="52"/>
      <c r="E812" s="43">
        <f t="shared" si="52"/>
        <v>0</v>
      </c>
      <c r="F812" s="43">
        <f t="shared" si="53"/>
        <v>0</v>
      </c>
      <c r="G812" s="53">
        <f t="shared" si="54"/>
        <v>0</v>
      </c>
      <c r="H812" s="53">
        <f t="shared" si="55"/>
        <v>0</v>
      </c>
      <c r="I812" s="52"/>
    </row>
    <row r="813" ht="16.5" spans="1:9">
      <c r="A813" s="41">
        <v>812</v>
      </c>
      <c r="B813" s="41"/>
      <c r="C813" s="41"/>
      <c r="D813" s="52"/>
      <c r="E813" s="43">
        <f t="shared" si="52"/>
        <v>0</v>
      </c>
      <c r="F813" s="43">
        <f t="shared" si="53"/>
        <v>0</v>
      </c>
      <c r="G813" s="53">
        <f t="shared" si="54"/>
        <v>0</v>
      </c>
      <c r="H813" s="53">
        <f t="shared" si="55"/>
        <v>0</v>
      </c>
      <c r="I813" s="52"/>
    </row>
    <row r="814" ht="16.5" spans="1:9">
      <c r="A814" s="41">
        <v>813</v>
      </c>
      <c r="B814" s="41"/>
      <c r="C814" s="41"/>
      <c r="D814" s="52"/>
      <c r="E814" s="43">
        <f t="shared" si="52"/>
        <v>0</v>
      </c>
      <c r="F814" s="43">
        <f t="shared" si="53"/>
        <v>0</v>
      </c>
      <c r="G814" s="53">
        <f t="shared" si="54"/>
        <v>0</v>
      </c>
      <c r="H814" s="53">
        <f t="shared" si="55"/>
        <v>0</v>
      </c>
      <c r="I814" s="52"/>
    </row>
    <row r="815" ht="16.5" spans="1:9">
      <c r="A815" s="41">
        <v>814</v>
      </c>
      <c r="B815" s="41"/>
      <c r="C815" s="41"/>
      <c r="D815" s="52"/>
      <c r="E815" s="43">
        <f t="shared" si="52"/>
        <v>0</v>
      </c>
      <c r="F815" s="43">
        <f t="shared" si="53"/>
        <v>0</v>
      </c>
      <c r="G815" s="53">
        <f t="shared" si="54"/>
        <v>0</v>
      </c>
      <c r="H815" s="53">
        <f t="shared" si="55"/>
        <v>0</v>
      </c>
      <c r="I815" s="52"/>
    </row>
    <row r="816" ht="16.5" spans="1:9">
      <c r="A816" s="41">
        <v>815</v>
      </c>
      <c r="B816" s="41"/>
      <c r="C816" s="41"/>
      <c r="D816" s="52"/>
      <c r="E816" s="43">
        <f t="shared" si="52"/>
        <v>0</v>
      </c>
      <c r="F816" s="43">
        <f t="shared" si="53"/>
        <v>0</v>
      </c>
      <c r="G816" s="53">
        <f t="shared" si="54"/>
        <v>0</v>
      </c>
      <c r="H816" s="53">
        <f t="shared" si="55"/>
        <v>0</v>
      </c>
      <c r="I816" s="52"/>
    </row>
    <row r="817" ht="16.5" spans="1:9">
      <c r="A817" s="41">
        <v>816</v>
      </c>
      <c r="B817" s="41"/>
      <c r="C817" s="41"/>
      <c r="D817" s="52"/>
      <c r="E817" s="43">
        <f t="shared" si="52"/>
        <v>0</v>
      </c>
      <c r="F817" s="43">
        <f t="shared" si="53"/>
        <v>0</v>
      </c>
      <c r="G817" s="53">
        <f t="shared" si="54"/>
        <v>0</v>
      </c>
      <c r="H817" s="53">
        <f t="shared" si="55"/>
        <v>0</v>
      </c>
      <c r="I817" s="52"/>
    </row>
    <row r="818" ht="16.5" spans="1:9">
      <c r="A818" s="41">
        <v>817</v>
      </c>
      <c r="B818" s="41"/>
      <c r="C818" s="41"/>
      <c r="D818" s="52"/>
      <c r="E818" s="43">
        <f t="shared" si="52"/>
        <v>0</v>
      </c>
      <c r="F818" s="43">
        <f t="shared" si="53"/>
        <v>0</v>
      </c>
      <c r="G818" s="53">
        <f t="shared" si="54"/>
        <v>0</v>
      </c>
      <c r="H818" s="53">
        <f t="shared" si="55"/>
        <v>0</v>
      </c>
      <c r="I818" s="52"/>
    </row>
    <row r="819" ht="16.5" spans="1:9">
      <c r="A819" s="41">
        <v>818</v>
      </c>
      <c r="B819" s="41"/>
      <c r="C819" s="41"/>
      <c r="D819" s="52"/>
      <c r="E819" s="43">
        <f t="shared" si="52"/>
        <v>0</v>
      </c>
      <c r="F819" s="43">
        <f t="shared" si="53"/>
        <v>0</v>
      </c>
      <c r="G819" s="53">
        <f t="shared" si="54"/>
        <v>0</v>
      </c>
      <c r="H819" s="53">
        <f t="shared" si="55"/>
        <v>0</v>
      </c>
      <c r="I819" s="52"/>
    </row>
    <row r="820" ht="16.5" spans="1:9">
      <c r="A820" s="41">
        <v>819</v>
      </c>
      <c r="B820" s="41"/>
      <c r="C820" s="41"/>
      <c r="D820" s="52"/>
      <c r="E820" s="43">
        <f t="shared" si="52"/>
        <v>0</v>
      </c>
      <c r="F820" s="43">
        <f t="shared" si="53"/>
        <v>0</v>
      </c>
      <c r="G820" s="53">
        <f t="shared" si="54"/>
        <v>0</v>
      </c>
      <c r="H820" s="53">
        <f t="shared" si="55"/>
        <v>0</v>
      </c>
      <c r="I820" s="52"/>
    </row>
    <row r="821" ht="16.5" spans="1:9">
      <c r="A821" s="41">
        <v>820</v>
      </c>
      <c r="B821" s="41"/>
      <c r="C821" s="41"/>
      <c r="D821" s="52"/>
      <c r="E821" s="43">
        <f t="shared" si="52"/>
        <v>0</v>
      </c>
      <c r="F821" s="43">
        <f t="shared" si="53"/>
        <v>0</v>
      </c>
      <c r="G821" s="53">
        <f t="shared" si="54"/>
        <v>0</v>
      </c>
      <c r="H821" s="53">
        <f t="shared" si="55"/>
        <v>0</v>
      </c>
      <c r="I821" s="52"/>
    </row>
    <row r="822" ht="16.5" spans="1:9">
      <c r="A822" s="41">
        <v>821</v>
      </c>
      <c r="B822" s="41"/>
      <c r="C822" s="41"/>
      <c r="D822" s="52"/>
      <c r="E822" s="43">
        <f t="shared" si="52"/>
        <v>0</v>
      </c>
      <c r="F822" s="43">
        <f t="shared" si="53"/>
        <v>0</v>
      </c>
      <c r="G822" s="53">
        <f t="shared" si="54"/>
        <v>0</v>
      </c>
      <c r="H822" s="53">
        <f t="shared" si="55"/>
        <v>0</v>
      </c>
      <c r="I822" s="52"/>
    </row>
    <row r="823" ht="16.5" spans="1:9">
      <c r="A823" s="41">
        <v>822</v>
      </c>
      <c r="B823" s="41"/>
      <c r="C823" s="41"/>
      <c r="D823" s="52"/>
      <c r="E823" s="43">
        <f t="shared" si="52"/>
        <v>0</v>
      </c>
      <c r="F823" s="43">
        <f t="shared" si="53"/>
        <v>0</v>
      </c>
      <c r="G823" s="53">
        <f t="shared" si="54"/>
        <v>0</v>
      </c>
      <c r="H823" s="53">
        <f t="shared" si="55"/>
        <v>0</v>
      </c>
      <c r="I823" s="52"/>
    </row>
    <row r="824" ht="16.5" spans="1:9">
      <c r="A824" s="41">
        <v>823</v>
      </c>
      <c r="B824" s="41"/>
      <c r="C824" s="41"/>
      <c r="D824" s="52"/>
      <c r="E824" s="43">
        <f t="shared" si="52"/>
        <v>0</v>
      </c>
      <c r="F824" s="43">
        <f t="shared" si="53"/>
        <v>0</v>
      </c>
      <c r="G824" s="53">
        <f t="shared" si="54"/>
        <v>0</v>
      </c>
      <c r="H824" s="53">
        <f t="shared" si="55"/>
        <v>0</v>
      </c>
      <c r="I824" s="52"/>
    </row>
    <row r="825" ht="16.5" spans="1:9">
      <c r="A825" s="41">
        <v>824</v>
      </c>
      <c r="B825" s="41"/>
      <c r="C825" s="41"/>
      <c r="D825" s="52"/>
      <c r="E825" s="43">
        <f t="shared" si="52"/>
        <v>0</v>
      </c>
      <c r="F825" s="43">
        <f t="shared" si="53"/>
        <v>0</v>
      </c>
      <c r="G825" s="53">
        <f t="shared" si="54"/>
        <v>0</v>
      </c>
      <c r="H825" s="53">
        <f t="shared" si="55"/>
        <v>0</v>
      </c>
      <c r="I825" s="52"/>
    </row>
    <row r="826" ht="16.5" spans="1:9">
      <c r="A826" s="41">
        <v>825</v>
      </c>
      <c r="B826" s="41"/>
      <c r="C826" s="41"/>
      <c r="D826" s="52"/>
      <c r="E826" s="43">
        <f t="shared" si="52"/>
        <v>0</v>
      </c>
      <c r="F826" s="43">
        <f t="shared" si="53"/>
        <v>0</v>
      </c>
      <c r="G826" s="53">
        <f t="shared" si="54"/>
        <v>0</v>
      </c>
      <c r="H826" s="53">
        <f t="shared" si="55"/>
        <v>0</v>
      </c>
      <c r="I826" s="52"/>
    </row>
    <row r="827" ht="16.5" spans="1:9">
      <c r="A827" s="41">
        <v>826</v>
      </c>
      <c r="B827" s="41"/>
      <c r="C827" s="41"/>
      <c r="D827" s="52"/>
      <c r="E827" s="43">
        <f t="shared" si="52"/>
        <v>0</v>
      </c>
      <c r="F827" s="43">
        <f t="shared" si="53"/>
        <v>0</v>
      </c>
      <c r="G827" s="53">
        <f t="shared" si="54"/>
        <v>0</v>
      </c>
      <c r="H827" s="53">
        <f t="shared" si="55"/>
        <v>0</v>
      </c>
      <c r="I827" s="52"/>
    </row>
    <row r="828" ht="16.5" spans="1:9">
      <c r="A828" s="41">
        <v>827</v>
      </c>
      <c r="B828" s="41"/>
      <c r="C828" s="41"/>
      <c r="D828" s="52"/>
      <c r="E828" s="43">
        <f t="shared" si="52"/>
        <v>0</v>
      </c>
      <c r="F828" s="43">
        <f t="shared" si="53"/>
        <v>0</v>
      </c>
      <c r="G828" s="53">
        <f t="shared" si="54"/>
        <v>0</v>
      </c>
      <c r="H828" s="53">
        <f t="shared" si="55"/>
        <v>0</v>
      </c>
      <c r="I828" s="52"/>
    </row>
    <row r="829" ht="16.5" spans="1:9">
      <c r="A829" s="41">
        <v>828</v>
      </c>
      <c r="B829" s="41"/>
      <c r="C829" s="41"/>
      <c r="D829" s="52"/>
      <c r="E829" s="43">
        <f t="shared" si="52"/>
        <v>0</v>
      </c>
      <c r="F829" s="43">
        <f t="shared" si="53"/>
        <v>0</v>
      </c>
      <c r="G829" s="53">
        <f t="shared" si="54"/>
        <v>0</v>
      </c>
      <c r="H829" s="53">
        <f t="shared" si="55"/>
        <v>0</v>
      </c>
      <c r="I829" s="52"/>
    </row>
    <row r="830" ht="16.5" spans="1:9">
      <c r="A830" s="41">
        <v>829</v>
      </c>
      <c r="B830" s="41"/>
      <c r="C830" s="41"/>
      <c r="D830" s="52"/>
      <c r="E830" s="43">
        <f t="shared" si="52"/>
        <v>0</v>
      </c>
      <c r="F830" s="43">
        <f t="shared" si="53"/>
        <v>0</v>
      </c>
      <c r="G830" s="53">
        <f t="shared" si="54"/>
        <v>0</v>
      </c>
      <c r="H830" s="53">
        <f t="shared" si="55"/>
        <v>0</v>
      </c>
      <c r="I830" s="52"/>
    </row>
    <row r="831" ht="16.5" spans="1:9">
      <c r="A831" s="41">
        <v>830</v>
      </c>
      <c r="B831" s="41"/>
      <c r="C831" s="41"/>
      <c r="D831" s="52"/>
      <c r="E831" s="43">
        <f t="shared" si="52"/>
        <v>0</v>
      </c>
      <c r="F831" s="43">
        <f t="shared" si="53"/>
        <v>0</v>
      </c>
      <c r="G831" s="53">
        <f t="shared" si="54"/>
        <v>0</v>
      </c>
      <c r="H831" s="53">
        <f t="shared" si="55"/>
        <v>0</v>
      </c>
      <c r="I831" s="52"/>
    </row>
    <row r="832" ht="16.5" spans="1:9">
      <c r="A832" s="41">
        <v>831</v>
      </c>
      <c r="B832" s="41"/>
      <c r="C832" s="41"/>
      <c r="D832" s="52"/>
      <c r="E832" s="43">
        <f t="shared" si="52"/>
        <v>0</v>
      </c>
      <c r="F832" s="43">
        <f t="shared" si="53"/>
        <v>0</v>
      </c>
      <c r="G832" s="53">
        <f t="shared" si="54"/>
        <v>0</v>
      </c>
      <c r="H832" s="53">
        <f t="shared" si="55"/>
        <v>0</v>
      </c>
      <c r="I832" s="52"/>
    </row>
    <row r="833" ht="16.5" spans="1:9">
      <c r="A833" s="41">
        <v>832</v>
      </c>
      <c r="B833" s="41"/>
      <c r="C833" s="41"/>
      <c r="D833" s="52"/>
      <c r="E833" s="43">
        <f t="shared" si="52"/>
        <v>0</v>
      </c>
      <c r="F833" s="43">
        <f t="shared" si="53"/>
        <v>0</v>
      </c>
      <c r="G833" s="53">
        <f t="shared" si="54"/>
        <v>0</v>
      </c>
      <c r="H833" s="53">
        <f t="shared" si="55"/>
        <v>0</v>
      </c>
      <c r="I833" s="52"/>
    </row>
    <row r="834" ht="16.5" spans="1:9">
      <c r="A834" s="41">
        <v>833</v>
      </c>
      <c r="B834" s="41"/>
      <c r="C834" s="41"/>
      <c r="D834" s="52"/>
      <c r="E834" s="43">
        <f t="shared" si="52"/>
        <v>0</v>
      </c>
      <c r="F834" s="43">
        <f t="shared" si="53"/>
        <v>0</v>
      </c>
      <c r="G834" s="53">
        <f t="shared" si="54"/>
        <v>0</v>
      </c>
      <c r="H834" s="53">
        <f t="shared" si="55"/>
        <v>0</v>
      </c>
      <c r="I834" s="52"/>
    </row>
    <row r="835" ht="16.5" spans="1:9">
      <c r="A835" s="41">
        <v>834</v>
      </c>
      <c r="B835" s="41"/>
      <c r="C835" s="41"/>
      <c r="D835" s="52"/>
      <c r="E835" s="43">
        <f t="shared" si="52"/>
        <v>0</v>
      </c>
      <c r="F835" s="43">
        <f t="shared" si="53"/>
        <v>0</v>
      </c>
      <c r="G835" s="53">
        <f t="shared" si="54"/>
        <v>0</v>
      </c>
      <c r="H835" s="53">
        <f t="shared" si="55"/>
        <v>0</v>
      </c>
      <c r="I835" s="52"/>
    </row>
    <row r="836" ht="16.5" spans="1:9">
      <c r="A836" s="41">
        <v>835</v>
      </c>
      <c r="B836" s="41"/>
      <c r="C836" s="41"/>
      <c r="D836" s="52"/>
      <c r="E836" s="43">
        <f t="shared" si="52"/>
        <v>0</v>
      </c>
      <c r="F836" s="43">
        <f t="shared" si="53"/>
        <v>0</v>
      </c>
      <c r="G836" s="53">
        <f t="shared" si="54"/>
        <v>0</v>
      </c>
      <c r="H836" s="53">
        <f t="shared" si="55"/>
        <v>0</v>
      </c>
      <c r="I836" s="52"/>
    </row>
    <row r="837" ht="16.5" spans="1:9">
      <c r="A837" s="41">
        <v>836</v>
      </c>
      <c r="B837" s="41"/>
      <c r="C837" s="41"/>
      <c r="D837" s="52"/>
      <c r="E837" s="43">
        <f t="shared" si="52"/>
        <v>0</v>
      </c>
      <c r="F837" s="43">
        <f t="shared" si="53"/>
        <v>0</v>
      </c>
      <c r="G837" s="53">
        <f t="shared" si="54"/>
        <v>0</v>
      </c>
      <c r="H837" s="53">
        <f t="shared" si="55"/>
        <v>0</v>
      </c>
      <c r="I837" s="52"/>
    </row>
    <row r="838" ht="16.5" spans="1:9">
      <c r="A838" s="41">
        <v>837</v>
      </c>
      <c r="B838" s="41"/>
      <c r="C838" s="41"/>
      <c r="D838" s="52"/>
      <c r="E838" s="43">
        <f t="shared" si="52"/>
        <v>0</v>
      </c>
      <c r="F838" s="43">
        <f t="shared" si="53"/>
        <v>0</v>
      </c>
      <c r="G838" s="53">
        <f t="shared" si="54"/>
        <v>0</v>
      </c>
      <c r="H838" s="53">
        <f t="shared" si="55"/>
        <v>0</v>
      </c>
      <c r="I838" s="52"/>
    </row>
    <row r="839" ht="16.5" spans="1:9">
      <c r="A839" s="41">
        <v>838</v>
      </c>
      <c r="B839" s="41"/>
      <c r="C839" s="41"/>
      <c r="D839" s="52"/>
      <c r="E839" s="43">
        <f t="shared" si="52"/>
        <v>0</v>
      </c>
      <c r="F839" s="43">
        <f t="shared" si="53"/>
        <v>0</v>
      </c>
      <c r="G839" s="53">
        <f t="shared" si="54"/>
        <v>0</v>
      </c>
      <c r="H839" s="53">
        <f t="shared" si="55"/>
        <v>0</v>
      </c>
      <c r="I839" s="52"/>
    </row>
    <row r="840" ht="16.5" spans="1:9">
      <c r="A840" s="41">
        <v>839</v>
      </c>
      <c r="B840" s="41"/>
      <c r="C840" s="41"/>
      <c r="D840" s="52"/>
      <c r="E840" s="43">
        <f t="shared" si="52"/>
        <v>0</v>
      </c>
      <c r="F840" s="43">
        <f t="shared" si="53"/>
        <v>0</v>
      </c>
      <c r="G840" s="53">
        <f t="shared" si="54"/>
        <v>0</v>
      </c>
      <c r="H840" s="53">
        <f t="shared" si="55"/>
        <v>0</v>
      </c>
      <c r="I840" s="52"/>
    </row>
    <row r="841" ht="16.5" spans="1:9">
      <c r="A841" s="41">
        <v>840</v>
      </c>
      <c r="B841" s="41"/>
      <c r="C841" s="41"/>
      <c r="D841" s="52"/>
      <c r="E841" s="43">
        <f t="shared" si="52"/>
        <v>0</v>
      </c>
      <c r="F841" s="43">
        <f t="shared" si="53"/>
        <v>0</v>
      </c>
      <c r="G841" s="53">
        <f t="shared" si="54"/>
        <v>0</v>
      </c>
      <c r="H841" s="53">
        <f t="shared" si="55"/>
        <v>0</v>
      </c>
      <c r="I841" s="52"/>
    </row>
    <row r="842" ht="16.5" spans="1:9">
      <c r="A842" s="41">
        <v>841</v>
      </c>
      <c r="B842" s="41"/>
      <c r="C842" s="41"/>
      <c r="D842" s="52"/>
      <c r="E842" s="43">
        <f t="shared" ref="E842:E905" si="56">IF(D842&gt;0,IF(D842&lt;=ROUND((I842+36000)-(36000*0.03-0),2),0.03,IF(D842&lt;=ROUND((I842+144000)-(144000*0.1-2520),2),0.1,IF(D842&lt;=ROUND((I842+300000)-(30000*0.2-16920),2),0.2,IF(D842&lt;=ROUND((I842+420000)-(420000*0.25-31920),2),0.25,IF(D842&lt;=ROUND((I842+660000)-(660000*0.3-52920),2),0.3,IF(D842&lt;=ROUND((I842+960000)-(960000*0.35-85920),2),0.35,0.45)))))),0)</f>
        <v>0</v>
      </c>
      <c r="F842" s="43">
        <f t="shared" ref="F842:F905" si="57">IF(D842&gt;I842,IF(D842&lt;=ROUND((I842+36000)-(36000*0.03-0),2),0,IF(D842&lt;=ROUND((I842+144000)-(144000*0.1-2520),2),2520,IF(D842&lt;=ROUND((I842+300000)-(30000*0.2-16920),2),16920,IF(D842&lt;=ROUND((I842+420000)-(420000*0.25-31920),2),31920,IF(D842&lt;=ROUND((I842+660000)-(660000*0.3-52920),2),52920,IF(D842&lt;=ROUND((I842+960000)-(960000*0.35-85920),2),85920,181920)))))),0)</f>
        <v>0</v>
      </c>
      <c r="G842" s="53">
        <f t="shared" ref="G842:G905" si="58">IF(D842&lt;=I842,0,ROUND(((D842-I842)*E842-F842)/(1-E842),2))</f>
        <v>0</v>
      </c>
      <c r="H842" s="53">
        <f t="shared" ref="H842:H905" si="59">IF(D842&lt;=I842,D842,ROUND((D842-E842*I842-F842)/(1-E842),2))</f>
        <v>0</v>
      </c>
      <c r="I842" s="52"/>
    </row>
    <row r="843" ht="16.5" spans="1:9">
      <c r="A843" s="41">
        <v>842</v>
      </c>
      <c r="B843" s="41"/>
      <c r="C843" s="41"/>
      <c r="D843" s="52"/>
      <c r="E843" s="43">
        <f t="shared" si="56"/>
        <v>0</v>
      </c>
      <c r="F843" s="43">
        <f t="shared" si="57"/>
        <v>0</v>
      </c>
      <c r="G843" s="53">
        <f t="shared" si="58"/>
        <v>0</v>
      </c>
      <c r="H843" s="53">
        <f t="shared" si="59"/>
        <v>0</v>
      </c>
      <c r="I843" s="52"/>
    </row>
    <row r="844" ht="16.5" spans="1:9">
      <c r="A844" s="41">
        <v>843</v>
      </c>
      <c r="B844" s="41"/>
      <c r="C844" s="41"/>
      <c r="D844" s="52"/>
      <c r="E844" s="43">
        <f t="shared" si="56"/>
        <v>0</v>
      </c>
      <c r="F844" s="43">
        <f t="shared" si="57"/>
        <v>0</v>
      </c>
      <c r="G844" s="53">
        <f t="shared" si="58"/>
        <v>0</v>
      </c>
      <c r="H844" s="53">
        <f t="shared" si="59"/>
        <v>0</v>
      </c>
      <c r="I844" s="52"/>
    </row>
    <row r="845" ht="16.5" spans="1:9">
      <c r="A845" s="41">
        <v>844</v>
      </c>
      <c r="B845" s="41"/>
      <c r="C845" s="41"/>
      <c r="D845" s="52"/>
      <c r="E845" s="43">
        <f t="shared" si="56"/>
        <v>0</v>
      </c>
      <c r="F845" s="43">
        <f t="shared" si="57"/>
        <v>0</v>
      </c>
      <c r="G845" s="53">
        <f t="shared" si="58"/>
        <v>0</v>
      </c>
      <c r="H845" s="53">
        <f t="shared" si="59"/>
        <v>0</v>
      </c>
      <c r="I845" s="52"/>
    </row>
    <row r="846" ht="16.5" spans="1:9">
      <c r="A846" s="41">
        <v>845</v>
      </c>
      <c r="B846" s="41"/>
      <c r="C846" s="41"/>
      <c r="D846" s="52"/>
      <c r="E846" s="43">
        <f t="shared" si="56"/>
        <v>0</v>
      </c>
      <c r="F846" s="43">
        <f t="shared" si="57"/>
        <v>0</v>
      </c>
      <c r="G846" s="53">
        <f t="shared" si="58"/>
        <v>0</v>
      </c>
      <c r="H846" s="53">
        <f t="shared" si="59"/>
        <v>0</v>
      </c>
      <c r="I846" s="52"/>
    </row>
    <row r="847" ht="16.5" spans="1:9">
      <c r="A847" s="41">
        <v>846</v>
      </c>
      <c r="B847" s="41"/>
      <c r="C847" s="41"/>
      <c r="D847" s="52"/>
      <c r="E847" s="43">
        <f t="shared" si="56"/>
        <v>0</v>
      </c>
      <c r="F847" s="43">
        <f t="shared" si="57"/>
        <v>0</v>
      </c>
      <c r="G847" s="53">
        <f t="shared" si="58"/>
        <v>0</v>
      </c>
      <c r="H847" s="53">
        <f t="shared" si="59"/>
        <v>0</v>
      </c>
      <c r="I847" s="52"/>
    </row>
    <row r="848" ht="16.5" spans="1:9">
      <c r="A848" s="41">
        <v>847</v>
      </c>
      <c r="B848" s="41"/>
      <c r="C848" s="41"/>
      <c r="D848" s="52"/>
      <c r="E848" s="43">
        <f t="shared" si="56"/>
        <v>0</v>
      </c>
      <c r="F848" s="43">
        <f t="shared" si="57"/>
        <v>0</v>
      </c>
      <c r="G848" s="53">
        <f t="shared" si="58"/>
        <v>0</v>
      </c>
      <c r="H848" s="53">
        <f t="shared" si="59"/>
        <v>0</v>
      </c>
      <c r="I848" s="52"/>
    </row>
    <row r="849" ht="16.5" spans="1:9">
      <c r="A849" s="41">
        <v>848</v>
      </c>
      <c r="B849" s="41"/>
      <c r="C849" s="41"/>
      <c r="D849" s="52"/>
      <c r="E849" s="43">
        <f t="shared" si="56"/>
        <v>0</v>
      </c>
      <c r="F849" s="43">
        <f t="shared" si="57"/>
        <v>0</v>
      </c>
      <c r="G849" s="53">
        <f t="shared" si="58"/>
        <v>0</v>
      </c>
      <c r="H849" s="53">
        <f t="shared" si="59"/>
        <v>0</v>
      </c>
      <c r="I849" s="52"/>
    </row>
    <row r="850" ht="16.5" spans="1:9">
      <c r="A850" s="41">
        <v>849</v>
      </c>
      <c r="B850" s="41"/>
      <c r="C850" s="41"/>
      <c r="D850" s="52"/>
      <c r="E850" s="43">
        <f t="shared" si="56"/>
        <v>0</v>
      </c>
      <c r="F850" s="43">
        <f t="shared" si="57"/>
        <v>0</v>
      </c>
      <c r="G850" s="53">
        <f t="shared" si="58"/>
        <v>0</v>
      </c>
      <c r="H850" s="53">
        <f t="shared" si="59"/>
        <v>0</v>
      </c>
      <c r="I850" s="52"/>
    </row>
    <row r="851" ht="16.5" spans="1:9">
      <c r="A851" s="41">
        <v>850</v>
      </c>
      <c r="B851" s="41"/>
      <c r="C851" s="41"/>
      <c r="D851" s="52"/>
      <c r="E851" s="43">
        <f t="shared" si="56"/>
        <v>0</v>
      </c>
      <c r="F851" s="43">
        <f t="shared" si="57"/>
        <v>0</v>
      </c>
      <c r="G851" s="53">
        <f t="shared" si="58"/>
        <v>0</v>
      </c>
      <c r="H851" s="53">
        <f t="shared" si="59"/>
        <v>0</v>
      </c>
      <c r="I851" s="52"/>
    </row>
    <row r="852" ht="16.5" spans="1:9">
      <c r="A852" s="41">
        <v>851</v>
      </c>
      <c r="B852" s="41"/>
      <c r="C852" s="41"/>
      <c r="D852" s="52"/>
      <c r="E852" s="43">
        <f t="shared" si="56"/>
        <v>0</v>
      </c>
      <c r="F852" s="43">
        <f t="shared" si="57"/>
        <v>0</v>
      </c>
      <c r="G852" s="53">
        <f t="shared" si="58"/>
        <v>0</v>
      </c>
      <c r="H852" s="53">
        <f t="shared" si="59"/>
        <v>0</v>
      </c>
      <c r="I852" s="52"/>
    </row>
    <row r="853" ht="16.5" spans="1:9">
      <c r="A853" s="41">
        <v>852</v>
      </c>
      <c r="B853" s="41"/>
      <c r="C853" s="41"/>
      <c r="D853" s="52"/>
      <c r="E853" s="43">
        <f t="shared" si="56"/>
        <v>0</v>
      </c>
      <c r="F853" s="43">
        <f t="shared" si="57"/>
        <v>0</v>
      </c>
      <c r="G853" s="53">
        <f t="shared" si="58"/>
        <v>0</v>
      </c>
      <c r="H853" s="53">
        <f t="shared" si="59"/>
        <v>0</v>
      </c>
      <c r="I853" s="52"/>
    </row>
    <row r="854" ht="16.5" spans="1:9">
      <c r="A854" s="41">
        <v>853</v>
      </c>
      <c r="B854" s="41"/>
      <c r="C854" s="41"/>
      <c r="D854" s="52"/>
      <c r="E854" s="43">
        <f t="shared" si="56"/>
        <v>0</v>
      </c>
      <c r="F854" s="43">
        <f t="shared" si="57"/>
        <v>0</v>
      </c>
      <c r="G854" s="53">
        <f t="shared" si="58"/>
        <v>0</v>
      </c>
      <c r="H854" s="53">
        <f t="shared" si="59"/>
        <v>0</v>
      </c>
      <c r="I854" s="52"/>
    </row>
    <row r="855" ht="16.5" spans="1:9">
      <c r="A855" s="41">
        <v>854</v>
      </c>
      <c r="B855" s="41"/>
      <c r="C855" s="41"/>
      <c r="D855" s="52"/>
      <c r="E855" s="43">
        <f t="shared" si="56"/>
        <v>0</v>
      </c>
      <c r="F855" s="43">
        <f t="shared" si="57"/>
        <v>0</v>
      </c>
      <c r="G855" s="53">
        <f t="shared" si="58"/>
        <v>0</v>
      </c>
      <c r="H855" s="53">
        <f t="shared" si="59"/>
        <v>0</v>
      </c>
      <c r="I855" s="52"/>
    </row>
    <row r="856" ht="16.5" spans="1:9">
      <c r="A856" s="41">
        <v>855</v>
      </c>
      <c r="B856" s="41"/>
      <c r="C856" s="41"/>
      <c r="D856" s="52"/>
      <c r="E856" s="43">
        <f t="shared" si="56"/>
        <v>0</v>
      </c>
      <c r="F856" s="43">
        <f t="shared" si="57"/>
        <v>0</v>
      </c>
      <c r="G856" s="53">
        <f t="shared" si="58"/>
        <v>0</v>
      </c>
      <c r="H856" s="53">
        <f t="shared" si="59"/>
        <v>0</v>
      </c>
      <c r="I856" s="52"/>
    </row>
    <row r="857" ht="16.5" spans="1:9">
      <c r="A857" s="41">
        <v>856</v>
      </c>
      <c r="B857" s="41"/>
      <c r="C857" s="41"/>
      <c r="D857" s="52"/>
      <c r="E857" s="43">
        <f t="shared" si="56"/>
        <v>0</v>
      </c>
      <c r="F857" s="43">
        <f t="shared" si="57"/>
        <v>0</v>
      </c>
      <c r="G857" s="53">
        <f t="shared" si="58"/>
        <v>0</v>
      </c>
      <c r="H857" s="53">
        <f t="shared" si="59"/>
        <v>0</v>
      </c>
      <c r="I857" s="52"/>
    </row>
    <row r="858" ht="16.5" spans="1:9">
      <c r="A858" s="41">
        <v>857</v>
      </c>
      <c r="B858" s="41"/>
      <c r="C858" s="41"/>
      <c r="D858" s="52"/>
      <c r="E858" s="43">
        <f t="shared" si="56"/>
        <v>0</v>
      </c>
      <c r="F858" s="43">
        <f t="shared" si="57"/>
        <v>0</v>
      </c>
      <c r="G858" s="53">
        <f t="shared" si="58"/>
        <v>0</v>
      </c>
      <c r="H858" s="53">
        <f t="shared" si="59"/>
        <v>0</v>
      </c>
      <c r="I858" s="52"/>
    </row>
    <row r="859" ht="16.5" spans="1:9">
      <c r="A859" s="41">
        <v>858</v>
      </c>
      <c r="B859" s="41"/>
      <c r="C859" s="41"/>
      <c r="D859" s="52"/>
      <c r="E859" s="43">
        <f t="shared" si="56"/>
        <v>0</v>
      </c>
      <c r="F859" s="43">
        <f t="shared" si="57"/>
        <v>0</v>
      </c>
      <c r="G859" s="53">
        <f t="shared" si="58"/>
        <v>0</v>
      </c>
      <c r="H859" s="53">
        <f t="shared" si="59"/>
        <v>0</v>
      </c>
      <c r="I859" s="52"/>
    </row>
    <row r="860" ht="16.5" spans="1:9">
      <c r="A860" s="41">
        <v>859</v>
      </c>
      <c r="B860" s="41"/>
      <c r="C860" s="41"/>
      <c r="D860" s="52"/>
      <c r="E860" s="43">
        <f t="shared" si="56"/>
        <v>0</v>
      </c>
      <c r="F860" s="43">
        <f t="shared" si="57"/>
        <v>0</v>
      </c>
      <c r="G860" s="53">
        <f t="shared" si="58"/>
        <v>0</v>
      </c>
      <c r="H860" s="53">
        <f t="shared" si="59"/>
        <v>0</v>
      </c>
      <c r="I860" s="52"/>
    </row>
    <row r="861" ht="16.5" spans="1:9">
      <c r="A861" s="41">
        <v>860</v>
      </c>
      <c r="B861" s="41"/>
      <c r="C861" s="41"/>
      <c r="D861" s="52"/>
      <c r="E861" s="43">
        <f t="shared" si="56"/>
        <v>0</v>
      </c>
      <c r="F861" s="43">
        <f t="shared" si="57"/>
        <v>0</v>
      </c>
      <c r="G861" s="53">
        <f t="shared" si="58"/>
        <v>0</v>
      </c>
      <c r="H861" s="53">
        <f t="shared" si="59"/>
        <v>0</v>
      </c>
      <c r="I861" s="52"/>
    </row>
    <row r="862" ht="16.5" spans="1:9">
      <c r="A862" s="41">
        <v>861</v>
      </c>
      <c r="B862" s="41"/>
      <c r="C862" s="41"/>
      <c r="D862" s="52"/>
      <c r="E862" s="43">
        <f t="shared" si="56"/>
        <v>0</v>
      </c>
      <c r="F862" s="43">
        <f t="shared" si="57"/>
        <v>0</v>
      </c>
      <c r="G862" s="53">
        <f t="shared" si="58"/>
        <v>0</v>
      </c>
      <c r="H862" s="53">
        <f t="shared" si="59"/>
        <v>0</v>
      </c>
      <c r="I862" s="52"/>
    </row>
    <row r="863" ht="16.5" spans="1:9">
      <c r="A863" s="41">
        <v>862</v>
      </c>
      <c r="B863" s="41"/>
      <c r="C863" s="41"/>
      <c r="D863" s="52"/>
      <c r="E863" s="43">
        <f t="shared" si="56"/>
        <v>0</v>
      </c>
      <c r="F863" s="43">
        <f t="shared" si="57"/>
        <v>0</v>
      </c>
      <c r="G863" s="53">
        <f t="shared" si="58"/>
        <v>0</v>
      </c>
      <c r="H863" s="53">
        <f t="shared" si="59"/>
        <v>0</v>
      </c>
      <c r="I863" s="52"/>
    </row>
    <row r="864" ht="16.5" spans="1:9">
      <c r="A864" s="41">
        <v>863</v>
      </c>
      <c r="B864" s="41"/>
      <c r="C864" s="41"/>
      <c r="D864" s="52"/>
      <c r="E864" s="43">
        <f t="shared" si="56"/>
        <v>0</v>
      </c>
      <c r="F864" s="43">
        <f t="shared" si="57"/>
        <v>0</v>
      </c>
      <c r="G864" s="53">
        <f t="shared" si="58"/>
        <v>0</v>
      </c>
      <c r="H864" s="53">
        <f t="shared" si="59"/>
        <v>0</v>
      </c>
      <c r="I864" s="52"/>
    </row>
    <row r="865" ht="16.5" spans="1:9">
      <c r="A865" s="41">
        <v>864</v>
      </c>
      <c r="B865" s="41"/>
      <c r="C865" s="41"/>
      <c r="D865" s="52"/>
      <c r="E865" s="43">
        <f t="shared" si="56"/>
        <v>0</v>
      </c>
      <c r="F865" s="43">
        <f t="shared" si="57"/>
        <v>0</v>
      </c>
      <c r="G865" s="53">
        <f t="shared" si="58"/>
        <v>0</v>
      </c>
      <c r="H865" s="53">
        <f t="shared" si="59"/>
        <v>0</v>
      </c>
      <c r="I865" s="52"/>
    </row>
    <row r="866" ht="16.5" spans="1:9">
      <c r="A866" s="41">
        <v>865</v>
      </c>
      <c r="B866" s="41"/>
      <c r="C866" s="41"/>
      <c r="D866" s="52"/>
      <c r="E866" s="43">
        <f t="shared" si="56"/>
        <v>0</v>
      </c>
      <c r="F866" s="43">
        <f t="shared" si="57"/>
        <v>0</v>
      </c>
      <c r="G866" s="53">
        <f t="shared" si="58"/>
        <v>0</v>
      </c>
      <c r="H866" s="53">
        <f t="shared" si="59"/>
        <v>0</v>
      </c>
      <c r="I866" s="52"/>
    </row>
    <row r="867" ht="16.5" spans="1:9">
      <c r="A867" s="41">
        <v>866</v>
      </c>
      <c r="B867" s="41"/>
      <c r="C867" s="41"/>
      <c r="D867" s="52"/>
      <c r="E867" s="43">
        <f t="shared" si="56"/>
        <v>0</v>
      </c>
      <c r="F867" s="43">
        <f t="shared" si="57"/>
        <v>0</v>
      </c>
      <c r="G867" s="53">
        <f t="shared" si="58"/>
        <v>0</v>
      </c>
      <c r="H867" s="53">
        <f t="shared" si="59"/>
        <v>0</v>
      </c>
      <c r="I867" s="52"/>
    </row>
    <row r="868" ht="16.5" spans="1:9">
      <c r="A868" s="41">
        <v>867</v>
      </c>
      <c r="B868" s="41"/>
      <c r="C868" s="41"/>
      <c r="D868" s="52"/>
      <c r="E868" s="43">
        <f t="shared" si="56"/>
        <v>0</v>
      </c>
      <c r="F868" s="43">
        <f t="shared" si="57"/>
        <v>0</v>
      </c>
      <c r="G868" s="53">
        <f t="shared" si="58"/>
        <v>0</v>
      </c>
      <c r="H868" s="53">
        <f t="shared" si="59"/>
        <v>0</v>
      </c>
      <c r="I868" s="52"/>
    </row>
    <row r="869" ht="16.5" spans="1:9">
      <c r="A869" s="41">
        <v>868</v>
      </c>
      <c r="B869" s="41"/>
      <c r="C869" s="41"/>
      <c r="D869" s="52"/>
      <c r="E869" s="43">
        <f t="shared" si="56"/>
        <v>0</v>
      </c>
      <c r="F869" s="43">
        <f t="shared" si="57"/>
        <v>0</v>
      </c>
      <c r="G869" s="53">
        <f t="shared" si="58"/>
        <v>0</v>
      </c>
      <c r="H869" s="53">
        <f t="shared" si="59"/>
        <v>0</v>
      </c>
      <c r="I869" s="52"/>
    </row>
    <row r="870" ht="16.5" spans="1:9">
      <c r="A870" s="41">
        <v>869</v>
      </c>
      <c r="B870" s="41"/>
      <c r="C870" s="41"/>
      <c r="D870" s="52"/>
      <c r="E870" s="43">
        <f t="shared" si="56"/>
        <v>0</v>
      </c>
      <c r="F870" s="43">
        <f t="shared" si="57"/>
        <v>0</v>
      </c>
      <c r="G870" s="53">
        <f t="shared" si="58"/>
        <v>0</v>
      </c>
      <c r="H870" s="53">
        <f t="shared" si="59"/>
        <v>0</v>
      </c>
      <c r="I870" s="52"/>
    </row>
    <row r="871" ht="16.5" spans="1:9">
      <c r="A871" s="41">
        <v>870</v>
      </c>
      <c r="B871" s="41"/>
      <c r="C871" s="41"/>
      <c r="D871" s="52"/>
      <c r="E871" s="43">
        <f t="shared" si="56"/>
        <v>0</v>
      </c>
      <c r="F871" s="43">
        <f t="shared" si="57"/>
        <v>0</v>
      </c>
      <c r="G871" s="53">
        <f t="shared" si="58"/>
        <v>0</v>
      </c>
      <c r="H871" s="53">
        <f t="shared" si="59"/>
        <v>0</v>
      </c>
      <c r="I871" s="52"/>
    </row>
    <row r="872" ht="16.5" spans="1:9">
      <c r="A872" s="41">
        <v>871</v>
      </c>
      <c r="B872" s="41"/>
      <c r="C872" s="41"/>
      <c r="D872" s="52"/>
      <c r="E872" s="43">
        <f t="shared" si="56"/>
        <v>0</v>
      </c>
      <c r="F872" s="43">
        <f t="shared" si="57"/>
        <v>0</v>
      </c>
      <c r="G872" s="53">
        <f t="shared" si="58"/>
        <v>0</v>
      </c>
      <c r="H872" s="53">
        <f t="shared" si="59"/>
        <v>0</v>
      </c>
      <c r="I872" s="52"/>
    </row>
    <row r="873" ht="16.5" spans="1:9">
      <c r="A873" s="41">
        <v>872</v>
      </c>
      <c r="B873" s="41"/>
      <c r="C873" s="41"/>
      <c r="D873" s="52"/>
      <c r="E873" s="43">
        <f t="shared" si="56"/>
        <v>0</v>
      </c>
      <c r="F873" s="43">
        <f t="shared" si="57"/>
        <v>0</v>
      </c>
      <c r="G873" s="53">
        <f t="shared" si="58"/>
        <v>0</v>
      </c>
      <c r="H873" s="53">
        <f t="shared" si="59"/>
        <v>0</v>
      </c>
      <c r="I873" s="52"/>
    </row>
    <row r="874" ht="16.5" spans="1:9">
      <c r="A874" s="41">
        <v>873</v>
      </c>
      <c r="B874" s="41"/>
      <c r="C874" s="41"/>
      <c r="D874" s="52"/>
      <c r="E874" s="43">
        <f t="shared" si="56"/>
        <v>0</v>
      </c>
      <c r="F874" s="43">
        <f t="shared" si="57"/>
        <v>0</v>
      </c>
      <c r="G874" s="53">
        <f t="shared" si="58"/>
        <v>0</v>
      </c>
      <c r="H874" s="53">
        <f t="shared" si="59"/>
        <v>0</v>
      </c>
      <c r="I874" s="52"/>
    </row>
    <row r="875" ht="16.5" spans="1:9">
      <c r="A875" s="41">
        <v>874</v>
      </c>
      <c r="B875" s="41"/>
      <c r="C875" s="41"/>
      <c r="D875" s="52"/>
      <c r="E875" s="43">
        <f t="shared" si="56"/>
        <v>0</v>
      </c>
      <c r="F875" s="43">
        <f t="shared" si="57"/>
        <v>0</v>
      </c>
      <c r="G875" s="53">
        <f t="shared" si="58"/>
        <v>0</v>
      </c>
      <c r="H875" s="53">
        <f t="shared" si="59"/>
        <v>0</v>
      </c>
      <c r="I875" s="52"/>
    </row>
    <row r="876" ht="16.5" spans="1:9">
      <c r="A876" s="41">
        <v>875</v>
      </c>
      <c r="B876" s="41"/>
      <c r="C876" s="41"/>
      <c r="D876" s="52"/>
      <c r="E876" s="43">
        <f t="shared" si="56"/>
        <v>0</v>
      </c>
      <c r="F876" s="43">
        <f t="shared" si="57"/>
        <v>0</v>
      </c>
      <c r="G876" s="53">
        <f t="shared" si="58"/>
        <v>0</v>
      </c>
      <c r="H876" s="53">
        <f t="shared" si="59"/>
        <v>0</v>
      </c>
      <c r="I876" s="52"/>
    </row>
    <row r="877" ht="16.5" spans="1:9">
      <c r="A877" s="41">
        <v>876</v>
      </c>
      <c r="B877" s="41"/>
      <c r="C877" s="41"/>
      <c r="D877" s="52"/>
      <c r="E877" s="43">
        <f t="shared" si="56"/>
        <v>0</v>
      </c>
      <c r="F877" s="43">
        <f t="shared" si="57"/>
        <v>0</v>
      </c>
      <c r="G877" s="53">
        <f t="shared" si="58"/>
        <v>0</v>
      </c>
      <c r="H877" s="53">
        <f t="shared" si="59"/>
        <v>0</v>
      </c>
      <c r="I877" s="52"/>
    </row>
    <row r="878" ht="16.5" spans="1:9">
      <c r="A878" s="41">
        <v>877</v>
      </c>
      <c r="B878" s="41"/>
      <c r="C878" s="41"/>
      <c r="D878" s="52"/>
      <c r="E878" s="43">
        <f t="shared" si="56"/>
        <v>0</v>
      </c>
      <c r="F878" s="43">
        <f t="shared" si="57"/>
        <v>0</v>
      </c>
      <c r="G878" s="53">
        <f t="shared" si="58"/>
        <v>0</v>
      </c>
      <c r="H878" s="53">
        <f t="shared" si="59"/>
        <v>0</v>
      </c>
      <c r="I878" s="52"/>
    </row>
    <row r="879" ht="16.5" spans="1:9">
      <c r="A879" s="41">
        <v>878</v>
      </c>
      <c r="B879" s="41"/>
      <c r="C879" s="41"/>
      <c r="D879" s="52"/>
      <c r="E879" s="43">
        <f t="shared" si="56"/>
        <v>0</v>
      </c>
      <c r="F879" s="43">
        <f t="shared" si="57"/>
        <v>0</v>
      </c>
      <c r="G879" s="53">
        <f t="shared" si="58"/>
        <v>0</v>
      </c>
      <c r="H879" s="53">
        <f t="shared" si="59"/>
        <v>0</v>
      </c>
      <c r="I879" s="52"/>
    </row>
    <row r="880" ht="16.5" spans="1:9">
      <c r="A880" s="41">
        <v>879</v>
      </c>
      <c r="B880" s="41"/>
      <c r="C880" s="41"/>
      <c r="D880" s="52"/>
      <c r="E880" s="43">
        <f t="shared" si="56"/>
        <v>0</v>
      </c>
      <c r="F880" s="43">
        <f t="shared" si="57"/>
        <v>0</v>
      </c>
      <c r="G880" s="53">
        <f t="shared" si="58"/>
        <v>0</v>
      </c>
      <c r="H880" s="53">
        <f t="shared" si="59"/>
        <v>0</v>
      </c>
      <c r="I880" s="52"/>
    </row>
    <row r="881" ht="16.5" spans="1:9">
      <c r="A881" s="41">
        <v>880</v>
      </c>
      <c r="B881" s="41"/>
      <c r="C881" s="41"/>
      <c r="D881" s="52"/>
      <c r="E881" s="43">
        <f t="shared" si="56"/>
        <v>0</v>
      </c>
      <c r="F881" s="43">
        <f t="shared" si="57"/>
        <v>0</v>
      </c>
      <c r="G881" s="53">
        <f t="shared" si="58"/>
        <v>0</v>
      </c>
      <c r="H881" s="53">
        <f t="shared" si="59"/>
        <v>0</v>
      </c>
      <c r="I881" s="52"/>
    </row>
    <row r="882" ht="16.5" spans="1:9">
      <c r="A882" s="41">
        <v>881</v>
      </c>
      <c r="B882" s="41"/>
      <c r="C882" s="41"/>
      <c r="D882" s="52"/>
      <c r="E882" s="43">
        <f t="shared" si="56"/>
        <v>0</v>
      </c>
      <c r="F882" s="43">
        <f t="shared" si="57"/>
        <v>0</v>
      </c>
      <c r="G882" s="53">
        <f t="shared" si="58"/>
        <v>0</v>
      </c>
      <c r="H882" s="53">
        <f t="shared" si="59"/>
        <v>0</v>
      </c>
      <c r="I882" s="52"/>
    </row>
    <row r="883" ht="16.5" spans="1:9">
      <c r="A883" s="41">
        <v>882</v>
      </c>
      <c r="B883" s="41"/>
      <c r="C883" s="41"/>
      <c r="D883" s="52"/>
      <c r="E883" s="43">
        <f t="shared" si="56"/>
        <v>0</v>
      </c>
      <c r="F883" s="43">
        <f t="shared" si="57"/>
        <v>0</v>
      </c>
      <c r="G883" s="53">
        <f t="shared" si="58"/>
        <v>0</v>
      </c>
      <c r="H883" s="53">
        <f t="shared" si="59"/>
        <v>0</v>
      </c>
      <c r="I883" s="52"/>
    </row>
    <row r="884" ht="16.5" spans="1:9">
      <c r="A884" s="41">
        <v>883</v>
      </c>
      <c r="B884" s="41"/>
      <c r="C884" s="41"/>
      <c r="D884" s="52"/>
      <c r="E884" s="43">
        <f t="shared" si="56"/>
        <v>0</v>
      </c>
      <c r="F884" s="43">
        <f t="shared" si="57"/>
        <v>0</v>
      </c>
      <c r="G884" s="53">
        <f t="shared" si="58"/>
        <v>0</v>
      </c>
      <c r="H884" s="53">
        <f t="shared" si="59"/>
        <v>0</v>
      </c>
      <c r="I884" s="52"/>
    </row>
    <row r="885" ht="16.5" spans="1:9">
      <c r="A885" s="41">
        <v>884</v>
      </c>
      <c r="B885" s="41"/>
      <c r="C885" s="41"/>
      <c r="D885" s="52"/>
      <c r="E885" s="43">
        <f t="shared" si="56"/>
        <v>0</v>
      </c>
      <c r="F885" s="43">
        <f t="shared" si="57"/>
        <v>0</v>
      </c>
      <c r="G885" s="53">
        <f t="shared" si="58"/>
        <v>0</v>
      </c>
      <c r="H885" s="53">
        <f t="shared" si="59"/>
        <v>0</v>
      </c>
      <c r="I885" s="52"/>
    </row>
    <row r="886" ht="16.5" spans="1:9">
      <c r="A886" s="41">
        <v>885</v>
      </c>
      <c r="B886" s="41"/>
      <c r="C886" s="41"/>
      <c r="D886" s="52"/>
      <c r="E886" s="43">
        <f t="shared" si="56"/>
        <v>0</v>
      </c>
      <c r="F886" s="43">
        <f t="shared" si="57"/>
        <v>0</v>
      </c>
      <c r="G886" s="53">
        <f t="shared" si="58"/>
        <v>0</v>
      </c>
      <c r="H886" s="53">
        <f t="shared" si="59"/>
        <v>0</v>
      </c>
      <c r="I886" s="52"/>
    </row>
    <row r="887" ht="16.5" spans="1:9">
      <c r="A887" s="41">
        <v>886</v>
      </c>
      <c r="B887" s="41"/>
      <c r="C887" s="41"/>
      <c r="D887" s="52"/>
      <c r="E887" s="43">
        <f t="shared" si="56"/>
        <v>0</v>
      </c>
      <c r="F887" s="43">
        <f t="shared" si="57"/>
        <v>0</v>
      </c>
      <c r="G887" s="53">
        <f t="shared" si="58"/>
        <v>0</v>
      </c>
      <c r="H887" s="53">
        <f t="shared" si="59"/>
        <v>0</v>
      </c>
      <c r="I887" s="52"/>
    </row>
    <row r="888" ht="16.5" spans="1:9">
      <c r="A888" s="41">
        <v>887</v>
      </c>
      <c r="B888" s="41"/>
      <c r="C888" s="41"/>
      <c r="D888" s="52"/>
      <c r="E888" s="43">
        <f t="shared" si="56"/>
        <v>0</v>
      </c>
      <c r="F888" s="43">
        <f t="shared" si="57"/>
        <v>0</v>
      </c>
      <c r="G888" s="53">
        <f t="shared" si="58"/>
        <v>0</v>
      </c>
      <c r="H888" s="53">
        <f t="shared" si="59"/>
        <v>0</v>
      </c>
      <c r="I888" s="52"/>
    </row>
    <row r="889" ht="16.5" spans="1:9">
      <c r="A889" s="41">
        <v>888</v>
      </c>
      <c r="B889" s="41"/>
      <c r="C889" s="41"/>
      <c r="D889" s="52"/>
      <c r="E889" s="43">
        <f t="shared" si="56"/>
        <v>0</v>
      </c>
      <c r="F889" s="43">
        <f t="shared" si="57"/>
        <v>0</v>
      </c>
      <c r="G889" s="53">
        <f t="shared" si="58"/>
        <v>0</v>
      </c>
      <c r="H889" s="53">
        <f t="shared" si="59"/>
        <v>0</v>
      </c>
      <c r="I889" s="52"/>
    </row>
    <row r="890" ht="16.5" spans="1:9">
      <c r="A890" s="41">
        <v>889</v>
      </c>
      <c r="B890" s="41"/>
      <c r="C890" s="41"/>
      <c r="D890" s="52"/>
      <c r="E890" s="43">
        <f t="shared" si="56"/>
        <v>0</v>
      </c>
      <c r="F890" s="43">
        <f t="shared" si="57"/>
        <v>0</v>
      </c>
      <c r="G890" s="53">
        <f t="shared" si="58"/>
        <v>0</v>
      </c>
      <c r="H890" s="53">
        <f t="shared" si="59"/>
        <v>0</v>
      </c>
      <c r="I890" s="52"/>
    </row>
    <row r="891" ht="16.5" spans="1:9">
      <c r="A891" s="41">
        <v>890</v>
      </c>
      <c r="B891" s="41"/>
      <c r="C891" s="41"/>
      <c r="D891" s="52"/>
      <c r="E891" s="43">
        <f t="shared" si="56"/>
        <v>0</v>
      </c>
      <c r="F891" s="43">
        <f t="shared" si="57"/>
        <v>0</v>
      </c>
      <c r="G891" s="53">
        <f t="shared" si="58"/>
        <v>0</v>
      </c>
      <c r="H891" s="53">
        <f t="shared" si="59"/>
        <v>0</v>
      </c>
      <c r="I891" s="52"/>
    </row>
    <row r="892" ht="16.5" spans="1:9">
      <c r="A892" s="41">
        <v>891</v>
      </c>
      <c r="B892" s="41"/>
      <c r="C892" s="41"/>
      <c r="D892" s="52"/>
      <c r="E892" s="43">
        <f t="shared" si="56"/>
        <v>0</v>
      </c>
      <c r="F892" s="43">
        <f t="shared" si="57"/>
        <v>0</v>
      </c>
      <c r="G892" s="53">
        <f t="shared" si="58"/>
        <v>0</v>
      </c>
      <c r="H892" s="53">
        <f t="shared" si="59"/>
        <v>0</v>
      </c>
      <c r="I892" s="52"/>
    </row>
    <row r="893" ht="16.5" spans="1:9">
      <c r="A893" s="41">
        <v>892</v>
      </c>
      <c r="B893" s="41"/>
      <c r="C893" s="41"/>
      <c r="D893" s="52"/>
      <c r="E893" s="43">
        <f t="shared" si="56"/>
        <v>0</v>
      </c>
      <c r="F893" s="43">
        <f t="shared" si="57"/>
        <v>0</v>
      </c>
      <c r="G893" s="53">
        <f t="shared" si="58"/>
        <v>0</v>
      </c>
      <c r="H893" s="53">
        <f t="shared" si="59"/>
        <v>0</v>
      </c>
      <c r="I893" s="52"/>
    </row>
    <row r="894" ht="16.5" spans="1:9">
      <c r="A894" s="41">
        <v>893</v>
      </c>
      <c r="B894" s="41"/>
      <c r="C894" s="41"/>
      <c r="D894" s="52"/>
      <c r="E894" s="43">
        <f t="shared" si="56"/>
        <v>0</v>
      </c>
      <c r="F894" s="43">
        <f t="shared" si="57"/>
        <v>0</v>
      </c>
      <c r="G894" s="53">
        <f t="shared" si="58"/>
        <v>0</v>
      </c>
      <c r="H894" s="53">
        <f t="shared" si="59"/>
        <v>0</v>
      </c>
      <c r="I894" s="52"/>
    </row>
    <row r="895" ht="16.5" spans="1:9">
      <c r="A895" s="41">
        <v>894</v>
      </c>
      <c r="B895" s="41"/>
      <c r="C895" s="41"/>
      <c r="D895" s="52"/>
      <c r="E895" s="43">
        <f t="shared" si="56"/>
        <v>0</v>
      </c>
      <c r="F895" s="43">
        <f t="shared" si="57"/>
        <v>0</v>
      </c>
      <c r="G895" s="53">
        <f t="shared" si="58"/>
        <v>0</v>
      </c>
      <c r="H895" s="53">
        <f t="shared" si="59"/>
        <v>0</v>
      </c>
      <c r="I895" s="52"/>
    </row>
    <row r="896" ht="16.5" spans="1:9">
      <c r="A896" s="41">
        <v>895</v>
      </c>
      <c r="B896" s="41"/>
      <c r="C896" s="41"/>
      <c r="D896" s="52"/>
      <c r="E896" s="43">
        <f t="shared" si="56"/>
        <v>0</v>
      </c>
      <c r="F896" s="43">
        <f t="shared" si="57"/>
        <v>0</v>
      </c>
      <c r="G896" s="53">
        <f t="shared" si="58"/>
        <v>0</v>
      </c>
      <c r="H896" s="53">
        <f t="shared" si="59"/>
        <v>0</v>
      </c>
      <c r="I896" s="52"/>
    </row>
    <row r="897" ht="16.5" spans="1:9">
      <c r="A897" s="41">
        <v>896</v>
      </c>
      <c r="B897" s="41"/>
      <c r="C897" s="41"/>
      <c r="D897" s="52"/>
      <c r="E897" s="43">
        <f t="shared" si="56"/>
        <v>0</v>
      </c>
      <c r="F897" s="43">
        <f t="shared" si="57"/>
        <v>0</v>
      </c>
      <c r="G897" s="53">
        <f t="shared" si="58"/>
        <v>0</v>
      </c>
      <c r="H897" s="53">
        <f t="shared" si="59"/>
        <v>0</v>
      </c>
      <c r="I897" s="52"/>
    </row>
    <row r="898" ht="16.5" spans="1:9">
      <c r="A898" s="41">
        <v>897</v>
      </c>
      <c r="B898" s="41"/>
      <c r="C898" s="41"/>
      <c r="D898" s="52"/>
      <c r="E898" s="43">
        <f t="shared" si="56"/>
        <v>0</v>
      </c>
      <c r="F898" s="43">
        <f t="shared" si="57"/>
        <v>0</v>
      </c>
      <c r="G898" s="53">
        <f t="shared" si="58"/>
        <v>0</v>
      </c>
      <c r="H898" s="53">
        <f t="shared" si="59"/>
        <v>0</v>
      </c>
      <c r="I898" s="52"/>
    </row>
    <row r="899" ht="16.5" spans="1:9">
      <c r="A899" s="41">
        <v>898</v>
      </c>
      <c r="B899" s="41"/>
      <c r="C899" s="41"/>
      <c r="D899" s="52"/>
      <c r="E899" s="43">
        <f t="shared" si="56"/>
        <v>0</v>
      </c>
      <c r="F899" s="43">
        <f t="shared" si="57"/>
        <v>0</v>
      </c>
      <c r="G899" s="53">
        <f t="shared" si="58"/>
        <v>0</v>
      </c>
      <c r="H899" s="53">
        <f t="shared" si="59"/>
        <v>0</v>
      </c>
      <c r="I899" s="52"/>
    </row>
    <row r="900" ht="16.5" spans="1:9">
      <c r="A900" s="41">
        <v>899</v>
      </c>
      <c r="B900" s="41"/>
      <c r="C900" s="41"/>
      <c r="D900" s="52"/>
      <c r="E900" s="43">
        <f t="shared" si="56"/>
        <v>0</v>
      </c>
      <c r="F900" s="43">
        <f t="shared" si="57"/>
        <v>0</v>
      </c>
      <c r="G900" s="53">
        <f t="shared" si="58"/>
        <v>0</v>
      </c>
      <c r="H900" s="53">
        <f t="shared" si="59"/>
        <v>0</v>
      </c>
      <c r="I900" s="52"/>
    </row>
    <row r="901" ht="16.5" spans="1:9">
      <c r="A901" s="41">
        <v>900</v>
      </c>
      <c r="B901" s="41"/>
      <c r="C901" s="41"/>
      <c r="D901" s="52"/>
      <c r="E901" s="43">
        <f t="shared" si="56"/>
        <v>0</v>
      </c>
      <c r="F901" s="43">
        <f t="shared" si="57"/>
        <v>0</v>
      </c>
      <c r="G901" s="53">
        <f t="shared" si="58"/>
        <v>0</v>
      </c>
      <c r="H901" s="53">
        <f t="shared" si="59"/>
        <v>0</v>
      </c>
      <c r="I901" s="52"/>
    </row>
    <row r="902" ht="16.5" spans="1:9">
      <c r="A902" s="41">
        <v>901</v>
      </c>
      <c r="B902" s="41"/>
      <c r="C902" s="41"/>
      <c r="D902" s="52"/>
      <c r="E902" s="43">
        <f t="shared" si="56"/>
        <v>0</v>
      </c>
      <c r="F902" s="43">
        <f t="shared" si="57"/>
        <v>0</v>
      </c>
      <c r="G902" s="53">
        <f t="shared" si="58"/>
        <v>0</v>
      </c>
      <c r="H902" s="53">
        <f t="shared" si="59"/>
        <v>0</v>
      </c>
      <c r="I902" s="52"/>
    </row>
    <row r="903" ht="16.5" spans="1:9">
      <c r="A903" s="41">
        <v>902</v>
      </c>
      <c r="B903" s="41"/>
      <c r="C903" s="41"/>
      <c r="D903" s="52"/>
      <c r="E903" s="43">
        <f t="shared" si="56"/>
        <v>0</v>
      </c>
      <c r="F903" s="43">
        <f t="shared" si="57"/>
        <v>0</v>
      </c>
      <c r="G903" s="53">
        <f t="shared" si="58"/>
        <v>0</v>
      </c>
      <c r="H903" s="53">
        <f t="shared" si="59"/>
        <v>0</v>
      </c>
      <c r="I903" s="52"/>
    </row>
    <row r="904" ht="16.5" spans="1:9">
      <c r="A904" s="41">
        <v>903</v>
      </c>
      <c r="B904" s="41"/>
      <c r="C904" s="41"/>
      <c r="D904" s="52"/>
      <c r="E904" s="43">
        <f t="shared" si="56"/>
        <v>0</v>
      </c>
      <c r="F904" s="43">
        <f t="shared" si="57"/>
        <v>0</v>
      </c>
      <c r="G904" s="53">
        <f t="shared" si="58"/>
        <v>0</v>
      </c>
      <c r="H904" s="53">
        <f t="shared" si="59"/>
        <v>0</v>
      </c>
      <c r="I904" s="52"/>
    </row>
    <row r="905" ht="16.5" spans="1:9">
      <c r="A905" s="41">
        <v>904</v>
      </c>
      <c r="B905" s="41"/>
      <c r="C905" s="41"/>
      <c r="D905" s="52"/>
      <c r="E905" s="43">
        <f t="shared" si="56"/>
        <v>0</v>
      </c>
      <c r="F905" s="43">
        <f t="shared" si="57"/>
        <v>0</v>
      </c>
      <c r="G905" s="53">
        <f t="shared" si="58"/>
        <v>0</v>
      </c>
      <c r="H905" s="53">
        <f t="shared" si="59"/>
        <v>0</v>
      </c>
      <c r="I905" s="52"/>
    </row>
    <row r="906" ht="16.5" spans="1:9">
      <c r="A906" s="41">
        <v>905</v>
      </c>
      <c r="B906" s="41"/>
      <c r="C906" s="41"/>
      <c r="D906" s="52"/>
      <c r="E906" s="43">
        <f t="shared" ref="E906:E969" si="60">IF(D906&gt;0,IF(D906&lt;=ROUND((I906+36000)-(36000*0.03-0),2),0.03,IF(D906&lt;=ROUND((I906+144000)-(144000*0.1-2520),2),0.1,IF(D906&lt;=ROUND((I906+300000)-(30000*0.2-16920),2),0.2,IF(D906&lt;=ROUND((I906+420000)-(420000*0.25-31920),2),0.25,IF(D906&lt;=ROUND((I906+660000)-(660000*0.3-52920),2),0.3,IF(D906&lt;=ROUND((I906+960000)-(960000*0.35-85920),2),0.35,0.45)))))),0)</f>
        <v>0</v>
      </c>
      <c r="F906" s="43">
        <f t="shared" ref="F906:F969" si="61">IF(D906&gt;I906,IF(D906&lt;=ROUND((I906+36000)-(36000*0.03-0),2),0,IF(D906&lt;=ROUND((I906+144000)-(144000*0.1-2520),2),2520,IF(D906&lt;=ROUND((I906+300000)-(30000*0.2-16920),2),16920,IF(D906&lt;=ROUND((I906+420000)-(420000*0.25-31920),2),31920,IF(D906&lt;=ROUND((I906+660000)-(660000*0.3-52920),2),52920,IF(D906&lt;=ROUND((I906+960000)-(960000*0.35-85920),2),85920,181920)))))),0)</f>
        <v>0</v>
      </c>
      <c r="G906" s="53">
        <f t="shared" ref="G906:G969" si="62">IF(D906&lt;=I906,0,ROUND(((D906-I906)*E906-F906)/(1-E906),2))</f>
        <v>0</v>
      </c>
      <c r="H906" s="53">
        <f t="shared" ref="H906:H969" si="63">IF(D906&lt;=I906,D906,ROUND((D906-E906*I906-F906)/(1-E906),2))</f>
        <v>0</v>
      </c>
      <c r="I906" s="52"/>
    </row>
    <row r="907" ht="16.5" spans="1:9">
      <c r="A907" s="41">
        <v>906</v>
      </c>
      <c r="B907" s="41"/>
      <c r="C907" s="41"/>
      <c r="D907" s="52"/>
      <c r="E907" s="43">
        <f t="shared" si="60"/>
        <v>0</v>
      </c>
      <c r="F907" s="43">
        <f t="shared" si="61"/>
        <v>0</v>
      </c>
      <c r="G907" s="53">
        <f t="shared" si="62"/>
        <v>0</v>
      </c>
      <c r="H907" s="53">
        <f t="shared" si="63"/>
        <v>0</v>
      </c>
      <c r="I907" s="52"/>
    </row>
    <row r="908" ht="16.5" spans="1:9">
      <c r="A908" s="41">
        <v>907</v>
      </c>
      <c r="B908" s="41"/>
      <c r="C908" s="41"/>
      <c r="D908" s="52"/>
      <c r="E908" s="43">
        <f t="shared" si="60"/>
        <v>0</v>
      </c>
      <c r="F908" s="43">
        <f t="shared" si="61"/>
        <v>0</v>
      </c>
      <c r="G908" s="53">
        <f t="shared" si="62"/>
        <v>0</v>
      </c>
      <c r="H908" s="53">
        <f t="shared" si="63"/>
        <v>0</v>
      </c>
      <c r="I908" s="52"/>
    </row>
    <row r="909" ht="16.5" spans="1:9">
      <c r="A909" s="41">
        <v>908</v>
      </c>
      <c r="B909" s="41"/>
      <c r="C909" s="41"/>
      <c r="D909" s="52"/>
      <c r="E909" s="43">
        <f t="shared" si="60"/>
        <v>0</v>
      </c>
      <c r="F909" s="43">
        <f t="shared" si="61"/>
        <v>0</v>
      </c>
      <c r="G909" s="53">
        <f t="shared" si="62"/>
        <v>0</v>
      </c>
      <c r="H909" s="53">
        <f t="shared" si="63"/>
        <v>0</v>
      </c>
      <c r="I909" s="52"/>
    </row>
    <row r="910" ht="16.5" spans="1:9">
      <c r="A910" s="41">
        <v>909</v>
      </c>
      <c r="B910" s="41"/>
      <c r="C910" s="41"/>
      <c r="D910" s="52"/>
      <c r="E910" s="43">
        <f t="shared" si="60"/>
        <v>0</v>
      </c>
      <c r="F910" s="43">
        <f t="shared" si="61"/>
        <v>0</v>
      </c>
      <c r="G910" s="53">
        <f t="shared" si="62"/>
        <v>0</v>
      </c>
      <c r="H910" s="53">
        <f t="shared" si="63"/>
        <v>0</v>
      </c>
      <c r="I910" s="52"/>
    </row>
    <row r="911" ht="16.5" spans="1:9">
      <c r="A911" s="41">
        <v>910</v>
      </c>
      <c r="B911" s="41"/>
      <c r="C911" s="41"/>
      <c r="D911" s="52"/>
      <c r="E911" s="43">
        <f t="shared" si="60"/>
        <v>0</v>
      </c>
      <c r="F911" s="43">
        <f t="shared" si="61"/>
        <v>0</v>
      </c>
      <c r="G911" s="53">
        <f t="shared" si="62"/>
        <v>0</v>
      </c>
      <c r="H911" s="53">
        <f t="shared" si="63"/>
        <v>0</v>
      </c>
      <c r="I911" s="52"/>
    </row>
    <row r="912" ht="16.5" spans="1:9">
      <c r="A912" s="41">
        <v>911</v>
      </c>
      <c r="B912" s="41"/>
      <c r="C912" s="41"/>
      <c r="D912" s="52"/>
      <c r="E912" s="43">
        <f t="shared" si="60"/>
        <v>0</v>
      </c>
      <c r="F912" s="43">
        <f t="shared" si="61"/>
        <v>0</v>
      </c>
      <c r="G912" s="53">
        <f t="shared" si="62"/>
        <v>0</v>
      </c>
      <c r="H912" s="53">
        <f t="shared" si="63"/>
        <v>0</v>
      </c>
      <c r="I912" s="52"/>
    </row>
    <row r="913" ht="16.5" spans="1:9">
      <c r="A913" s="41">
        <v>912</v>
      </c>
      <c r="B913" s="41"/>
      <c r="C913" s="41"/>
      <c r="D913" s="52"/>
      <c r="E913" s="43">
        <f t="shared" si="60"/>
        <v>0</v>
      </c>
      <c r="F913" s="43">
        <f t="shared" si="61"/>
        <v>0</v>
      </c>
      <c r="G913" s="53">
        <f t="shared" si="62"/>
        <v>0</v>
      </c>
      <c r="H913" s="53">
        <f t="shared" si="63"/>
        <v>0</v>
      </c>
      <c r="I913" s="52"/>
    </row>
    <row r="914" ht="16.5" spans="1:9">
      <c r="A914" s="41">
        <v>913</v>
      </c>
      <c r="B914" s="41"/>
      <c r="C914" s="41"/>
      <c r="D914" s="52"/>
      <c r="E914" s="43">
        <f t="shared" si="60"/>
        <v>0</v>
      </c>
      <c r="F914" s="43">
        <f t="shared" si="61"/>
        <v>0</v>
      </c>
      <c r="G914" s="53">
        <f t="shared" si="62"/>
        <v>0</v>
      </c>
      <c r="H914" s="53">
        <f t="shared" si="63"/>
        <v>0</v>
      </c>
      <c r="I914" s="52"/>
    </row>
    <row r="915" ht="16.5" spans="1:9">
      <c r="A915" s="41">
        <v>914</v>
      </c>
      <c r="B915" s="41"/>
      <c r="C915" s="41"/>
      <c r="D915" s="52"/>
      <c r="E915" s="43">
        <f t="shared" si="60"/>
        <v>0</v>
      </c>
      <c r="F915" s="43">
        <f t="shared" si="61"/>
        <v>0</v>
      </c>
      <c r="G915" s="53">
        <f t="shared" si="62"/>
        <v>0</v>
      </c>
      <c r="H915" s="53">
        <f t="shared" si="63"/>
        <v>0</v>
      </c>
      <c r="I915" s="52"/>
    </row>
    <row r="916" ht="16.5" spans="1:9">
      <c r="A916" s="41">
        <v>915</v>
      </c>
      <c r="B916" s="41"/>
      <c r="C916" s="41"/>
      <c r="D916" s="52"/>
      <c r="E916" s="43">
        <f t="shared" si="60"/>
        <v>0</v>
      </c>
      <c r="F916" s="43">
        <f t="shared" si="61"/>
        <v>0</v>
      </c>
      <c r="G916" s="53">
        <f t="shared" si="62"/>
        <v>0</v>
      </c>
      <c r="H916" s="53">
        <f t="shared" si="63"/>
        <v>0</v>
      </c>
      <c r="I916" s="52"/>
    </row>
    <row r="917" ht="16.5" spans="1:9">
      <c r="A917" s="41">
        <v>916</v>
      </c>
      <c r="B917" s="41"/>
      <c r="C917" s="41"/>
      <c r="D917" s="52"/>
      <c r="E917" s="43">
        <f t="shared" si="60"/>
        <v>0</v>
      </c>
      <c r="F917" s="43">
        <f t="shared" si="61"/>
        <v>0</v>
      </c>
      <c r="G917" s="53">
        <f t="shared" si="62"/>
        <v>0</v>
      </c>
      <c r="H917" s="53">
        <f t="shared" si="63"/>
        <v>0</v>
      </c>
      <c r="I917" s="52"/>
    </row>
    <row r="918" ht="16.5" spans="1:9">
      <c r="A918" s="41">
        <v>917</v>
      </c>
      <c r="B918" s="41"/>
      <c r="C918" s="41"/>
      <c r="D918" s="52"/>
      <c r="E918" s="43">
        <f t="shared" si="60"/>
        <v>0</v>
      </c>
      <c r="F918" s="43">
        <f t="shared" si="61"/>
        <v>0</v>
      </c>
      <c r="G918" s="53">
        <f t="shared" si="62"/>
        <v>0</v>
      </c>
      <c r="H918" s="53">
        <f t="shared" si="63"/>
        <v>0</v>
      </c>
      <c r="I918" s="52"/>
    </row>
    <row r="919" ht="16.5" spans="1:9">
      <c r="A919" s="41">
        <v>918</v>
      </c>
      <c r="B919" s="41"/>
      <c r="C919" s="41"/>
      <c r="D919" s="52"/>
      <c r="E919" s="43">
        <f t="shared" si="60"/>
        <v>0</v>
      </c>
      <c r="F919" s="43">
        <f t="shared" si="61"/>
        <v>0</v>
      </c>
      <c r="G919" s="53">
        <f t="shared" si="62"/>
        <v>0</v>
      </c>
      <c r="H919" s="53">
        <f t="shared" si="63"/>
        <v>0</v>
      </c>
      <c r="I919" s="52"/>
    </row>
    <row r="920" ht="16.5" spans="1:9">
      <c r="A920" s="41">
        <v>919</v>
      </c>
      <c r="B920" s="41"/>
      <c r="C920" s="41"/>
      <c r="D920" s="52"/>
      <c r="E920" s="43">
        <f t="shared" si="60"/>
        <v>0</v>
      </c>
      <c r="F920" s="43">
        <f t="shared" si="61"/>
        <v>0</v>
      </c>
      <c r="G920" s="53">
        <f t="shared" si="62"/>
        <v>0</v>
      </c>
      <c r="H920" s="53">
        <f t="shared" si="63"/>
        <v>0</v>
      </c>
      <c r="I920" s="52"/>
    </row>
    <row r="921" ht="16.5" spans="1:9">
      <c r="A921" s="41">
        <v>920</v>
      </c>
      <c r="B921" s="41"/>
      <c r="C921" s="41"/>
      <c r="D921" s="52"/>
      <c r="E921" s="43">
        <f t="shared" si="60"/>
        <v>0</v>
      </c>
      <c r="F921" s="43">
        <f t="shared" si="61"/>
        <v>0</v>
      </c>
      <c r="G921" s="53">
        <f t="shared" si="62"/>
        <v>0</v>
      </c>
      <c r="H921" s="53">
        <f t="shared" si="63"/>
        <v>0</v>
      </c>
      <c r="I921" s="52"/>
    </row>
    <row r="922" ht="16.5" spans="1:9">
      <c r="A922" s="41">
        <v>921</v>
      </c>
      <c r="B922" s="41"/>
      <c r="C922" s="41"/>
      <c r="D922" s="52"/>
      <c r="E922" s="43">
        <f t="shared" si="60"/>
        <v>0</v>
      </c>
      <c r="F922" s="43">
        <f t="shared" si="61"/>
        <v>0</v>
      </c>
      <c r="G922" s="53">
        <f t="shared" si="62"/>
        <v>0</v>
      </c>
      <c r="H922" s="53">
        <f t="shared" si="63"/>
        <v>0</v>
      </c>
      <c r="I922" s="52"/>
    </row>
    <row r="923" ht="16.5" spans="1:9">
      <c r="A923" s="41">
        <v>922</v>
      </c>
      <c r="B923" s="41"/>
      <c r="C923" s="41"/>
      <c r="D923" s="52"/>
      <c r="E923" s="43">
        <f t="shared" si="60"/>
        <v>0</v>
      </c>
      <c r="F923" s="43">
        <f t="shared" si="61"/>
        <v>0</v>
      </c>
      <c r="G923" s="53">
        <f t="shared" si="62"/>
        <v>0</v>
      </c>
      <c r="H923" s="53">
        <f t="shared" si="63"/>
        <v>0</v>
      </c>
      <c r="I923" s="52"/>
    </row>
    <row r="924" ht="16.5" spans="1:9">
      <c r="A924" s="41">
        <v>923</v>
      </c>
      <c r="B924" s="41"/>
      <c r="C924" s="41"/>
      <c r="D924" s="52"/>
      <c r="E924" s="43">
        <f t="shared" si="60"/>
        <v>0</v>
      </c>
      <c r="F924" s="43">
        <f t="shared" si="61"/>
        <v>0</v>
      </c>
      <c r="G924" s="53">
        <f t="shared" si="62"/>
        <v>0</v>
      </c>
      <c r="H924" s="53">
        <f t="shared" si="63"/>
        <v>0</v>
      </c>
      <c r="I924" s="52"/>
    </row>
    <row r="925" ht="16.5" spans="1:9">
      <c r="A925" s="41">
        <v>924</v>
      </c>
      <c r="B925" s="41"/>
      <c r="C925" s="41"/>
      <c r="D925" s="52"/>
      <c r="E925" s="43">
        <f t="shared" si="60"/>
        <v>0</v>
      </c>
      <c r="F925" s="43">
        <f t="shared" si="61"/>
        <v>0</v>
      </c>
      <c r="G925" s="53">
        <f t="shared" si="62"/>
        <v>0</v>
      </c>
      <c r="H925" s="53">
        <f t="shared" si="63"/>
        <v>0</v>
      </c>
      <c r="I925" s="52"/>
    </row>
    <row r="926" ht="16.5" spans="1:9">
      <c r="A926" s="41">
        <v>925</v>
      </c>
      <c r="B926" s="41"/>
      <c r="C926" s="41"/>
      <c r="D926" s="52"/>
      <c r="E926" s="43">
        <f t="shared" si="60"/>
        <v>0</v>
      </c>
      <c r="F926" s="43">
        <f t="shared" si="61"/>
        <v>0</v>
      </c>
      <c r="G926" s="53">
        <f t="shared" si="62"/>
        <v>0</v>
      </c>
      <c r="H926" s="53">
        <f t="shared" si="63"/>
        <v>0</v>
      </c>
      <c r="I926" s="52"/>
    </row>
    <row r="927" ht="16.5" spans="1:9">
      <c r="A927" s="41">
        <v>926</v>
      </c>
      <c r="B927" s="41"/>
      <c r="C927" s="41"/>
      <c r="D927" s="52"/>
      <c r="E927" s="43">
        <f t="shared" si="60"/>
        <v>0</v>
      </c>
      <c r="F927" s="43">
        <f t="shared" si="61"/>
        <v>0</v>
      </c>
      <c r="G927" s="53">
        <f t="shared" si="62"/>
        <v>0</v>
      </c>
      <c r="H927" s="53">
        <f t="shared" si="63"/>
        <v>0</v>
      </c>
      <c r="I927" s="52"/>
    </row>
    <row r="928" ht="16.5" spans="1:9">
      <c r="A928" s="41">
        <v>927</v>
      </c>
      <c r="B928" s="41"/>
      <c r="C928" s="41"/>
      <c r="D928" s="52"/>
      <c r="E928" s="43">
        <f t="shared" si="60"/>
        <v>0</v>
      </c>
      <c r="F928" s="43">
        <f t="shared" si="61"/>
        <v>0</v>
      </c>
      <c r="G928" s="53">
        <f t="shared" si="62"/>
        <v>0</v>
      </c>
      <c r="H928" s="53">
        <f t="shared" si="63"/>
        <v>0</v>
      </c>
      <c r="I928" s="52"/>
    </row>
    <row r="929" ht="16.5" spans="1:9">
      <c r="A929" s="41">
        <v>928</v>
      </c>
      <c r="B929" s="41"/>
      <c r="C929" s="41"/>
      <c r="D929" s="52"/>
      <c r="E929" s="43">
        <f t="shared" si="60"/>
        <v>0</v>
      </c>
      <c r="F929" s="43">
        <f t="shared" si="61"/>
        <v>0</v>
      </c>
      <c r="G929" s="53">
        <f t="shared" si="62"/>
        <v>0</v>
      </c>
      <c r="H929" s="53">
        <f t="shared" si="63"/>
        <v>0</v>
      </c>
      <c r="I929" s="52"/>
    </row>
    <row r="930" ht="16.5" spans="1:9">
      <c r="A930" s="41">
        <v>929</v>
      </c>
      <c r="B930" s="41"/>
      <c r="C930" s="41"/>
      <c r="D930" s="52"/>
      <c r="E930" s="43">
        <f t="shared" si="60"/>
        <v>0</v>
      </c>
      <c r="F930" s="43">
        <f t="shared" si="61"/>
        <v>0</v>
      </c>
      <c r="G930" s="53">
        <f t="shared" si="62"/>
        <v>0</v>
      </c>
      <c r="H930" s="53">
        <f t="shared" si="63"/>
        <v>0</v>
      </c>
      <c r="I930" s="52"/>
    </row>
    <row r="931" ht="16.5" spans="1:9">
      <c r="A931" s="41">
        <v>930</v>
      </c>
      <c r="B931" s="41"/>
      <c r="C931" s="41"/>
      <c r="D931" s="52"/>
      <c r="E931" s="43">
        <f t="shared" si="60"/>
        <v>0</v>
      </c>
      <c r="F931" s="43">
        <f t="shared" si="61"/>
        <v>0</v>
      </c>
      <c r="G931" s="53">
        <f t="shared" si="62"/>
        <v>0</v>
      </c>
      <c r="H931" s="53">
        <f t="shared" si="63"/>
        <v>0</v>
      </c>
      <c r="I931" s="52"/>
    </row>
    <row r="932" ht="16.5" spans="1:9">
      <c r="A932" s="41">
        <v>931</v>
      </c>
      <c r="B932" s="41"/>
      <c r="C932" s="41"/>
      <c r="D932" s="52"/>
      <c r="E932" s="43">
        <f t="shared" si="60"/>
        <v>0</v>
      </c>
      <c r="F932" s="43">
        <f t="shared" si="61"/>
        <v>0</v>
      </c>
      <c r="G932" s="53">
        <f t="shared" si="62"/>
        <v>0</v>
      </c>
      <c r="H932" s="53">
        <f t="shared" si="63"/>
        <v>0</v>
      </c>
      <c r="I932" s="52"/>
    </row>
    <row r="933" ht="16.5" spans="1:9">
      <c r="A933" s="41">
        <v>932</v>
      </c>
      <c r="B933" s="41"/>
      <c r="C933" s="41"/>
      <c r="D933" s="52"/>
      <c r="E933" s="43">
        <f t="shared" si="60"/>
        <v>0</v>
      </c>
      <c r="F933" s="43">
        <f t="shared" si="61"/>
        <v>0</v>
      </c>
      <c r="G933" s="53">
        <f t="shared" si="62"/>
        <v>0</v>
      </c>
      <c r="H933" s="53">
        <f t="shared" si="63"/>
        <v>0</v>
      </c>
      <c r="I933" s="52"/>
    </row>
    <row r="934" ht="16.5" spans="1:9">
      <c r="A934" s="41">
        <v>933</v>
      </c>
      <c r="B934" s="41"/>
      <c r="C934" s="41"/>
      <c r="D934" s="52"/>
      <c r="E934" s="43">
        <f t="shared" si="60"/>
        <v>0</v>
      </c>
      <c r="F934" s="43">
        <f t="shared" si="61"/>
        <v>0</v>
      </c>
      <c r="G934" s="53">
        <f t="shared" si="62"/>
        <v>0</v>
      </c>
      <c r="H934" s="53">
        <f t="shared" si="63"/>
        <v>0</v>
      </c>
      <c r="I934" s="52"/>
    </row>
    <row r="935" ht="16.5" spans="1:9">
      <c r="A935" s="41">
        <v>934</v>
      </c>
      <c r="B935" s="41"/>
      <c r="C935" s="41"/>
      <c r="D935" s="52"/>
      <c r="E935" s="43">
        <f t="shared" si="60"/>
        <v>0</v>
      </c>
      <c r="F935" s="43">
        <f t="shared" si="61"/>
        <v>0</v>
      </c>
      <c r="G935" s="53">
        <f t="shared" si="62"/>
        <v>0</v>
      </c>
      <c r="H935" s="53">
        <f t="shared" si="63"/>
        <v>0</v>
      </c>
      <c r="I935" s="52"/>
    </row>
    <row r="936" ht="16.5" spans="1:9">
      <c r="A936" s="41">
        <v>935</v>
      </c>
      <c r="B936" s="41"/>
      <c r="C936" s="41"/>
      <c r="D936" s="52"/>
      <c r="E936" s="43">
        <f t="shared" si="60"/>
        <v>0</v>
      </c>
      <c r="F936" s="43">
        <f t="shared" si="61"/>
        <v>0</v>
      </c>
      <c r="G936" s="53">
        <f t="shared" si="62"/>
        <v>0</v>
      </c>
      <c r="H936" s="53">
        <f t="shared" si="63"/>
        <v>0</v>
      </c>
      <c r="I936" s="52"/>
    </row>
    <row r="937" ht="16.5" spans="1:9">
      <c r="A937" s="41">
        <v>936</v>
      </c>
      <c r="B937" s="41"/>
      <c r="C937" s="41"/>
      <c r="D937" s="52"/>
      <c r="E937" s="43">
        <f t="shared" si="60"/>
        <v>0</v>
      </c>
      <c r="F937" s="43">
        <f t="shared" si="61"/>
        <v>0</v>
      </c>
      <c r="G937" s="53">
        <f t="shared" si="62"/>
        <v>0</v>
      </c>
      <c r="H937" s="53">
        <f t="shared" si="63"/>
        <v>0</v>
      </c>
      <c r="I937" s="52"/>
    </row>
    <row r="938" ht="16.5" spans="1:9">
      <c r="A938" s="41">
        <v>937</v>
      </c>
      <c r="B938" s="41"/>
      <c r="C938" s="41"/>
      <c r="D938" s="52"/>
      <c r="E938" s="43">
        <f t="shared" si="60"/>
        <v>0</v>
      </c>
      <c r="F938" s="43">
        <f t="shared" si="61"/>
        <v>0</v>
      </c>
      <c r="G938" s="53">
        <f t="shared" si="62"/>
        <v>0</v>
      </c>
      <c r="H938" s="53">
        <f t="shared" si="63"/>
        <v>0</v>
      </c>
      <c r="I938" s="52"/>
    </row>
    <row r="939" ht="16.5" spans="1:9">
      <c r="A939" s="41">
        <v>938</v>
      </c>
      <c r="B939" s="41"/>
      <c r="C939" s="41"/>
      <c r="D939" s="52"/>
      <c r="E939" s="43">
        <f t="shared" si="60"/>
        <v>0</v>
      </c>
      <c r="F939" s="43">
        <f t="shared" si="61"/>
        <v>0</v>
      </c>
      <c r="G939" s="53">
        <f t="shared" si="62"/>
        <v>0</v>
      </c>
      <c r="H939" s="53">
        <f t="shared" si="63"/>
        <v>0</v>
      </c>
      <c r="I939" s="52"/>
    </row>
    <row r="940" ht="16.5" spans="1:9">
      <c r="A940" s="41">
        <v>939</v>
      </c>
      <c r="B940" s="41"/>
      <c r="C940" s="41"/>
      <c r="D940" s="52"/>
      <c r="E940" s="43">
        <f t="shared" si="60"/>
        <v>0</v>
      </c>
      <c r="F940" s="43">
        <f t="shared" si="61"/>
        <v>0</v>
      </c>
      <c r="G940" s="53">
        <f t="shared" si="62"/>
        <v>0</v>
      </c>
      <c r="H940" s="53">
        <f t="shared" si="63"/>
        <v>0</v>
      </c>
      <c r="I940" s="52"/>
    </row>
    <row r="941" ht="16.5" spans="1:9">
      <c r="A941" s="41">
        <v>940</v>
      </c>
      <c r="B941" s="41"/>
      <c r="C941" s="41"/>
      <c r="D941" s="52"/>
      <c r="E941" s="43">
        <f t="shared" si="60"/>
        <v>0</v>
      </c>
      <c r="F941" s="43">
        <f t="shared" si="61"/>
        <v>0</v>
      </c>
      <c r="G941" s="53">
        <f t="shared" si="62"/>
        <v>0</v>
      </c>
      <c r="H941" s="53">
        <f t="shared" si="63"/>
        <v>0</v>
      </c>
      <c r="I941" s="52"/>
    </row>
    <row r="942" ht="16.5" spans="1:9">
      <c r="A942" s="41">
        <v>941</v>
      </c>
      <c r="B942" s="41"/>
      <c r="C942" s="41"/>
      <c r="D942" s="52"/>
      <c r="E942" s="43">
        <f t="shared" si="60"/>
        <v>0</v>
      </c>
      <c r="F942" s="43">
        <f t="shared" si="61"/>
        <v>0</v>
      </c>
      <c r="G942" s="53">
        <f t="shared" si="62"/>
        <v>0</v>
      </c>
      <c r="H942" s="53">
        <f t="shared" si="63"/>
        <v>0</v>
      </c>
      <c r="I942" s="52"/>
    </row>
    <row r="943" ht="16.5" spans="1:9">
      <c r="A943" s="41">
        <v>942</v>
      </c>
      <c r="B943" s="41"/>
      <c r="C943" s="41"/>
      <c r="D943" s="52"/>
      <c r="E943" s="43">
        <f t="shared" si="60"/>
        <v>0</v>
      </c>
      <c r="F943" s="43">
        <f t="shared" si="61"/>
        <v>0</v>
      </c>
      <c r="G943" s="53">
        <f t="shared" si="62"/>
        <v>0</v>
      </c>
      <c r="H943" s="53">
        <f t="shared" si="63"/>
        <v>0</v>
      </c>
      <c r="I943" s="52"/>
    </row>
    <row r="944" ht="16.5" spans="1:9">
      <c r="A944" s="41">
        <v>943</v>
      </c>
      <c r="B944" s="41"/>
      <c r="C944" s="41"/>
      <c r="D944" s="52"/>
      <c r="E944" s="43">
        <f t="shared" si="60"/>
        <v>0</v>
      </c>
      <c r="F944" s="43">
        <f t="shared" si="61"/>
        <v>0</v>
      </c>
      <c r="G944" s="53">
        <f t="shared" si="62"/>
        <v>0</v>
      </c>
      <c r="H944" s="53">
        <f t="shared" si="63"/>
        <v>0</v>
      </c>
      <c r="I944" s="52"/>
    </row>
    <row r="945" ht="16.5" spans="1:9">
      <c r="A945" s="41">
        <v>944</v>
      </c>
      <c r="B945" s="41"/>
      <c r="C945" s="41"/>
      <c r="D945" s="52"/>
      <c r="E945" s="43">
        <f t="shared" si="60"/>
        <v>0</v>
      </c>
      <c r="F945" s="43">
        <f t="shared" si="61"/>
        <v>0</v>
      </c>
      <c r="G945" s="53">
        <f t="shared" si="62"/>
        <v>0</v>
      </c>
      <c r="H945" s="53">
        <f t="shared" si="63"/>
        <v>0</v>
      </c>
      <c r="I945" s="52"/>
    </row>
    <row r="946" ht="16.5" spans="1:9">
      <c r="A946" s="41">
        <v>945</v>
      </c>
      <c r="B946" s="41"/>
      <c r="C946" s="41"/>
      <c r="D946" s="52"/>
      <c r="E946" s="43">
        <f t="shared" si="60"/>
        <v>0</v>
      </c>
      <c r="F946" s="43">
        <f t="shared" si="61"/>
        <v>0</v>
      </c>
      <c r="G946" s="53">
        <f t="shared" si="62"/>
        <v>0</v>
      </c>
      <c r="H946" s="53">
        <f t="shared" si="63"/>
        <v>0</v>
      </c>
      <c r="I946" s="52"/>
    </row>
    <row r="947" ht="16.5" spans="1:9">
      <c r="A947" s="41">
        <v>946</v>
      </c>
      <c r="B947" s="41"/>
      <c r="C947" s="41"/>
      <c r="D947" s="52"/>
      <c r="E947" s="43">
        <f t="shared" si="60"/>
        <v>0</v>
      </c>
      <c r="F947" s="43">
        <f t="shared" si="61"/>
        <v>0</v>
      </c>
      <c r="G947" s="53">
        <f t="shared" si="62"/>
        <v>0</v>
      </c>
      <c r="H947" s="53">
        <f t="shared" si="63"/>
        <v>0</v>
      </c>
      <c r="I947" s="52"/>
    </row>
    <row r="948" ht="16.5" spans="1:9">
      <c r="A948" s="41">
        <v>947</v>
      </c>
      <c r="B948" s="41"/>
      <c r="C948" s="41"/>
      <c r="D948" s="52"/>
      <c r="E948" s="43">
        <f t="shared" si="60"/>
        <v>0</v>
      </c>
      <c r="F948" s="43">
        <f t="shared" si="61"/>
        <v>0</v>
      </c>
      <c r="G948" s="53">
        <f t="shared" si="62"/>
        <v>0</v>
      </c>
      <c r="H948" s="53">
        <f t="shared" si="63"/>
        <v>0</v>
      </c>
      <c r="I948" s="52"/>
    </row>
    <row r="949" ht="16.5" spans="1:9">
      <c r="A949" s="41">
        <v>948</v>
      </c>
      <c r="B949" s="41"/>
      <c r="C949" s="41"/>
      <c r="D949" s="52"/>
      <c r="E949" s="43">
        <f t="shared" si="60"/>
        <v>0</v>
      </c>
      <c r="F949" s="43">
        <f t="shared" si="61"/>
        <v>0</v>
      </c>
      <c r="G949" s="53">
        <f t="shared" si="62"/>
        <v>0</v>
      </c>
      <c r="H949" s="53">
        <f t="shared" si="63"/>
        <v>0</v>
      </c>
      <c r="I949" s="52"/>
    </row>
    <row r="950" ht="16.5" spans="1:9">
      <c r="A950" s="41">
        <v>949</v>
      </c>
      <c r="B950" s="41"/>
      <c r="C950" s="41"/>
      <c r="D950" s="52"/>
      <c r="E950" s="43">
        <f t="shared" si="60"/>
        <v>0</v>
      </c>
      <c r="F950" s="43">
        <f t="shared" si="61"/>
        <v>0</v>
      </c>
      <c r="G950" s="53">
        <f t="shared" si="62"/>
        <v>0</v>
      </c>
      <c r="H950" s="53">
        <f t="shared" si="63"/>
        <v>0</v>
      </c>
      <c r="I950" s="52"/>
    </row>
    <row r="951" ht="16.5" spans="1:9">
      <c r="A951" s="41">
        <v>950</v>
      </c>
      <c r="B951" s="41"/>
      <c r="C951" s="41"/>
      <c r="D951" s="52"/>
      <c r="E951" s="43">
        <f t="shared" si="60"/>
        <v>0</v>
      </c>
      <c r="F951" s="43">
        <f t="shared" si="61"/>
        <v>0</v>
      </c>
      <c r="G951" s="53">
        <f t="shared" si="62"/>
        <v>0</v>
      </c>
      <c r="H951" s="53">
        <f t="shared" si="63"/>
        <v>0</v>
      </c>
      <c r="I951" s="52"/>
    </row>
    <row r="952" ht="16.5" spans="1:9">
      <c r="A952" s="41">
        <v>951</v>
      </c>
      <c r="B952" s="41"/>
      <c r="C952" s="41"/>
      <c r="D952" s="52"/>
      <c r="E952" s="43">
        <f t="shared" si="60"/>
        <v>0</v>
      </c>
      <c r="F952" s="43">
        <f t="shared" si="61"/>
        <v>0</v>
      </c>
      <c r="G952" s="53">
        <f t="shared" si="62"/>
        <v>0</v>
      </c>
      <c r="H952" s="53">
        <f t="shared" si="63"/>
        <v>0</v>
      </c>
      <c r="I952" s="52"/>
    </row>
    <row r="953" ht="16.5" spans="1:9">
      <c r="A953" s="41">
        <v>952</v>
      </c>
      <c r="B953" s="41"/>
      <c r="C953" s="41"/>
      <c r="D953" s="52"/>
      <c r="E953" s="43">
        <f t="shared" si="60"/>
        <v>0</v>
      </c>
      <c r="F953" s="43">
        <f t="shared" si="61"/>
        <v>0</v>
      </c>
      <c r="G953" s="53">
        <f t="shared" si="62"/>
        <v>0</v>
      </c>
      <c r="H953" s="53">
        <f t="shared" si="63"/>
        <v>0</v>
      </c>
      <c r="I953" s="52"/>
    </row>
    <row r="954" ht="16.5" spans="1:9">
      <c r="A954" s="41">
        <v>953</v>
      </c>
      <c r="B954" s="41"/>
      <c r="C954" s="41"/>
      <c r="D954" s="52"/>
      <c r="E954" s="43">
        <f t="shared" si="60"/>
        <v>0</v>
      </c>
      <c r="F954" s="43">
        <f t="shared" si="61"/>
        <v>0</v>
      </c>
      <c r="G954" s="53">
        <f t="shared" si="62"/>
        <v>0</v>
      </c>
      <c r="H954" s="53">
        <f t="shared" si="63"/>
        <v>0</v>
      </c>
      <c r="I954" s="52"/>
    </row>
    <row r="955" ht="16.5" spans="1:9">
      <c r="A955" s="41">
        <v>954</v>
      </c>
      <c r="B955" s="41"/>
      <c r="C955" s="41"/>
      <c r="D955" s="52"/>
      <c r="E955" s="43">
        <f t="shared" si="60"/>
        <v>0</v>
      </c>
      <c r="F955" s="43">
        <f t="shared" si="61"/>
        <v>0</v>
      </c>
      <c r="G955" s="53">
        <f t="shared" si="62"/>
        <v>0</v>
      </c>
      <c r="H955" s="53">
        <f t="shared" si="63"/>
        <v>0</v>
      </c>
      <c r="I955" s="52"/>
    </row>
    <row r="956" ht="16.5" spans="1:9">
      <c r="A956" s="41">
        <v>955</v>
      </c>
      <c r="B956" s="41"/>
      <c r="C956" s="41"/>
      <c r="D956" s="52"/>
      <c r="E956" s="43">
        <f t="shared" si="60"/>
        <v>0</v>
      </c>
      <c r="F956" s="43">
        <f t="shared" si="61"/>
        <v>0</v>
      </c>
      <c r="G956" s="53">
        <f t="shared" si="62"/>
        <v>0</v>
      </c>
      <c r="H956" s="53">
        <f t="shared" si="63"/>
        <v>0</v>
      </c>
      <c r="I956" s="52"/>
    </row>
    <row r="957" ht="16.5" spans="1:9">
      <c r="A957" s="41">
        <v>956</v>
      </c>
      <c r="B957" s="41"/>
      <c r="C957" s="41"/>
      <c r="D957" s="52"/>
      <c r="E957" s="43">
        <f t="shared" si="60"/>
        <v>0</v>
      </c>
      <c r="F957" s="43">
        <f t="shared" si="61"/>
        <v>0</v>
      </c>
      <c r="G957" s="53">
        <f t="shared" si="62"/>
        <v>0</v>
      </c>
      <c r="H957" s="53">
        <f t="shared" si="63"/>
        <v>0</v>
      </c>
      <c r="I957" s="52"/>
    </row>
    <row r="958" ht="16.5" spans="1:9">
      <c r="A958" s="41">
        <v>957</v>
      </c>
      <c r="B958" s="41"/>
      <c r="C958" s="41"/>
      <c r="D958" s="52"/>
      <c r="E958" s="43">
        <f t="shared" si="60"/>
        <v>0</v>
      </c>
      <c r="F958" s="43">
        <f t="shared" si="61"/>
        <v>0</v>
      </c>
      <c r="G958" s="53">
        <f t="shared" si="62"/>
        <v>0</v>
      </c>
      <c r="H958" s="53">
        <f t="shared" si="63"/>
        <v>0</v>
      </c>
      <c r="I958" s="52"/>
    </row>
    <row r="959" ht="16.5" spans="1:9">
      <c r="A959" s="41">
        <v>958</v>
      </c>
      <c r="B959" s="41"/>
      <c r="C959" s="41"/>
      <c r="D959" s="52"/>
      <c r="E959" s="43">
        <f t="shared" si="60"/>
        <v>0</v>
      </c>
      <c r="F959" s="43">
        <f t="shared" si="61"/>
        <v>0</v>
      </c>
      <c r="G959" s="53">
        <f t="shared" si="62"/>
        <v>0</v>
      </c>
      <c r="H959" s="53">
        <f t="shared" si="63"/>
        <v>0</v>
      </c>
      <c r="I959" s="52"/>
    </row>
    <row r="960" ht="16.5" spans="1:9">
      <c r="A960" s="41">
        <v>959</v>
      </c>
      <c r="B960" s="41"/>
      <c r="C960" s="41"/>
      <c r="D960" s="52"/>
      <c r="E960" s="43">
        <f t="shared" si="60"/>
        <v>0</v>
      </c>
      <c r="F960" s="43">
        <f t="shared" si="61"/>
        <v>0</v>
      </c>
      <c r="G960" s="53">
        <f t="shared" si="62"/>
        <v>0</v>
      </c>
      <c r="H960" s="53">
        <f t="shared" si="63"/>
        <v>0</v>
      </c>
      <c r="I960" s="52"/>
    </row>
    <row r="961" ht="16.5" spans="1:9">
      <c r="A961" s="41">
        <v>960</v>
      </c>
      <c r="B961" s="41"/>
      <c r="C961" s="41"/>
      <c r="D961" s="52"/>
      <c r="E961" s="43">
        <f t="shared" si="60"/>
        <v>0</v>
      </c>
      <c r="F961" s="43">
        <f t="shared" si="61"/>
        <v>0</v>
      </c>
      <c r="G961" s="53">
        <f t="shared" si="62"/>
        <v>0</v>
      </c>
      <c r="H961" s="53">
        <f t="shared" si="63"/>
        <v>0</v>
      </c>
      <c r="I961" s="52"/>
    </row>
    <row r="962" ht="16.5" spans="1:9">
      <c r="A962" s="41">
        <v>961</v>
      </c>
      <c r="B962" s="41"/>
      <c r="C962" s="41"/>
      <c r="D962" s="52"/>
      <c r="E962" s="43">
        <f t="shared" si="60"/>
        <v>0</v>
      </c>
      <c r="F962" s="43">
        <f t="shared" si="61"/>
        <v>0</v>
      </c>
      <c r="G962" s="53">
        <f t="shared" si="62"/>
        <v>0</v>
      </c>
      <c r="H962" s="53">
        <f t="shared" si="63"/>
        <v>0</v>
      </c>
      <c r="I962" s="52"/>
    </row>
    <row r="963" ht="16.5" spans="1:9">
      <c r="A963" s="41">
        <v>962</v>
      </c>
      <c r="B963" s="41"/>
      <c r="C963" s="41"/>
      <c r="D963" s="52"/>
      <c r="E963" s="43">
        <f t="shared" si="60"/>
        <v>0</v>
      </c>
      <c r="F963" s="43">
        <f t="shared" si="61"/>
        <v>0</v>
      </c>
      <c r="G963" s="53">
        <f t="shared" si="62"/>
        <v>0</v>
      </c>
      <c r="H963" s="53">
        <f t="shared" si="63"/>
        <v>0</v>
      </c>
      <c r="I963" s="52"/>
    </row>
    <row r="964" ht="16.5" spans="1:9">
      <c r="A964" s="41">
        <v>963</v>
      </c>
      <c r="B964" s="41"/>
      <c r="C964" s="41"/>
      <c r="D964" s="52"/>
      <c r="E964" s="43">
        <f t="shared" si="60"/>
        <v>0</v>
      </c>
      <c r="F964" s="43">
        <f t="shared" si="61"/>
        <v>0</v>
      </c>
      <c r="G964" s="53">
        <f t="shared" si="62"/>
        <v>0</v>
      </c>
      <c r="H964" s="53">
        <f t="shared" si="63"/>
        <v>0</v>
      </c>
      <c r="I964" s="52"/>
    </row>
    <row r="965" ht="16.5" spans="1:9">
      <c r="A965" s="41">
        <v>964</v>
      </c>
      <c r="B965" s="41"/>
      <c r="C965" s="41"/>
      <c r="D965" s="52"/>
      <c r="E965" s="43">
        <f t="shared" si="60"/>
        <v>0</v>
      </c>
      <c r="F965" s="43">
        <f t="shared" si="61"/>
        <v>0</v>
      </c>
      <c r="G965" s="53">
        <f t="shared" si="62"/>
        <v>0</v>
      </c>
      <c r="H965" s="53">
        <f t="shared" si="63"/>
        <v>0</v>
      </c>
      <c r="I965" s="52"/>
    </row>
    <row r="966" ht="16.5" spans="1:9">
      <c r="A966" s="41">
        <v>965</v>
      </c>
      <c r="B966" s="41"/>
      <c r="C966" s="41"/>
      <c r="D966" s="52"/>
      <c r="E966" s="43">
        <f t="shared" si="60"/>
        <v>0</v>
      </c>
      <c r="F966" s="43">
        <f t="shared" si="61"/>
        <v>0</v>
      </c>
      <c r="G966" s="53">
        <f t="shared" si="62"/>
        <v>0</v>
      </c>
      <c r="H966" s="53">
        <f t="shared" si="63"/>
        <v>0</v>
      </c>
      <c r="I966" s="52"/>
    </row>
    <row r="967" ht="16.5" spans="1:9">
      <c r="A967" s="41">
        <v>966</v>
      </c>
      <c r="B967" s="41"/>
      <c r="C967" s="41"/>
      <c r="D967" s="52"/>
      <c r="E967" s="43">
        <f t="shared" si="60"/>
        <v>0</v>
      </c>
      <c r="F967" s="43">
        <f t="shared" si="61"/>
        <v>0</v>
      </c>
      <c r="G967" s="53">
        <f t="shared" si="62"/>
        <v>0</v>
      </c>
      <c r="H967" s="53">
        <f t="shared" si="63"/>
        <v>0</v>
      </c>
      <c r="I967" s="52"/>
    </row>
    <row r="968" ht="16.5" spans="1:9">
      <c r="A968" s="41">
        <v>967</v>
      </c>
      <c r="B968" s="41"/>
      <c r="C968" s="41"/>
      <c r="D968" s="52"/>
      <c r="E968" s="43">
        <f t="shared" si="60"/>
        <v>0</v>
      </c>
      <c r="F968" s="43">
        <f t="shared" si="61"/>
        <v>0</v>
      </c>
      <c r="G968" s="53">
        <f t="shared" si="62"/>
        <v>0</v>
      </c>
      <c r="H968" s="53">
        <f t="shared" si="63"/>
        <v>0</v>
      </c>
      <c r="I968" s="52"/>
    </row>
    <row r="969" ht="16.5" spans="1:9">
      <c r="A969" s="41">
        <v>968</v>
      </c>
      <c r="B969" s="41"/>
      <c r="C969" s="41"/>
      <c r="D969" s="52"/>
      <c r="E969" s="43">
        <f t="shared" si="60"/>
        <v>0</v>
      </c>
      <c r="F969" s="43">
        <f t="shared" si="61"/>
        <v>0</v>
      </c>
      <c r="G969" s="53">
        <f t="shared" si="62"/>
        <v>0</v>
      </c>
      <c r="H969" s="53">
        <f t="shared" si="63"/>
        <v>0</v>
      </c>
      <c r="I969" s="52"/>
    </row>
    <row r="970" ht="16.5" spans="1:9">
      <c r="A970" s="41">
        <v>969</v>
      </c>
      <c r="B970" s="41"/>
      <c r="C970" s="41"/>
      <c r="D970" s="52"/>
      <c r="E970" s="43">
        <f t="shared" ref="E970:E1000" si="64">IF(D970&gt;0,IF(D970&lt;=ROUND((I970+36000)-(36000*0.03-0),2),0.03,IF(D970&lt;=ROUND((I970+144000)-(144000*0.1-2520),2),0.1,IF(D970&lt;=ROUND((I970+300000)-(30000*0.2-16920),2),0.2,IF(D970&lt;=ROUND((I970+420000)-(420000*0.25-31920),2),0.25,IF(D970&lt;=ROUND((I970+660000)-(660000*0.3-52920),2),0.3,IF(D970&lt;=ROUND((I970+960000)-(960000*0.35-85920),2),0.35,0.45)))))),0)</f>
        <v>0</v>
      </c>
      <c r="F970" s="43">
        <f t="shared" ref="F970:F1000" si="65">IF(D970&gt;I970,IF(D970&lt;=ROUND((I970+36000)-(36000*0.03-0),2),0,IF(D970&lt;=ROUND((I970+144000)-(144000*0.1-2520),2),2520,IF(D970&lt;=ROUND((I970+300000)-(30000*0.2-16920),2),16920,IF(D970&lt;=ROUND((I970+420000)-(420000*0.25-31920),2),31920,IF(D970&lt;=ROUND((I970+660000)-(660000*0.3-52920),2),52920,IF(D970&lt;=ROUND((I970+960000)-(960000*0.35-85920),2),85920,181920)))))),0)</f>
        <v>0</v>
      </c>
      <c r="G970" s="53">
        <f t="shared" ref="G970:G1000" si="66">IF(D970&lt;=I970,0,ROUND(((D970-I970)*E970-F970)/(1-E970),2))</f>
        <v>0</v>
      </c>
      <c r="H970" s="53">
        <f t="shared" ref="H970:H1000" si="67">IF(D970&lt;=I970,D970,ROUND((D970-E970*I970-F970)/(1-E970),2))</f>
        <v>0</v>
      </c>
      <c r="I970" s="52"/>
    </row>
    <row r="971" ht="16.5" spans="1:9">
      <c r="A971" s="41">
        <v>970</v>
      </c>
      <c r="B971" s="41"/>
      <c r="C971" s="41"/>
      <c r="D971" s="52"/>
      <c r="E971" s="43">
        <f t="shared" si="64"/>
        <v>0</v>
      </c>
      <c r="F971" s="43">
        <f t="shared" si="65"/>
        <v>0</v>
      </c>
      <c r="G971" s="53">
        <f t="shared" si="66"/>
        <v>0</v>
      </c>
      <c r="H971" s="53">
        <f t="shared" si="67"/>
        <v>0</v>
      </c>
      <c r="I971" s="52"/>
    </row>
    <row r="972" ht="16.5" spans="1:9">
      <c r="A972" s="41">
        <v>971</v>
      </c>
      <c r="B972" s="41"/>
      <c r="C972" s="41"/>
      <c r="D972" s="52"/>
      <c r="E972" s="43">
        <f t="shared" si="64"/>
        <v>0</v>
      </c>
      <c r="F972" s="43">
        <f t="shared" si="65"/>
        <v>0</v>
      </c>
      <c r="G972" s="53">
        <f t="shared" si="66"/>
        <v>0</v>
      </c>
      <c r="H972" s="53">
        <f t="shared" si="67"/>
        <v>0</v>
      </c>
      <c r="I972" s="52"/>
    </row>
    <row r="973" ht="16.5" spans="1:9">
      <c r="A973" s="41">
        <v>972</v>
      </c>
      <c r="B973" s="41"/>
      <c r="C973" s="41"/>
      <c r="D973" s="52"/>
      <c r="E973" s="43">
        <f t="shared" si="64"/>
        <v>0</v>
      </c>
      <c r="F973" s="43">
        <f t="shared" si="65"/>
        <v>0</v>
      </c>
      <c r="G973" s="53">
        <f t="shared" si="66"/>
        <v>0</v>
      </c>
      <c r="H973" s="53">
        <f t="shared" si="67"/>
        <v>0</v>
      </c>
      <c r="I973" s="52"/>
    </row>
    <row r="974" ht="16.5" spans="1:9">
      <c r="A974" s="41">
        <v>973</v>
      </c>
      <c r="B974" s="41"/>
      <c r="C974" s="41"/>
      <c r="D974" s="52"/>
      <c r="E974" s="43">
        <f t="shared" si="64"/>
        <v>0</v>
      </c>
      <c r="F974" s="43">
        <f t="shared" si="65"/>
        <v>0</v>
      </c>
      <c r="G974" s="53">
        <f t="shared" si="66"/>
        <v>0</v>
      </c>
      <c r="H974" s="53">
        <f t="shared" si="67"/>
        <v>0</v>
      </c>
      <c r="I974" s="52"/>
    </row>
    <row r="975" ht="16.5" spans="1:9">
      <c r="A975" s="41">
        <v>974</v>
      </c>
      <c r="B975" s="41"/>
      <c r="C975" s="41"/>
      <c r="D975" s="52"/>
      <c r="E975" s="43">
        <f t="shared" si="64"/>
        <v>0</v>
      </c>
      <c r="F975" s="43">
        <f t="shared" si="65"/>
        <v>0</v>
      </c>
      <c r="G975" s="53">
        <f t="shared" si="66"/>
        <v>0</v>
      </c>
      <c r="H975" s="53">
        <f t="shared" si="67"/>
        <v>0</v>
      </c>
      <c r="I975" s="52"/>
    </row>
    <row r="976" ht="16.5" spans="1:9">
      <c r="A976" s="41">
        <v>975</v>
      </c>
      <c r="B976" s="41"/>
      <c r="C976" s="41"/>
      <c r="D976" s="52"/>
      <c r="E976" s="43">
        <f t="shared" si="64"/>
        <v>0</v>
      </c>
      <c r="F976" s="43">
        <f t="shared" si="65"/>
        <v>0</v>
      </c>
      <c r="G976" s="53">
        <f t="shared" si="66"/>
        <v>0</v>
      </c>
      <c r="H976" s="53">
        <f t="shared" si="67"/>
        <v>0</v>
      </c>
      <c r="I976" s="52"/>
    </row>
    <row r="977" ht="16.5" spans="1:9">
      <c r="A977" s="41">
        <v>976</v>
      </c>
      <c r="B977" s="41"/>
      <c r="C977" s="41"/>
      <c r="D977" s="52"/>
      <c r="E977" s="43">
        <f t="shared" si="64"/>
        <v>0</v>
      </c>
      <c r="F977" s="43">
        <f t="shared" si="65"/>
        <v>0</v>
      </c>
      <c r="G977" s="53">
        <f t="shared" si="66"/>
        <v>0</v>
      </c>
      <c r="H977" s="53">
        <f t="shared" si="67"/>
        <v>0</v>
      </c>
      <c r="I977" s="52"/>
    </row>
    <row r="978" ht="16.5" spans="1:9">
      <c r="A978" s="41">
        <v>977</v>
      </c>
      <c r="B978" s="41"/>
      <c r="C978" s="41"/>
      <c r="D978" s="52"/>
      <c r="E978" s="43">
        <f t="shared" si="64"/>
        <v>0</v>
      </c>
      <c r="F978" s="43">
        <f t="shared" si="65"/>
        <v>0</v>
      </c>
      <c r="G978" s="53">
        <f t="shared" si="66"/>
        <v>0</v>
      </c>
      <c r="H978" s="53">
        <f t="shared" si="67"/>
        <v>0</v>
      </c>
      <c r="I978" s="52"/>
    </row>
    <row r="979" ht="16.5" spans="1:9">
      <c r="A979" s="41">
        <v>978</v>
      </c>
      <c r="B979" s="41"/>
      <c r="C979" s="41"/>
      <c r="D979" s="52"/>
      <c r="E979" s="43">
        <f t="shared" si="64"/>
        <v>0</v>
      </c>
      <c r="F979" s="43">
        <f t="shared" si="65"/>
        <v>0</v>
      </c>
      <c r="G979" s="53">
        <f t="shared" si="66"/>
        <v>0</v>
      </c>
      <c r="H979" s="53">
        <f t="shared" si="67"/>
        <v>0</v>
      </c>
      <c r="I979" s="52"/>
    </row>
    <row r="980" ht="16.5" spans="1:9">
      <c r="A980" s="41">
        <v>979</v>
      </c>
      <c r="B980" s="41"/>
      <c r="C980" s="41"/>
      <c r="D980" s="52"/>
      <c r="E980" s="43">
        <f t="shared" si="64"/>
        <v>0</v>
      </c>
      <c r="F980" s="43">
        <f t="shared" si="65"/>
        <v>0</v>
      </c>
      <c r="G980" s="53">
        <f t="shared" si="66"/>
        <v>0</v>
      </c>
      <c r="H980" s="53">
        <f t="shared" si="67"/>
        <v>0</v>
      </c>
      <c r="I980" s="52"/>
    </row>
    <row r="981" ht="16.5" spans="1:9">
      <c r="A981" s="41">
        <v>980</v>
      </c>
      <c r="B981" s="41"/>
      <c r="C981" s="41"/>
      <c r="D981" s="52"/>
      <c r="E981" s="43">
        <f t="shared" si="64"/>
        <v>0</v>
      </c>
      <c r="F981" s="43">
        <f t="shared" si="65"/>
        <v>0</v>
      </c>
      <c r="G981" s="53">
        <f t="shared" si="66"/>
        <v>0</v>
      </c>
      <c r="H981" s="53">
        <f t="shared" si="67"/>
        <v>0</v>
      </c>
      <c r="I981" s="52"/>
    </row>
    <row r="982" ht="16.5" spans="1:9">
      <c r="A982" s="41">
        <v>981</v>
      </c>
      <c r="B982" s="41"/>
      <c r="C982" s="41"/>
      <c r="D982" s="52"/>
      <c r="E982" s="43">
        <f t="shared" si="64"/>
        <v>0</v>
      </c>
      <c r="F982" s="43">
        <f t="shared" si="65"/>
        <v>0</v>
      </c>
      <c r="G982" s="53">
        <f t="shared" si="66"/>
        <v>0</v>
      </c>
      <c r="H982" s="53">
        <f t="shared" si="67"/>
        <v>0</v>
      </c>
      <c r="I982" s="52"/>
    </row>
    <row r="983" ht="16.5" spans="1:9">
      <c r="A983" s="41">
        <v>982</v>
      </c>
      <c r="B983" s="41"/>
      <c r="C983" s="41"/>
      <c r="D983" s="52"/>
      <c r="E983" s="43">
        <f t="shared" si="64"/>
        <v>0</v>
      </c>
      <c r="F983" s="43">
        <f t="shared" si="65"/>
        <v>0</v>
      </c>
      <c r="G983" s="53">
        <f t="shared" si="66"/>
        <v>0</v>
      </c>
      <c r="H983" s="53">
        <f t="shared" si="67"/>
        <v>0</v>
      </c>
      <c r="I983" s="52"/>
    </row>
    <row r="984" ht="16.5" spans="1:9">
      <c r="A984" s="41">
        <v>983</v>
      </c>
      <c r="B984" s="41"/>
      <c r="C984" s="41"/>
      <c r="D984" s="52"/>
      <c r="E984" s="43">
        <f t="shared" si="64"/>
        <v>0</v>
      </c>
      <c r="F984" s="43">
        <f t="shared" si="65"/>
        <v>0</v>
      </c>
      <c r="G984" s="53">
        <f t="shared" si="66"/>
        <v>0</v>
      </c>
      <c r="H984" s="53">
        <f t="shared" si="67"/>
        <v>0</v>
      </c>
      <c r="I984" s="52"/>
    </row>
    <row r="985" ht="16.5" spans="1:9">
      <c r="A985" s="41">
        <v>984</v>
      </c>
      <c r="B985" s="41"/>
      <c r="C985" s="41"/>
      <c r="D985" s="52"/>
      <c r="E985" s="43">
        <f t="shared" si="64"/>
        <v>0</v>
      </c>
      <c r="F985" s="43">
        <f t="shared" si="65"/>
        <v>0</v>
      </c>
      <c r="G985" s="53">
        <f t="shared" si="66"/>
        <v>0</v>
      </c>
      <c r="H985" s="53">
        <f t="shared" si="67"/>
        <v>0</v>
      </c>
      <c r="I985" s="52"/>
    </row>
    <row r="986" ht="16.5" spans="1:9">
      <c r="A986" s="41">
        <v>985</v>
      </c>
      <c r="B986" s="41"/>
      <c r="C986" s="41"/>
      <c r="D986" s="52"/>
      <c r="E986" s="43">
        <f t="shared" si="64"/>
        <v>0</v>
      </c>
      <c r="F986" s="43">
        <f t="shared" si="65"/>
        <v>0</v>
      </c>
      <c r="G986" s="53">
        <f t="shared" si="66"/>
        <v>0</v>
      </c>
      <c r="H986" s="53">
        <f t="shared" si="67"/>
        <v>0</v>
      </c>
      <c r="I986" s="52"/>
    </row>
    <row r="987" ht="16.5" spans="1:9">
      <c r="A987" s="41">
        <v>986</v>
      </c>
      <c r="B987" s="41"/>
      <c r="C987" s="41"/>
      <c r="D987" s="52"/>
      <c r="E987" s="43">
        <f t="shared" si="64"/>
        <v>0</v>
      </c>
      <c r="F987" s="43">
        <f t="shared" si="65"/>
        <v>0</v>
      </c>
      <c r="G987" s="53">
        <f t="shared" si="66"/>
        <v>0</v>
      </c>
      <c r="H987" s="53">
        <f t="shared" si="67"/>
        <v>0</v>
      </c>
      <c r="I987" s="52"/>
    </row>
    <row r="988" ht="16.5" spans="1:9">
      <c r="A988" s="41">
        <v>987</v>
      </c>
      <c r="B988" s="41"/>
      <c r="C988" s="41"/>
      <c r="D988" s="52"/>
      <c r="E988" s="43">
        <f t="shared" si="64"/>
        <v>0</v>
      </c>
      <c r="F988" s="43">
        <f t="shared" si="65"/>
        <v>0</v>
      </c>
      <c r="G988" s="53">
        <f t="shared" si="66"/>
        <v>0</v>
      </c>
      <c r="H988" s="53">
        <f t="shared" si="67"/>
        <v>0</v>
      </c>
      <c r="I988" s="52"/>
    </row>
    <row r="989" ht="16.5" spans="1:9">
      <c r="A989" s="41">
        <v>988</v>
      </c>
      <c r="B989" s="41"/>
      <c r="C989" s="41"/>
      <c r="D989" s="52"/>
      <c r="E989" s="43">
        <f t="shared" si="64"/>
        <v>0</v>
      </c>
      <c r="F989" s="43">
        <f t="shared" si="65"/>
        <v>0</v>
      </c>
      <c r="G989" s="53">
        <f t="shared" si="66"/>
        <v>0</v>
      </c>
      <c r="H989" s="53">
        <f t="shared" si="67"/>
        <v>0</v>
      </c>
      <c r="I989" s="52"/>
    </row>
    <row r="990" ht="16.5" spans="1:9">
      <c r="A990" s="41">
        <v>989</v>
      </c>
      <c r="B990" s="41"/>
      <c r="C990" s="41"/>
      <c r="D990" s="52"/>
      <c r="E990" s="43">
        <f t="shared" si="64"/>
        <v>0</v>
      </c>
      <c r="F990" s="43">
        <f t="shared" si="65"/>
        <v>0</v>
      </c>
      <c r="G990" s="53">
        <f t="shared" si="66"/>
        <v>0</v>
      </c>
      <c r="H990" s="53">
        <f t="shared" si="67"/>
        <v>0</v>
      </c>
      <c r="I990" s="52"/>
    </row>
    <row r="991" ht="16.5" spans="1:9">
      <c r="A991" s="41">
        <v>990</v>
      </c>
      <c r="B991" s="41"/>
      <c r="C991" s="41"/>
      <c r="D991" s="52"/>
      <c r="E991" s="43">
        <f t="shared" si="64"/>
        <v>0</v>
      </c>
      <c r="F991" s="43">
        <f t="shared" si="65"/>
        <v>0</v>
      </c>
      <c r="G991" s="53">
        <f t="shared" si="66"/>
        <v>0</v>
      </c>
      <c r="H991" s="53">
        <f t="shared" si="67"/>
        <v>0</v>
      </c>
      <c r="I991" s="52"/>
    </row>
    <row r="992" ht="16.5" spans="1:9">
      <c r="A992" s="41">
        <v>991</v>
      </c>
      <c r="B992" s="41"/>
      <c r="C992" s="41"/>
      <c r="D992" s="52"/>
      <c r="E992" s="43">
        <f t="shared" si="64"/>
        <v>0</v>
      </c>
      <c r="F992" s="43">
        <f t="shared" si="65"/>
        <v>0</v>
      </c>
      <c r="G992" s="53">
        <f t="shared" si="66"/>
        <v>0</v>
      </c>
      <c r="H992" s="53">
        <f t="shared" si="67"/>
        <v>0</v>
      </c>
      <c r="I992" s="52"/>
    </row>
    <row r="993" ht="16.5" spans="1:9">
      <c r="A993" s="41">
        <v>992</v>
      </c>
      <c r="B993" s="41"/>
      <c r="C993" s="41"/>
      <c r="D993" s="52"/>
      <c r="E993" s="43">
        <f t="shared" si="64"/>
        <v>0</v>
      </c>
      <c r="F993" s="43">
        <f t="shared" si="65"/>
        <v>0</v>
      </c>
      <c r="G993" s="53">
        <f t="shared" si="66"/>
        <v>0</v>
      </c>
      <c r="H993" s="53">
        <f t="shared" si="67"/>
        <v>0</v>
      </c>
      <c r="I993" s="52"/>
    </row>
    <row r="994" ht="16.5" spans="1:9">
      <c r="A994" s="41">
        <v>993</v>
      </c>
      <c r="B994" s="41"/>
      <c r="C994" s="41"/>
      <c r="D994" s="52"/>
      <c r="E994" s="43">
        <f t="shared" si="64"/>
        <v>0</v>
      </c>
      <c r="F994" s="43">
        <f t="shared" si="65"/>
        <v>0</v>
      </c>
      <c r="G994" s="53">
        <f t="shared" si="66"/>
        <v>0</v>
      </c>
      <c r="H994" s="53">
        <f t="shared" si="67"/>
        <v>0</v>
      </c>
      <c r="I994" s="52"/>
    </row>
    <row r="995" ht="16.5" spans="1:9">
      <c r="A995" s="41">
        <v>994</v>
      </c>
      <c r="B995" s="41"/>
      <c r="C995" s="41"/>
      <c r="D995" s="52"/>
      <c r="E995" s="43">
        <f t="shared" si="64"/>
        <v>0</v>
      </c>
      <c r="F995" s="43">
        <f t="shared" si="65"/>
        <v>0</v>
      </c>
      <c r="G995" s="53">
        <f t="shared" si="66"/>
        <v>0</v>
      </c>
      <c r="H995" s="53">
        <f t="shared" si="67"/>
        <v>0</v>
      </c>
      <c r="I995" s="52"/>
    </row>
    <row r="996" ht="16.5" spans="1:9">
      <c r="A996" s="41">
        <v>995</v>
      </c>
      <c r="B996" s="41"/>
      <c r="C996" s="41"/>
      <c r="D996" s="52"/>
      <c r="E996" s="43">
        <f t="shared" si="64"/>
        <v>0</v>
      </c>
      <c r="F996" s="43">
        <f t="shared" si="65"/>
        <v>0</v>
      </c>
      <c r="G996" s="53">
        <f t="shared" si="66"/>
        <v>0</v>
      </c>
      <c r="H996" s="53">
        <f t="shared" si="67"/>
        <v>0</v>
      </c>
      <c r="I996" s="52"/>
    </row>
    <row r="997" ht="16.5" spans="1:9">
      <c r="A997" s="41">
        <v>996</v>
      </c>
      <c r="B997" s="41"/>
      <c r="C997" s="41"/>
      <c r="D997" s="52"/>
      <c r="E997" s="43">
        <f t="shared" si="64"/>
        <v>0</v>
      </c>
      <c r="F997" s="43">
        <f t="shared" si="65"/>
        <v>0</v>
      </c>
      <c r="G997" s="53">
        <f t="shared" si="66"/>
        <v>0</v>
      </c>
      <c r="H997" s="53">
        <f t="shared" si="67"/>
        <v>0</v>
      </c>
      <c r="I997" s="52"/>
    </row>
    <row r="998" ht="16.5" spans="1:9">
      <c r="A998" s="41">
        <v>997</v>
      </c>
      <c r="B998" s="41"/>
      <c r="C998" s="41"/>
      <c r="D998" s="52"/>
      <c r="E998" s="43">
        <f t="shared" si="64"/>
        <v>0</v>
      </c>
      <c r="F998" s="43">
        <f t="shared" si="65"/>
        <v>0</v>
      </c>
      <c r="G998" s="53">
        <f t="shared" si="66"/>
        <v>0</v>
      </c>
      <c r="H998" s="53">
        <f t="shared" si="67"/>
        <v>0</v>
      </c>
      <c r="I998" s="52"/>
    </row>
    <row r="999" ht="16.5" spans="1:9">
      <c r="A999" s="41">
        <v>998</v>
      </c>
      <c r="B999" s="41"/>
      <c r="C999" s="41"/>
      <c r="D999" s="52"/>
      <c r="E999" s="43">
        <f t="shared" si="64"/>
        <v>0</v>
      </c>
      <c r="F999" s="43">
        <f t="shared" si="65"/>
        <v>0</v>
      </c>
      <c r="G999" s="53">
        <f t="shared" si="66"/>
        <v>0</v>
      </c>
      <c r="H999" s="53">
        <f t="shared" si="67"/>
        <v>0</v>
      </c>
      <c r="I999" s="52"/>
    </row>
    <row r="1000" ht="16.5" spans="1:9">
      <c r="A1000" s="41">
        <v>999</v>
      </c>
      <c r="B1000" s="41"/>
      <c r="C1000" s="41"/>
      <c r="D1000" s="52"/>
      <c r="E1000" s="43">
        <f t="shared" si="64"/>
        <v>0</v>
      </c>
      <c r="F1000" s="43">
        <f t="shared" si="65"/>
        <v>0</v>
      </c>
      <c r="G1000" s="53">
        <f t="shared" si="66"/>
        <v>0</v>
      </c>
      <c r="H1000" s="53">
        <f t="shared" si="67"/>
        <v>0</v>
      </c>
      <c r="I1000" s="52"/>
    </row>
    <row r="1001" ht="16.5" spans="1:9">
      <c r="A1001" s="41">
        <v>1000</v>
      </c>
      <c r="B1001" s="41"/>
      <c r="C1001" s="41"/>
      <c r="D1001" s="52"/>
      <c r="E1001" s="43">
        <f t="shared" ref="E1001" si="68">IF(D1001&gt;0,IF(D1001&lt;=ROUND((I1001+36000)-(36000*0.03-0),2),0.03,IF(D1001&lt;=ROUND((I1001+144000)-(144000*0.1-2520),2),0.1,IF(D1001&lt;=ROUND((I1001+300000)-(30000*0.2-16920),2),0.2,IF(D1001&lt;=ROUND((I1001+420000)-(420000*0.25-31920),2),0.25,IF(D1001&lt;=ROUND((I1001+660000)-(660000*0.3-52920),2),0.3,IF(D1001&lt;=ROUND((I1001+960000)-(960000*0.35-85920),2),0.35,0.45)))))),0)</f>
        <v>0</v>
      </c>
      <c r="F1001" s="43">
        <f t="shared" ref="F1001" si="69">IF(D1001&gt;I1001,IF(D1001&lt;=ROUND((I1001+36000)-(36000*0.03-0),2),0,IF(D1001&lt;=ROUND((I1001+144000)-(144000*0.1-2520),2),2520,IF(D1001&lt;=ROUND((I1001+300000)-(30000*0.2-16920),2),16920,IF(D1001&lt;=ROUND((I1001+420000)-(420000*0.25-31920),2),31920,IF(D1001&lt;=ROUND((I1001+660000)-(660000*0.3-52920),2),52920,IF(D1001&lt;=ROUND((I1001+960000)-(960000*0.35-85920),2),85920,181920)))))),0)</f>
        <v>0</v>
      </c>
      <c r="G1001" s="53">
        <f t="shared" ref="G1001" si="70">IF(D1001&lt;=I1001,0,ROUND(((D1001-I1001)*E1001-F1001)/(1-E1001),2))</f>
        <v>0</v>
      </c>
      <c r="H1001" s="53">
        <f t="shared" ref="H1001" si="71">IF(D1001&lt;=I1001,D1001,ROUND((D1001-E1001*I1001-F1001)/(1-E1001),2))</f>
        <v>0</v>
      </c>
      <c r="I1001" s="52"/>
    </row>
  </sheetData>
  <sheetProtection password="EFBF" sheet="1" formatColumns="0" objects="1" scenarios="1"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01"/>
  <sheetViews>
    <sheetView workbookViewId="0">
      <pane ySplit="1" topLeftCell="A2" activePane="bottomLeft" state="frozen"/>
      <selection/>
      <selection pane="bottomLeft" activeCell="L994" sqref="L994"/>
    </sheetView>
  </sheetViews>
  <sheetFormatPr defaultColWidth="9" defaultRowHeight="14"/>
  <cols>
    <col min="1" max="1" width="5.72727272727273" style="44" customWidth="1"/>
    <col min="2" max="3" width="8.6" style="44" customWidth="1"/>
    <col min="4" max="9" width="15.2636363636364" style="44" customWidth="1"/>
    <col min="10" max="16384" width="9" style="44"/>
  </cols>
  <sheetData>
    <row r="1" spans="1:9">
      <c r="A1" s="23" t="s">
        <v>0</v>
      </c>
      <c r="B1" s="23" t="s">
        <v>1</v>
      </c>
      <c r="C1" s="23" t="s">
        <v>2</v>
      </c>
      <c r="D1" s="23" t="s">
        <v>15</v>
      </c>
      <c r="E1" s="45" t="s">
        <v>16</v>
      </c>
      <c r="F1" s="46" t="s">
        <v>17</v>
      </c>
      <c r="G1" s="47" t="s">
        <v>10</v>
      </c>
      <c r="H1" s="45" t="s">
        <v>18</v>
      </c>
      <c r="I1" s="45" t="s">
        <v>19</v>
      </c>
    </row>
    <row r="2" ht="16.5" spans="1:11">
      <c r="A2" s="41">
        <v>1</v>
      </c>
      <c r="B2" s="41"/>
      <c r="C2" s="41"/>
      <c r="D2" s="42"/>
      <c r="E2" s="48">
        <f>ROUND(D2,2)</f>
        <v>0</v>
      </c>
      <c r="F2" s="48">
        <f>IF(E2/12&gt;0,VLOOKUP(E2/12,税率表!$A$17:$D$24,3,1),0)</f>
        <v>0</v>
      </c>
      <c r="G2" s="48">
        <f>IF(E2/12&gt;0,VLOOKUP(E2/12,税率表!$A$17:$D$24,4,1),0)</f>
        <v>0</v>
      </c>
      <c r="H2" s="48">
        <f>ROUND(E2*F2-G2,2)</f>
        <v>0</v>
      </c>
      <c r="I2" s="48">
        <f t="shared" ref="I2:I33" si="0">D2-H2</f>
        <v>0</v>
      </c>
      <c r="K2" s="49"/>
    </row>
    <row r="3" ht="16.5" spans="1:11">
      <c r="A3" s="41">
        <v>2</v>
      </c>
      <c r="B3" s="41"/>
      <c r="C3" s="41"/>
      <c r="D3" s="42"/>
      <c r="E3" s="48">
        <f t="shared" ref="E3:E66" si="1">ROUND(D3,2)</f>
        <v>0</v>
      </c>
      <c r="F3" s="48">
        <f>IF(E3/12&gt;0,VLOOKUP(E3/12,税率表!$A$17:$D$24,3,1),0)</f>
        <v>0</v>
      </c>
      <c r="G3" s="48">
        <f>IF(E3/12&gt;0,VLOOKUP(E3/12,税率表!$A$17:$D$24,4,1),0)</f>
        <v>0</v>
      </c>
      <c r="H3" s="48">
        <f t="shared" ref="H3:H33" si="2">ROUND(E3*F3-G3,2)</f>
        <v>0</v>
      </c>
      <c r="I3" s="48">
        <f t="shared" si="0"/>
        <v>0</v>
      </c>
      <c r="K3" s="49"/>
    </row>
    <row r="4" ht="16.5" spans="1:11">
      <c r="A4" s="41">
        <v>3</v>
      </c>
      <c r="B4" s="41"/>
      <c r="C4" s="41"/>
      <c r="D4" s="42"/>
      <c r="E4" s="48">
        <f t="shared" si="1"/>
        <v>0</v>
      </c>
      <c r="F4" s="48">
        <f>IF(E4/12&gt;0,VLOOKUP(E4/12,税率表!$A$17:$D$24,3,1),0)</f>
        <v>0</v>
      </c>
      <c r="G4" s="48">
        <f>IF(E4/12&gt;0,VLOOKUP(E4/12,税率表!$A$17:$D$24,4,1),0)</f>
        <v>0</v>
      </c>
      <c r="H4" s="48">
        <f t="shared" si="2"/>
        <v>0</v>
      </c>
      <c r="I4" s="48">
        <f t="shared" si="0"/>
        <v>0</v>
      </c>
      <c r="K4" s="49"/>
    </row>
    <row r="5" ht="16.5" spans="1:11">
      <c r="A5" s="41">
        <v>4</v>
      </c>
      <c r="B5" s="41"/>
      <c r="C5" s="41"/>
      <c r="D5" s="42"/>
      <c r="E5" s="48">
        <f t="shared" si="1"/>
        <v>0</v>
      </c>
      <c r="F5" s="48">
        <f>IF(E5/12&gt;0,VLOOKUP(E5/12,税率表!$A$17:$D$24,3,1),0)</f>
        <v>0</v>
      </c>
      <c r="G5" s="48">
        <f>IF(E5/12&gt;0,VLOOKUP(E5/12,税率表!$A$17:$D$24,4,1),0)</f>
        <v>0</v>
      </c>
      <c r="H5" s="48">
        <f t="shared" si="2"/>
        <v>0</v>
      </c>
      <c r="I5" s="48">
        <f t="shared" si="0"/>
        <v>0</v>
      </c>
      <c r="K5" s="49"/>
    </row>
    <row r="6" ht="16.5" spans="1:11">
      <c r="A6" s="41">
        <v>5</v>
      </c>
      <c r="B6" s="41"/>
      <c r="C6" s="41"/>
      <c r="D6" s="42"/>
      <c r="E6" s="48">
        <f t="shared" si="1"/>
        <v>0</v>
      </c>
      <c r="F6" s="48">
        <f>IF(E6/12&gt;0,VLOOKUP(E6/12,税率表!$A$17:$D$24,3,1),0)</f>
        <v>0</v>
      </c>
      <c r="G6" s="48">
        <f>IF(E6/12&gt;0,VLOOKUP(E6/12,税率表!$A$17:$D$24,4,1),0)</f>
        <v>0</v>
      </c>
      <c r="H6" s="48">
        <f t="shared" si="2"/>
        <v>0</v>
      </c>
      <c r="I6" s="48">
        <f t="shared" si="0"/>
        <v>0</v>
      </c>
      <c r="K6" s="49"/>
    </row>
    <row r="7" ht="16.5" spans="1:11">
      <c r="A7" s="41">
        <v>6</v>
      </c>
      <c r="B7" s="41"/>
      <c r="C7" s="41"/>
      <c r="D7" s="42"/>
      <c r="E7" s="48">
        <f t="shared" si="1"/>
        <v>0</v>
      </c>
      <c r="F7" s="48">
        <f>IF(E7/12&gt;0,VLOOKUP(E7/12,税率表!$A$17:$D$24,3,1),0)</f>
        <v>0</v>
      </c>
      <c r="G7" s="48">
        <f>IF(E7/12&gt;0,VLOOKUP(E7/12,税率表!$A$17:$D$24,4,1),0)</f>
        <v>0</v>
      </c>
      <c r="H7" s="48">
        <f t="shared" si="2"/>
        <v>0</v>
      </c>
      <c r="I7" s="48">
        <f t="shared" si="0"/>
        <v>0</v>
      </c>
      <c r="K7" s="49"/>
    </row>
    <row r="8" ht="16.5" spans="1:11">
      <c r="A8" s="41">
        <v>7</v>
      </c>
      <c r="B8" s="41"/>
      <c r="C8" s="41"/>
      <c r="D8" s="42"/>
      <c r="E8" s="48">
        <f t="shared" si="1"/>
        <v>0</v>
      </c>
      <c r="F8" s="48">
        <f>IF(E8/12&gt;0,VLOOKUP(E8/12,税率表!$A$17:$D$24,3,1),0)</f>
        <v>0</v>
      </c>
      <c r="G8" s="48">
        <f>IF(E8/12&gt;0,VLOOKUP(E8/12,税率表!$A$17:$D$24,4,1),0)</f>
        <v>0</v>
      </c>
      <c r="H8" s="48">
        <f t="shared" si="2"/>
        <v>0</v>
      </c>
      <c r="I8" s="48">
        <f t="shared" si="0"/>
        <v>0</v>
      </c>
      <c r="K8" s="49"/>
    </row>
    <row r="9" ht="16.5" spans="1:11">
      <c r="A9" s="41">
        <v>8</v>
      </c>
      <c r="B9" s="41"/>
      <c r="C9" s="41"/>
      <c r="D9" s="42"/>
      <c r="E9" s="48">
        <f t="shared" si="1"/>
        <v>0</v>
      </c>
      <c r="F9" s="48">
        <f>IF(E9/12&gt;0,VLOOKUP(E9/12,税率表!$A$17:$D$24,3,1),0)</f>
        <v>0</v>
      </c>
      <c r="G9" s="48">
        <f>IF(E9/12&gt;0,VLOOKUP(E9/12,税率表!$A$17:$D$24,4,1),0)</f>
        <v>0</v>
      </c>
      <c r="H9" s="48">
        <f t="shared" si="2"/>
        <v>0</v>
      </c>
      <c r="I9" s="48">
        <f t="shared" si="0"/>
        <v>0</v>
      </c>
      <c r="K9" s="49"/>
    </row>
    <row r="10" ht="16.5" spans="1:11">
      <c r="A10" s="41">
        <v>9</v>
      </c>
      <c r="B10" s="41"/>
      <c r="C10" s="41"/>
      <c r="D10" s="42"/>
      <c r="E10" s="48">
        <f t="shared" si="1"/>
        <v>0</v>
      </c>
      <c r="F10" s="48">
        <f>IF(E10/12&gt;0,VLOOKUP(E10/12,税率表!$A$17:$D$24,3,1),0)</f>
        <v>0</v>
      </c>
      <c r="G10" s="48">
        <f>IF(E10/12&gt;0,VLOOKUP(E10/12,税率表!$A$17:$D$24,4,1),0)</f>
        <v>0</v>
      </c>
      <c r="H10" s="48">
        <f t="shared" si="2"/>
        <v>0</v>
      </c>
      <c r="I10" s="48">
        <f t="shared" si="0"/>
        <v>0</v>
      </c>
      <c r="K10" s="49"/>
    </row>
    <row r="11" ht="16.5" spans="1:9">
      <c r="A11" s="41">
        <v>10</v>
      </c>
      <c r="B11" s="41"/>
      <c r="C11" s="41"/>
      <c r="D11" s="42"/>
      <c r="E11" s="48">
        <f t="shared" si="1"/>
        <v>0</v>
      </c>
      <c r="F11" s="48">
        <f>IF(E11/12&gt;0,VLOOKUP(E11/12,税率表!$A$17:$D$24,3,1),0)</f>
        <v>0</v>
      </c>
      <c r="G11" s="48">
        <f>IF(E11/12&gt;0,VLOOKUP(E11/12,税率表!$A$17:$D$24,4,1),0)</f>
        <v>0</v>
      </c>
      <c r="H11" s="48">
        <f t="shared" si="2"/>
        <v>0</v>
      </c>
      <c r="I11" s="48">
        <f t="shared" si="0"/>
        <v>0</v>
      </c>
    </row>
    <row r="12" ht="16.5" spans="1:9">
      <c r="A12" s="41">
        <v>11</v>
      </c>
      <c r="B12" s="41"/>
      <c r="C12" s="41"/>
      <c r="D12" s="42"/>
      <c r="E12" s="48">
        <f t="shared" si="1"/>
        <v>0</v>
      </c>
      <c r="F12" s="48">
        <f>IF(E12/12&gt;0,VLOOKUP(E12/12,税率表!$A$17:$D$24,3,1),0)</f>
        <v>0</v>
      </c>
      <c r="G12" s="48">
        <f>IF(E12/12&gt;0,VLOOKUP(E12/12,税率表!$A$17:$D$24,4,1),0)</f>
        <v>0</v>
      </c>
      <c r="H12" s="48">
        <f t="shared" si="2"/>
        <v>0</v>
      </c>
      <c r="I12" s="48">
        <f t="shared" si="0"/>
        <v>0</v>
      </c>
    </row>
    <row r="13" ht="16.5" spans="1:9">
      <c r="A13" s="41">
        <v>12</v>
      </c>
      <c r="B13" s="41"/>
      <c r="C13" s="41"/>
      <c r="D13" s="42"/>
      <c r="E13" s="48">
        <f t="shared" si="1"/>
        <v>0</v>
      </c>
      <c r="F13" s="48">
        <f>IF(E13/12&gt;0,VLOOKUP(E13/12,税率表!$A$17:$D$24,3,1),0)</f>
        <v>0</v>
      </c>
      <c r="G13" s="48">
        <f>IF(E13/12&gt;0,VLOOKUP(E13/12,税率表!$A$17:$D$24,4,1),0)</f>
        <v>0</v>
      </c>
      <c r="H13" s="48">
        <f t="shared" si="2"/>
        <v>0</v>
      </c>
      <c r="I13" s="48">
        <f t="shared" si="0"/>
        <v>0</v>
      </c>
    </row>
    <row r="14" ht="16.5" spans="1:9">
      <c r="A14" s="41">
        <v>13</v>
      </c>
      <c r="B14" s="41"/>
      <c r="C14" s="41"/>
      <c r="D14" s="42"/>
      <c r="E14" s="48">
        <f t="shared" si="1"/>
        <v>0</v>
      </c>
      <c r="F14" s="48">
        <f>IF(E14/12&gt;0,VLOOKUP(E14/12,税率表!$A$17:$D$24,3,1),0)</f>
        <v>0</v>
      </c>
      <c r="G14" s="48">
        <f>IF(E14/12&gt;0,VLOOKUP(E14/12,税率表!$A$17:$D$24,4,1),0)</f>
        <v>0</v>
      </c>
      <c r="H14" s="48">
        <f t="shared" si="2"/>
        <v>0</v>
      </c>
      <c r="I14" s="48">
        <f t="shared" si="0"/>
        <v>0</v>
      </c>
    </row>
    <row r="15" ht="16.5" spans="1:9">
      <c r="A15" s="41">
        <v>14</v>
      </c>
      <c r="B15" s="41"/>
      <c r="C15" s="41"/>
      <c r="D15" s="42"/>
      <c r="E15" s="48">
        <f t="shared" si="1"/>
        <v>0</v>
      </c>
      <c r="F15" s="48">
        <f>IF(E15/12&gt;0,VLOOKUP(E15/12,税率表!$A$17:$D$24,3,1),0)</f>
        <v>0</v>
      </c>
      <c r="G15" s="48">
        <f>IF(E15/12&gt;0,VLOOKUP(E15/12,税率表!$A$17:$D$24,4,1),0)</f>
        <v>0</v>
      </c>
      <c r="H15" s="48">
        <f t="shared" si="2"/>
        <v>0</v>
      </c>
      <c r="I15" s="48">
        <f t="shared" si="0"/>
        <v>0</v>
      </c>
    </row>
    <row r="16" ht="16.5" spans="1:9">
      <c r="A16" s="41">
        <v>15</v>
      </c>
      <c r="B16" s="41"/>
      <c r="C16" s="41"/>
      <c r="D16" s="42"/>
      <c r="E16" s="48">
        <f t="shared" si="1"/>
        <v>0</v>
      </c>
      <c r="F16" s="48">
        <f>IF(E16/12&gt;0,VLOOKUP(E16/12,税率表!$A$17:$D$24,3,1),0)</f>
        <v>0</v>
      </c>
      <c r="G16" s="48">
        <f>IF(E16/12&gt;0,VLOOKUP(E16/12,税率表!$A$17:$D$24,4,1),0)</f>
        <v>0</v>
      </c>
      <c r="H16" s="48">
        <f t="shared" si="2"/>
        <v>0</v>
      </c>
      <c r="I16" s="48">
        <f t="shared" si="0"/>
        <v>0</v>
      </c>
    </row>
    <row r="17" ht="16.5" spans="1:9">
      <c r="A17" s="41">
        <v>16</v>
      </c>
      <c r="B17" s="41"/>
      <c r="C17" s="41"/>
      <c r="D17" s="42"/>
      <c r="E17" s="48">
        <f t="shared" si="1"/>
        <v>0</v>
      </c>
      <c r="F17" s="48">
        <f>IF(E17/12&gt;0,VLOOKUP(E17/12,税率表!$A$17:$D$24,3,1),0)</f>
        <v>0</v>
      </c>
      <c r="G17" s="48">
        <f>IF(E17/12&gt;0,VLOOKUP(E17/12,税率表!$A$17:$D$24,4,1),0)</f>
        <v>0</v>
      </c>
      <c r="H17" s="48">
        <f t="shared" si="2"/>
        <v>0</v>
      </c>
      <c r="I17" s="48">
        <f t="shared" si="0"/>
        <v>0</v>
      </c>
    </row>
    <row r="18" ht="16.5" spans="1:9">
      <c r="A18" s="41">
        <v>17</v>
      </c>
      <c r="B18" s="41"/>
      <c r="C18" s="41"/>
      <c r="D18" s="42"/>
      <c r="E18" s="48">
        <f t="shared" si="1"/>
        <v>0</v>
      </c>
      <c r="F18" s="48">
        <f>IF(E18/12&gt;0,VLOOKUP(E18/12,税率表!$A$17:$D$24,3,1),0)</f>
        <v>0</v>
      </c>
      <c r="G18" s="48">
        <f>IF(E18/12&gt;0,VLOOKUP(E18/12,税率表!$A$17:$D$24,4,1),0)</f>
        <v>0</v>
      </c>
      <c r="H18" s="48">
        <f t="shared" si="2"/>
        <v>0</v>
      </c>
      <c r="I18" s="48">
        <f t="shared" si="0"/>
        <v>0</v>
      </c>
    </row>
    <row r="19" ht="16.5" spans="1:9">
      <c r="A19" s="41">
        <v>18</v>
      </c>
      <c r="B19" s="41"/>
      <c r="C19" s="41"/>
      <c r="D19" s="42"/>
      <c r="E19" s="48">
        <f t="shared" si="1"/>
        <v>0</v>
      </c>
      <c r="F19" s="48">
        <f>IF(E19/12&gt;0,VLOOKUP(E19/12,税率表!$A$17:$D$24,3,1),0)</f>
        <v>0</v>
      </c>
      <c r="G19" s="48">
        <f>IF(E19/12&gt;0,VLOOKUP(E19/12,税率表!$A$17:$D$24,4,1),0)</f>
        <v>0</v>
      </c>
      <c r="H19" s="48">
        <f t="shared" si="2"/>
        <v>0</v>
      </c>
      <c r="I19" s="48">
        <f t="shared" si="0"/>
        <v>0</v>
      </c>
    </row>
    <row r="20" ht="16.5" spans="1:9">
      <c r="A20" s="41">
        <v>19</v>
      </c>
      <c r="B20" s="41"/>
      <c r="C20" s="41"/>
      <c r="D20" s="42"/>
      <c r="E20" s="48">
        <f t="shared" si="1"/>
        <v>0</v>
      </c>
      <c r="F20" s="48">
        <f>IF(E20/12&gt;0,VLOOKUP(E20/12,税率表!$A$17:$D$24,3,1),0)</f>
        <v>0</v>
      </c>
      <c r="G20" s="48">
        <f>IF(E20/12&gt;0,VLOOKUP(E20/12,税率表!$A$17:$D$24,4,1),0)</f>
        <v>0</v>
      </c>
      <c r="H20" s="48">
        <f t="shared" si="2"/>
        <v>0</v>
      </c>
      <c r="I20" s="48">
        <f t="shared" si="0"/>
        <v>0</v>
      </c>
    </row>
    <row r="21" ht="16.5" spans="1:9">
      <c r="A21" s="41">
        <v>20</v>
      </c>
      <c r="B21" s="41"/>
      <c r="C21" s="41"/>
      <c r="D21" s="42"/>
      <c r="E21" s="48">
        <f t="shared" si="1"/>
        <v>0</v>
      </c>
      <c r="F21" s="48">
        <f>IF(E21/12&gt;0,VLOOKUP(E21/12,税率表!$A$17:$D$24,3,1),0)</f>
        <v>0</v>
      </c>
      <c r="G21" s="48">
        <f>IF(E21/12&gt;0,VLOOKUP(E21/12,税率表!$A$17:$D$24,4,1),0)</f>
        <v>0</v>
      </c>
      <c r="H21" s="48">
        <f t="shared" si="2"/>
        <v>0</v>
      </c>
      <c r="I21" s="48">
        <f t="shared" si="0"/>
        <v>0</v>
      </c>
    </row>
    <row r="22" ht="16.5" spans="1:9">
      <c r="A22" s="41">
        <v>21</v>
      </c>
      <c r="B22" s="41"/>
      <c r="C22" s="41"/>
      <c r="D22" s="42"/>
      <c r="E22" s="48">
        <f t="shared" si="1"/>
        <v>0</v>
      </c>
      <c r="F22" s="48">
        <f>IF(E22/12&gt;0,VLOOKUP(E22/12,税率表!$A$17:$D$24,3,1),0)</f>
        <v>0</v>
      </c>
      <c r="G22" s="48">
        <f>IF(E22/12&gt;0,VLOOKUP(E22/12,税率表!$A$17:$D$24,4,1),0)</f>
        <v>0</v>
      </c>
      <c r="H22" s="48">
        <f t="shared" si="2"/>
        <v>0</v>
      </c>
      <c r="I22" s="48">
        <f t="shared" si="0"/>
        <v>0</v>
      </c>
    </row>
    <row r="23" ht="16.5" spans="1:9">
      <c r="A23" s="41">
        <v>22</v>
      </c>
      <c r="B23" s="41"/>
      <c r="C23" s="41"/>
      <c r="D23" s="42"/>
      <c r="E23" s="48">
        <f t="shared" si="1"/>
        <v>0</v>
      </c>
      <c r="F23" s="48">
        <f>IF(E23/12&gt;0,VLOOKUP(E23/12,税率表!$A$17:$D$24,3,1),0)</f>
        <v>0</v>
      </c>
      <c r="G23" s="48">
        <f>IF(E23/12&gt;0,VLOOKUP(E23/12,税率表!$A$17:$D$24,4,1),0)</f>
        <v>0</v>
      </c>
      <c r="H23" s="48">
        <f t="shared" si="2"/>
        <v>0</v>
      </c>
      <c r="I23" s="48">
        <f t="shared" si="0"/>
        <v>0</v>
      </c>
    </row>
    <row r="24" ht="16.5" spans="1:9">
      <c r="A24" s="41">
        <v>23</v>
      </c>
      <c r="B24" s="41"/>
      <c r="C24" s="41"/>
      <c r="D24" s="42"/>
      <c r="E24" s="48">
        <f t="shared" si="1"/>
        <v>0</v>
      </c>
      <c r="F24" s="48">
        <f>IF(E24/12&gt;0,VLOOKUP(E24/12,税率表!$A$17:$D$24,3,1),0)</f>
        <v>0</v>
      </c>
      <c r="G24" s="48">
        <f>IF(E24/12&gt;0,VLOOKUP(E24/12,税率表!$A$17:$D$24,4,1),0)</f>
        <v>0</v>
      </c>
      <c r="H24" s="48">
        <f t="shared" si="2"/>
        <v>0</v>
      </c>
      <c r="I24" s="48">
        <f t="shared" si="0"/>
        <v>0</v>
      </c>
    </row>
    <row r="25" ht="16.5" spans="1:9">
      <c r="A25" s="41">
        <v>24</v>
      </c>
      <c r="B25" s="41"/>
      <c r="C25" s="41"/>
      <c r="D25" s="42"/>
      <c r="E25" s="48">
        <f t="shared" si="1"/>
        <v>0</v>
      </c>
      <c r="F25" s="48">
        <f>IF(E25/12&gt;0,VLOOKUP(E25/12,税率表!$A$17:$D$24,3,1),0)</f>
        <v>0</v>
      </c>
      <c r="G25" s="48">
        <f>IF(E25/12&gt;0,VLOOKUP(E25/12,税率表!$A$17:$D$24,4,1),0)</f>
        <v>0</v>
      </c>
      <c r="H25" s="48">
        <f t="shared" si="2"/>
        <v>0</v>
      </c>
      <c r="I25" s="48">
        <f t="shared" si="0"/>
        <v>0</v>
      </c>
    </row>
    <row r="26" ht="16.5" spans="1:9">
      <c r="A26" s="41">
        <v>25</v>
      </c>
      <c r="B26" s="41"/>
      <c r="C26" s="41"/>
      <c r="D26" s="42"/>
      <c r="E26" s="48">
        <f t="shared" si="1"/>
        <v>0</v>
      </c>
      <c r="F26" s="48">
        <f>IF(E26/12&gt;0,VLOOKUP(E26/12,税率表!$A$17:$D$24,3,1),0)</f>
        <v>0</v>
      </c>
      <c r="G26" s="48">
        <f>IF(E26/12&gt;0,VLOOKUP(E26/12,税率表!$A$17:$D$24,4,1),0)</f>
        <v>0</v>
      </c>
      <c r="H26" s="48">
        <f t="shared" si="2"/>
        <v>0</v>
      </c>
      <c r="I26" s="48">
        <f t="shared" si="0"/>
        <v>0</v>
      </c>
    </row>
    <row r="27" ht="16.5" spans="1:9">
      <c r="A27" s="41">
        <v>26</v>
      </c>
      <c r="B27" s="41"/>
      <c r="C27" s="41"/>
      <c r="D27" s="42"/>
      <c r="E27" s="48">
        <f t="shared" si="1"/>
        <v>0</v>
      </c>
      <c r="F27" s="48">
        <f>IF(E27/12&gt;0,VLOOKUP(E27/12,税率表!$A$17:$D$24,3,1),0)</f>
        <v>0</v>
      </c>
      <c r="G27" s="48">
        <f>IF(E27/12&gt;0,VLOOKUP(E27/12,税率表!$A$17:$D$24,4,1),0)</f>
        <v>0</v>
      </c>
      <c r="H27" s="48">
        <f t="shared" si="2"/>
        <v>0</v>
      </c>
      <c r="I27" s="48">
        <f t="shared" si="0"/>
        <v>0</v>
      </c>
    </row>
    <row r="28" ht="16.5" spans="1:9">
      <c r="A28" s="41">
        <v>27</v>
      </c>
      <c r="B28" s="41"/>
      <c r="C28" s="41"/>
      <c r="D28" s="42"/>
      <c r="E28" s="48">
        <f t="shared" si="1"/>
        <v>0</v>
      </c>
      <c r="F28" s="48">
        <f>IF(E28/12&gt;0,VLOOKUP(E28/12,税率表!$A$17:$D$24,3,1),0)</f>
        <v>0</v>
      </c>
      <c r="G28" s="48">
        <f>IF(E28/12&gt;0,VLOOKUP(E28/12,税率表!$A$17:$D$24,4,1),0)</f>
        <v>0</v>
      </c>
      <c r="H28" s="48">
        <f t="shared" si="2"/>
        <v>0</v>
      </c>
      <c r="I28" s="48">
        <f t="shared" si="0"/>
        <v>0</v>
      </c>
    </row>
    <row r="29" ht="16.5" spans="1:9">
      <c r="A29" s="41">
        <v>28</v>
      </c>
      <c r="B29" s="41"/>
      <c r="C29" s="41"/>
      <c r="D29" s="42"/>
      <c r="E29" s="48">
        <f t="shared" si="1"/>
        <v>0</v>
      </c>
      <c r="F29" s="48">
        <f>IF(E29/12&gt;0,VLOOKUP(E29/12,税率表!$A$17:$D$24,3,1),0)</f>
        <v>0</v>
      </c>
      <c r="G29" s="48">
        <f>IF(E29/12&gt;0,VLOOKUP(E29/12,税率表!$A$17:$D$24,4,1),0)</f>
        <v>0</v>
      </c>
      <c r="H29" s="48">
        <f t="shared" si="2"/>
        <v>0</v>
      </c>
      <c r="I29" s="48">
        <f t="shared" si="0"/>
        <v>0</v>
      </c>
    </row>
    <row r="30" ht="16.5" spans="1:9">
      <c r="A30" s="41">
        <v>29</v>
      </c>
      <c r="B30" s="41"/>
      <c r="C30" s="41"/>
      <c r="D30" s="42"/>
      <c r="E30" s="48">
        <f t="shared" si="1"/>
        <v>0</v>
      </c>
      <c r="F30" s="48">
        <f>IF(E30/12&gt;0,VLOOKUP(E30/12,税率表!$A$17:$D$24,3,1),0)</f>
        <v>0</v>
      </c>
      <c r="G30" s="48">
        <f>IF(E30/12&gt;0,VLOOKUP(E30/12,税率表!$A$17:$D$24,4,1),0)</f>
        <v>0</v>
      </c>
      <c r="H30" s="48">
        <f t="shared" si="2"/>
        <v>0</v>
      </c>
      <c r="I30" s="48">
        <f t="shared" si="0"/>
        <v>0</v>
      </c>
    </row>
    <row r="31" ht="16.5" spans="1:9">
      <c r="A31" s="41">
        <v>30</v>
      </c>
      <c r="B31" s="41"/>
      <c r="C31" s="41"/>
      <c r="D31" s="42"/>
      <c r="E31" s="48">
        <f t="shared" si="1"/>
        <v>0</v>
      </c>
      <c r="F31" s="48">
        <f>IF(E31/12&gt;0,VLOOKUP(E31/12,税率表!$A$17:$D$24,3,1),0)</f>
        <v>0</v>
      </c>
      <c r="G31" s="48">
        <f>IF(E31/12&gt;0,VLOOKUP(E31/12,税率表!$A$17:$D$24,4,1),0)</f>
        <v>0</v>
      </c>
      <c r="H31" s="48">
        <f t="shared" si="2"/>
        <v>0</v>
      </c>
      <c r="I31" s="48">
        <f t="shared" si="0"/>
        <v>0</v>
      </c>
    </row>
    <row r="32" ht="16.5" spans="1:9">
      <c r="A32" s="41">
        <v>31</v>
      </c>
      <c r="B32" s="41"/>
      <c r="C32" s="41"/>
      <c r="D32" s="42"/>
      <c r="E32" s="48">
        <f t="shared" si="1"/>
        <v>0</v>
      </c>
      <c r="F32" s="48">
        <f>IF(E32/12&gt;0,VLOOKUP(E32/12,税率表!$A$17:$D$24,3,1),0)</f>
        <v>0</v>
      </c>
      <c r="G32" s="48">
        <f>IF(E32/12&gt;0,VLOOKUP(E32/12,税率表!$A$17:$D$24,4,1),0)</f>
        <v>0</v>
      </c>
      <c r="H32" s="48">
        <f t="shared" si="2"/>
        <v>0</v>
      </c>
      <c r="I32" s="48">
        <f t="shared" si="0"/>
        <v>0</v>
      </c>
    </row>
    <row r="33" ht="16.5" spans="1:9">
      <c r="A33" s="41">
        <v>32</v>
      </c>
      <c r="B33" s="41"/>
      <c r="C33" s="41"/>
      <c r="D33" s="42"/>
      <c r="E33" s="48">
        <f t="shared" si="1"/>
        <v>0</v>
      </c>
      <c r="F33" s="48">
        <f>IF(E33/12&gt;0,VLOOKUP(E33/12,税率表!$A$17:$D$24,3,1),0)</f>
        <v>0</v>
      </c>
      <c r="G33" s="48">
        <f>IF(E33/12&gt;0,VLOOKUP(E33/12,税率表!$A$17:$D$24,4,1),0)</f>
        <v>0</v>
      </c>
      <c r="H33" s="48">
        <f t="shared" si="2"/>
        <v>0</v>
      </c>
      <c r="I33" s="48">
        <f t="shared" si="0"/>
        <v>0</v>
      </c>
    </row>
    <row r="34" ht="16.5" spans="1:9">
      <c r="A34" s="41">
        <v>33</v>
      </c>
      <c r="B34" s="41"/>
      <c r="C34" s="41"/>
      <c r="D34" s="42"/>
      <c r="E34" s="48">
        <f t="shared" si="1"/>
        <v>0</v>
      </c>
      <c r="F34" s="48">
        <f>IF(E34/12&gt;0,VLOOKUP(E34/12,税率表!$A$17:$D$24,3,1),0)</f>
        <v>0</v>
      </c>
      <c r="G34" s="48">
        <f>IF(E34/12&gt;0,VLOOKUP(E34/12,税率表!$A$17:$D$24,4,1),0)</f>
        <v>0</v>
      </c>
      <c r="H34" s="48">
        <f t="shared" ref="H34:H65" si="3">ROUND(E34*F34-G34,2)</f>
        <v>0</v>
      </c>
      <c r="I34" s="48">
        <f t="shared" ref="I34:I65" si="4">D34-H34</f>
        <v>0</v>
      </c>
    </row>
    <row r="35" ht="16.5" spans="1:9">
      <c r="A35" s="41">
        <v>34</v>
      </c>
      <c r="B35" s="41"/>
      <c r="C35" s="41"/>
      <c r="D35" s="42"/>
      <c r="E35" s="48">
        <f t="shared" si="1"/>
        <v>0</v>
      </c>
      <c r="F35" s="48">
        <f>IF(E35/12&gt;0,VLOOKUP(E35/12,税率表!$A$17:$D$24,3,1),0)</f>
        <v>0</v>
      </c>
      <c r="G35" s="48">
        <f>IF(E35/12&gt;0,VLOOKUP(E35/12,税率表!$A$17:$D$24,4,1),0)</f>
        <v>0</v>
      </c>
      <c r="H35" s="48">
        <f t="shared" si="3"/>
        <v>0</v>
      </c>
      <c r="I35" s="48">
        <f t="shared" si="4"/>
        <v>0</v>
      </c>
    </row>
    <row r="36" ht="16.5" spans="1:9">
      <c r="A36" s="41">
        <v>35</v>
      </c>
      <c r="B36" s="41"/>
      <c r="C36" s="41"/>
      <c r="D36" s="42"/>
      <c r="E36" s="48">
        <f t="shared" si="1"/>
        <v>0</v>
      </c>
      <c r="F36" s="48">
        <f>IF(E36/12&gt;0,VLOOKUP(E36/12,税率表!$A$17:$D$24,3,1),0)</f>
        <v>0</v>
      </c>
      <c r="G36" s="48">
        <f>IF(E36/12&gt;0,VLOOKUP(E36/12,税率表!$A$17:$D$24,4,1),0)</f>
        <v>0</v>
      </c>
      <c r="H36" s="48">
        <f t="shared" si="3"/>
        <v>0</v>
      </c>
      <c r="I36" s="48">
        <f t="shared" si="4"/>
        <v>0</v>
      </c>
    </row>
    <row r="37" ht="16.5" spans="1:9">
      <c r="A37" s="41">
        <v>36</v>
      </c>
      <c r="B37" s="41"/>
      <c r="C37" s="41"/>
      <c r="D37" s="42"/>
      <c r="E37" s="48">
        <f t="shared" si="1"/>
        <v>0</v>
      </c>
      <c r="F37" s="48">
        <f>IF(E37/12&gt;0,VLOOKUP(E37/12,税率表!$A$17:$D$24,3,1),0)</f>
        <v>0</v>
      </c>
      <c r="G37" s="48">
        <f>IF(E37/12&gt;0,VLOOKUP(E37/12,税率表!$A$17:$D$24,4,1),0)</f>
        <v>0</v>
      </c>
      <c r="H37" s="48">
        <f t="shared" si="3"/>
        <v>0</v>
      </c>
      <c r="I37" s="48">
        <f t="shared" si="4"/>
        <v>0</v>
      </c>
    </row>
    <row r="38" ht="16.5" spans="1:9">
      <c r="A38" s="41">
        <v>37</v>
      </c>
      <c r="B38" s="41"/>
      <c r="C38" s="41"/>
      <c r="D38" s="42"/>
      <c r="E38" s="48">
        <f t="shared" si="1"/>
        <v>0</v>
      </c>
      <c r="F38" s="48">
        <f>IF(E38/12&gt;0,VLOOKUP(E38/12,税率表!$A$17:$D$24,3,1),0)</f>
        <v>0</v>
      </c>
      <c r="G38" s="48">
        <f>IF(E38/12&gt;0,VLOOKUP(E38/12,税率表!$A$17:$D$24,4,1),0)</f>
        <v>0</v>
      </c>
      <c r="H38" s="48">
        <f t="shared" si="3"/>
        <v>0</v>
      </c>
      <c r="I38" s="48">
        <f t="shared" si="4"/>
        <v>0</v>
      </c>
    </row>
    <row r="39" ht="16.5" spans="1:9">
      <c r="A39" s="41">
        <v>38</v>
      </c>
      <c r="B39" s="41"/>
      <c r="C39" s="41"/>
      <c r="D39" s="42"/>
      <c r="E39" s="48">
        <f t="shared" si="1"/>
        <v>0</v>
      </c>
      <c r="F39" s="48">
        <f>IF(E39/12&gt;0,VLOOKUP(E39/12,税率表!$A$17:$D$24,3,1),0)</f>
        <v>0</v>
      </c>
      <c r="G39" s="48">
        <f>IF(E39/12&gt;0,VLOOKUP(E39/12,税率表!$A$17:$D$24,4,1),0)</f>
        <v>0</v>
      </c>
      <c r="H39" s="48">
        <f t="shared" si="3"/>
        <v>0</v>
      </c>
      <c r="I39" s="48">
        <f t="shared" si="4"/>
        <v>0</v>
      </c>
    </row>
    <row r="40" ht="16.5" spans="1:9">
      <c r="A40" s="41">
        <v>39</v>
      </c>
      <c r="B40" s="41"/>
      <c r="C40" s="41"/>
      <c r="D40" s="42"/>
      <c r="E40" s="48">
        <f t="shared" si="1"/>
        <v>0</v>
      </c>
      <c r="F40" s="48">
        <f>IF(E40/12&gt;0,VLOOKUP(E40/12,税率表!$A$17:$D$24,3,1),0)</f>
        <v>0</v>
      </c>
      <c r="G40" s="48">
        <f>IF(E40/12&gt;0,VLOOKUP(E40/12,税率表!$A$17:$D$24,4,1),0)</f>
        <v>0</v>
      </c>
      <c r="H40" s="48">
        <f t="shared" si="3"/>
        <v>0</v>
      </c>
      <c r="I40" s="48">
        <f t="shared" si="4"/>
        <v>0</v>
      </c>
    </row>
    <row r="41" ht="16.5" spans="1:9">
      <c r="A41" s="41">
        <v>40</v>
      </c>
      <c r="B41" s="41"/>
      <c r="C41" s="41"/>
      <c r="D41" s="42"/>
      <c r="E41" s="48">
        <f t="shared" si="1"/>
        <v>0</v>
      </c>
      <c r="F41" s="48">
        <f>IF(E41/12&gt;0,VLOOKUP(E41/12,税率表!$A$17:$D$24,3,1),0)</f>
        <v>0</v>
      </c>
      <c r="G41" s="48">
        <f>IF(E41/12&gt;0,VLOOKUP(E41/12,税率表!$A$17:$D$24,4,1),0)</f>
        <v>0</v>
      </c>
      <c r="H41" s="48">
        <f t="shared" si="3"/>
        <v>0</v>
      </c>
      <c r="I41" s="48">
        <f t="shared" si="4"/>
        <v>0</v>
      </c>
    </row>
    <row r="42" ht="16.5" spans="1:9">
      <c r="A42" s="41">
        <v>41</v>
      </c>
      <c r="B42" s="41"/>
      <c r="C42" s="41"/>
      <c r="D42" s="42"/>
      <c r="E42" s="48">
        <f t="shared" si="1"/>
        <v>0</v>
      </c>
      <c r="F42" s="48">
        <f>IF(E42/12&gt;0,VLOOKUP(E42/12,税率表!$A$17:$D$24,3,1),0)</f>
        <v>0</v>
      </c>
      <c r="G42" s="48">
        <f>IF(E42/12&gt;0,VLOOKUP(E42/12,税率表!$A$17:$D$24,4,1),0)</f>
        <v>0</v>
      </c>
      <c r="H42" s="48">
        <f t="shared" si="3"/>
        <v>0</v>
      </c>
      <c r="I42" s="48">
        <f t="shared" si="4"/>
        <v>0</v>
      </c>
    </row>
    <row r="43" ht="16.5" spans="1:9">
      <c r="A43" s="41">
        <v>42</v>
      </c>
      <c r="B43" s="41"/>
      <c r="C43" s="41"/>
      <c r="D43" s="42"/>
      <c r="E43" s="48">
        <f t="shared" si="1"/>
        <v>0</v>
      </c>
      <c r="F43" s="48">
        <f>IF(E43/12&gt;0,VLOOKUP(E43/12,税率表!$A$17:$D$24,3,1),0)</f>
        <v>0</v>
      </c>
      <c r="G43" s="48">
        <f>IF(E43/12&gt;0,VLOOKUP(E43/12,税率表!$A$17:$D$24,4,1),0)</f>
        <v>0</v>
      </c>
      <c r="H43" s="48">
        <f t="shared" si="3"/>
        <v>0</v>
      </c>
      <c r="I43" s="48">
        <f t="shared" si="4"/>
        <v>0</v>
      </c>
    </row>
    <row r="44" ht="16.5" spans="1:9">
      <c r="A44" s="41">
        <v>43</v>
      </c>
      <c r="B44" s="41"/>
      <c r="C44" s="41"/>
      <c r="D44" s="42"/>
      <c r="E44" s="48">
        <f t="shared" si="1"/>
        <v>0</v>
      </c>
      <c r="F44" s="48">
        <f>IF(E44/12&gt;0,VLOOKUP(E44/12,税率表!$A$17:$D$24,3,1),0)</f>
        <v>0</v>
      </c>
      <c r="G44" s="48">
        <f>IF(E44/12&gt;0,VLOOKUP(E44/12,税率表!$A$17:$D$24,4,1),0)</f>
        <v>0</v>
      </c>
      <c r="H44" s="48">
        <f t="shared" si="3"/>
        <v>0</v>
      </c>
      <c r="I44" s="48">
        <f t="shared" si="4"/>
        <v>0</v>
      </c>
    </row>
    <row r="45" ht="16.5" spans="1:9">
      <c r="A45" s="41">
        <v>44</v>
      </c>
      <c r="B45" s="41"/>
      <c r="C45" s="41"/>
      <c r="D45" s="42"/>
      <c r="E45" s="48">
        <f t="shared" si="1"/>
        <v>0</v>
      </c>
      <c r="F45" s="48">
        <f>IF(E45/12&gt;0,VLOOKUP(E45/12,税率表!$A$17:$D$24,3,1),0)</f>
        <v>0</v>
      </c>
      <c r="G45" s="48">
        <f>IF(E45/12&gt;0,VLOOKUP(E45/12,税率表!$A$17:$D$24,4,1),0)</f>
        <v>0</v>
      </c>
      <c r="H45" s="48">
        <f t="shared" si="3"/>
        <v>0</v>
      </c>
      <c r="I45" s="48">
        <f t="shared" si="4"/>
        <v>0</v>
      </c>
    </row>
    <row r="46" ht="16.5" spans="1:9">
      <c r="A46" s="41">
        <v>45</v>
      </c>
      <c r="B46" s="41"/>
      <c r="C46" s="41"/>
      <c r="D46" s="42"/>
      <c r="E46" s="48">
        <f t="shared" si="1"/>
        <v>0</v>
      </c>
      <c r="F46" s="48">
        <f>IF(E46/12&gt;0,VLOOKUP(E46/12,税率表!$A$17:$D$24,3,1),0)</f>
        <v>0</v>
      </c>
      <c r="G46" s="48">
        <f>IF(E46/12&gt;0,VLOOKUP(E46/12,税率表!$A$17:$D$24,4,1),0)</f>
        <v>0</v>
      </c>
      <c r="H46" s="48">
        <f t="shared" si="3"/>
        <v>0</v>
      </c>
      <c r="I46" s="48">
        <f t="shared" si="4"/>
        <v>0</v>
      </c>
    </row>
    <row r="47" ht="16.5" spans="1:9">
      <c r="A47" s="41">
        <v>46</v>
      </c>
      <c r="B47" s="41"/>
      <c r="C47" s="41"/>
      <c r="D47" s="42"/>
      <c r="E47" s="48">
        <f t="shared" si="1"/>
        <v>0</v>
      </c>
      <c r="F47" s="48">
        <f>IF(E47/12&gt;0,VLOOKUP(E47/12,税率表!$A$17:$D$24,3,1),0)</f>
        <v>0</v>
      </c>
      <c r="G47" s="48">
        <f>IF(E47/12&gt;0,VLOOKUP(E47/12,税率表!$A$17:$D$24,4,1),0)</f>
        <v>0</v>
      </c>
      <c r="H47" s="48">
        <f t="shared" si="3"/>
        <v>0</v>
      </c>
      <c r="I47" s="48">
        <f t="shared" si="4"/>
        <v>0</v>
      </c>
    </row>
    <row r="48" ht="16.5" spans="1:9">
      <c r="A48" s="41">
        <v>47</v>
      </c>
      <c r="B48" s="41"/>
      <c r="C48" s="41"/>
      <c r="D48" s="42"/>
      <c r="E48" s="48">
        <f t="shared" si="1"/>
        <v>0</v>
      </c>
      <c r="F48" s="48">
        <f>IF(E48/12&gt;0,VLOOKUP(E48/12,税率表!$A$17:$D$24,3,1),0)</f>
        <v>0</v>
      </c>
      <c r="G48" s="48">
        <f>IF(E48/12&gt;0,VLOOKUP(E48/12,税率表!$A$17:$D$24,4,1),0)</f>
        <v>0</v>
      </c>
      <c r="H48" s="48">
        <f t="shared" si="3"/>
        <v>0</v>
      </c>
      <c r="I48" s="48">
        <f t="shared" si="4"/>
        <v>0</v>
      </c>
    </row>
    <row r="49" ht="16.5" spans="1:9">
      <c r="A49" s="41">
        <v>48</v>
      </c>
      <c r="B49" s="41"/>
      <c r="C49" s="41"/>
      <c r="D49" s="42"/>
      <c r="E49" s="48">
        <f t="shared" si="1"/>
        <v>0</v>
      </c>
      <c r="F49" s="48">
        <f>IF(E49/12&gt;0,VLOOKUP(E49/12,税率表!$A$17:$D$24,3,1),0)</f>
        <v>0</v>
      </c>
      <c r="G49" s="48">
        <f>IF(E49/12&gt;0,VLOOKUP(E49/12,税率表!$A$17:$D$24,4,1),0)</f>
        <v>0</v>
      </c>
      <c r="H49" s="48">
        <f t="shared" si="3"/>
        <v>0</v>
      </c>
      <c r="I49" s="48">
        <f t="shared" si="4"/>
        <v>0</v>
      </c>
    </row>
    <row r="50" ht="16.5" spans="1:9">
      <c r="A50" s="41">
        <v>49</v>
      </c>
      <c r="B50" s="41"/>
      <c r="C50" s="41"/>
      <c r="D50" s="42"/>
      <c r="E50" s="48">
        <f t="shared" si="1"/>
        <v>0</v>
      </c>
      <c r="F50" s="48">
        <f>IF(E50/12&gt;0,VLOOKUP(E50/12,税率表!$A$17:$D$24,3,1),0)</f>
        <v>0</v>
      </c>
      <c r="G50" s="48">
        <f>IF(E50/12&gt;0,VLOOKUP(E50/12,税率表!$A$17:$D$24,4,1),0)</f>
        <v>0</v>
      </c>
      <c r="H50" s="48">
        <f t="shared" si="3"/>
        <v>0</v>
      </c>
      <c r="I50" s="48">
        <f t="shared" si="4"/>
        <v>0</v>
      </c>
    </row>
    <row r="51" ht="16.5" spans="1:9">
      <c r="A51" s="41">
        <v>50</v>
      </c>
      <c r="B51" s="41"/>
      <c r="C51" s="41"/>
      <c r="D51" s="42"/>
      <c r="E51" s="48">
        <f t="shared" si="1"/>
        <v>0</v>
      </c>
      <c r="F51" s="48">
        <f>IF(E51/12&gt;0,VLOOKUP(E51/12,税率表!$A$17:$D$24,3,1),0)</f>
        <v>0</v>
      </c>
      <c r="G51" s="48">
        <f>IF(E51/12&gt;0,VLOOKUP(E51/12,税率表!$A$17:$D$24,4,1),0)</f>
        <v>0</v>
      </c>
      <c r="H51" s="48">
        <f t="shared" si="3"/>
        <v>0</v>
      </c>
      <c r="I51" s="48">
        <f t="shared" si="4"/>
        <v>0</v>
      </c>
    </row>
    <row r="52" ht="16.5" spans="1:9">
      <c r="A52" s="41">
        <v>51</v>
      </c>
      <c r="B52" s="41"/>
      <c r="C52" s="41"/>
      <c r="D52" s="42"/>
      <c r="E52" s="48">
        <f t="shared" si="1"/>
        <v>0</v>
      </c>
      <c r="F52" s="48">
        <f>IF(E52/12&gt;0,VLOOKUP(E52/12,税率表!$A$17:$D$24,3,1),0)</f>
        <v>0</v>
      </c>
      <c r="G52" s="48">
        <f>IF(E52/12&gt;0,VLOOKUP(E52/12,税率表!$A$17:$D$24,4,1),0)</f>
        <v>0</v>
      </c>
      <c r="H52" s="48">
        <f t="shared" si="3"/>
        <v>0</v>
      </c>
      <c r="I52" s="48">
        <f t="shared" si="4"/>
        <v>0</v>
      </c>
    </row>
    <row r="53" ht="16.5" spans="1:9">
      <c r="A53" s="41">
        <v>52</v>
      </c>
      <c r="B53" s="41"/>
      <c r="C53" s="41"/>
      <c r="D53" s="42"/>
      <c r="E53" s="48">
        <f t="shared" si="1"/>
        <v>0</v>
      </c>
      <c r="F53" s="48">
        <f>IF(E53/12&gt;0,VLOOKUP(E53/12,税率表!$A$17:$D$24,3,1),0)</f>
        <v>0</v>
      </c>
      <c r="G53" s="48">
        <f>IF(E53/12&gt;0,VLOOKUP(E53/12,税率表!$A$17:$D$24,4,1),0)</f>
        <v>0</v>
      </c>
      <c r="H53" s="48">
        <f t="shared" si="3"/>
        <v>0</v>
      </c>
      <c r="I53" s="48">
        <f t="shared" si="4"/>
        <v>0</v>
      </c>
    </row>
    <row r="54" ht="16.5" spans="1:9">
      <c r="A54" s="41">
        <v>53</v>
      </c>
      <c r="B54" s="41"/>
      <c r="C54" s="41"/>
      <c r="D54" s="42"/>
      <c r="E54" s="48">
        <f t="shared" si="1"/>
        <v>0</v>
      </c>
      <c r="F54" s="48">
        <f>IF(E54/12&gt;0,VLOOKUP(E54/12,税率表!$A$17:$D$24,3,1),0)</f>
        <v>0</v>
      </c>
      <c r="G54" s="48">
        <f>IF(E54/12&gt;0,VLOOKUP(E54/12,税率表!$A$17:$D$24,4,1),0)</f>
        <v>0</v>
      </c>
      <c r="H54" s="48">
        <f t="shared" si="3"/>
        <v>0</v>
      </c>
      <c r="I54" s="48">
        <f t="shared" si="4"/>
        <v>0</v>
      </c>
    </row>
    <row r="55" ht="16.5" spans="1:9">
      <c r="A55" s="41">
        <v>54</v>
      </c>
      <c r="B55" s="41"/>
      <c r="C55" s="41"/>
      <c r="D55" s="42"/>
      <c r="E55" s="48">
        <f t="shared" si="1"/>
        <v>0</v>
      </c>
      <c r="F55" s="48">
        <f>IF(E55/12&gt;0,VLOOKUP(E55/12,税率表!$A$17:$D$24,3,1),0)</f>
        <v>0</v>
      </c>
      <c r="G55" s="48">
        <f>IF(E55/12&gt;0,VLOOKUP(E55/12,税率表!$A$17:$D$24,4,1),0)</f>
        <v>0</v>
      </c>
      <c r="H55" s="48">
        <f t="shared" si="3"/>
        <v>0</v>
      </c>
      <c r="I55" s="48">
        <f t="shared" si="4"/>
        <v>0</v>
      </c>
    </row>
    <row r="56" ht="16.5" spans="1:9">
      <c r="A56" s="41">
        <v>55</v>
      </c>
      <c r="B56" s="41"/>
      <c r="C56" s="41"/>
      <c r="D56" s="42"/>
      <c r="E56" s="48">
        <f t="shared" si="1"/>
        <v>0</v>
      </c>
      <c r="F56" s="48">
        <f>IF(E56/12&gt;0,VLOOKUP(E56/12,税率表!$A$17:$D$24,3,1),0)</f>
        <v>0</v>
      </c>
      <c r="G56" s="48">
        <f>IF(E56/12&gt;0,VLOOKUP(E56/12,税率表!$A$17:$D$24,4,1),0)</f>
        <v>0</v>
      </c>
      <c r="H56" s="48">
        <f t="shared" si="3"/>
        <v>0</v>
      </c>
      <c r="I56" s="48">
        <f t="shared" si="4"/>
        <v>0</v>
      </c>
    </row>
    <row r="57" ht="16.5" spans="1:9">
      <c r="A57" s="41">
        <v>56</v>
      </c>
      <c r="B57" s="41"/>
      <c r="C57" s="41"/>
      <c r="D57" s="42"/>
      <c r="E57" s="48">
        <f t="shared" si="1"/>
        <v>0</v>
      </c>
      <c r="F57" s="48">
        <f>IF(E57/12&gt;0,VLOOKUP(E57/12,税率表!$A$17:$D$24,3,1),0)</f>
        <v>0</v>
      </c>
      <c r="G57" s="48">
        <f>IF(E57/12&gt;0,VLOOKUP(E57/12,税率表!$A$17:$D$24,4,1),0)</f>
        <v>0</v>
      </c>
      <c r="H57" s="48">
        <f t="shared" si="3"/>
        <v>0</v>
      </c>
      <c r="I57" s="48">
        <f t="shared" si="4"/>
        <v>0</v>
      </c>
    </row>
    <row r="58" ht="16.5" spans="1:9">
      <c r="A58" s="41">
        <v>57</v>
      </c>
      <c r="B58" s="41"/>
      <c r="C58" s="41"/>
      <c r="D58" s="42"/>
      <c r="E58" s="48">
        <f t="shared" si="1"/>
        <v>0</v>
      </c>
      <c r="F58" s="48">
        <f>IF(E58/12&gt;0,VLOOKUP(E58/12,税率表!$A$17:$D$24,3,1),0)</f>
        <v>0</v>
      </c>
      <c r="G58" s="48">
        <f>IF(E58/12&gt;0,VLOOKUP(E58/12,税率表!$A$17:$D$24,4,1),0)</f>
        <v>0</v>
      </c>
      <c r="H58" s="48">
        <f t="shared" si="3"/>
        <v>0</v>
      </c>
      <c r="I58" s="48">
        <f t="shared" si="4"/>
        <v>0</v>
      </c>
    </row>
    <row r="59" ht="16.5" spans="1:9">
      <c r="A59" s="41">
        <v>58</v>
      </c>
      <c r="B59" s="41"/>
      <c r="C59" s="41"/>
      <c r="D59" s="42"/>
      <c r="E59" s="48">
        <f t="shared" si="1"/>
        <v>0</v>
      </c>
      <c r="F59" s="48">
        <f>IF(E59/12&gt;0,VLOOKUP(E59/12,税率表!$A$17:$D$24,3,1),0)</f>
        <v>0</v>
      </c>
      <c r="G59" s="48">
        <f>IF(E59/12&gt;0,VLOOKUP(E59/12,税率表!$A$17:$D$24,4,1),0)</f>
        <v>0</v>
      </c>
      <c r="H59" s="48">
        <f t="shared" si="3"/>
        <v>0</v>
      </c>
      <c r="I59" s="48">
        <f t="shared" si="4"/>
        <v>0</v>
      </c>
    </row>
    <row r="60" ht="16.5" spans="1:9">
      <c r="A60" s="41">
        <v>59</v>
      </c>
      <c r="B60" s="41"/>
      <c r="C60" s="41"/>
      <c r="D60" s="42"/>
      <c r="E60" s="48">
        <f t="shared" si="1"/>
        <v>0</v>
      </c>
      <c r="F60" s="48">
        <f>IF(E60/12&gt;0,VLOOKUP(E60/12,税率表!$A$17:$D$24,3,1),0)</f>
        <v>0</v>
      </c>
      <c r="G60" s="48">
        <f>IF(E60/12&gt;0,VLOOKUP(E60/12,税率表!$A$17:$D$24,4,1),0)</f>
        <v>0</v>
      </c>
      <c r="H60" s="48">
        <f t="shared" si="3"/>
        <v>0</v>
      </c>
      <c r="I60" s="48">
        <f t="shared" si="4"/>
        <v>0</v>
      </c>
    </row>
    <row r="61" ht="16.5" spans="1:9">
      <c r="A61" s="41">
        <v>60</v>
      </c>
      <c r="B61" s="41"/>
      <c r="C61" s="41"/>
      <c r="D61" s="42"/>
      <c r="E61" s="48">
        <f t="shared" si="1"/>
        <v>0</v>
      </c>
      <c r="F61" s="48">
        <f>IF(E61/12&gt;0,VLOOKUP(E61/12,税率表!$A$17:$D$24,3,1),0)</f>
        <v>0</v>
      </c>
      <c r="G61" s="48">
        <f>IF(E61/12&gt;0,VLOOKUP(E61/12,税率表!$A$17:$D$24,4,1),0)</f>
        <v>0</v>
      </c>
      <c r="H61" s="48">
        <f t="shared" si="3"/>
        <v>0</v>
      </c>
      <c r="I61" s="48">
        <f t="shared" si="4"/>
        <v>0</v>
      </c>
    </row>
    <row r="62" ht="16.5" spans="1:9">
      <c r="A62" s="41">
        <v>61</v>
      </c>
      <c r="B62" s="41"/>
      <c r="C62" s="41"/>
      <c r="D62" s="42"/>
      <c r="E62" s="48">
        <f t="shared" si="1"/>
        <v>0</v>
      </c>
      <c r="F62" s="48">
        <f>IF(E62/12&gt;0,VLOOKUP(E62/12,税率表!$A$17:$D$24,3,1),0)</f>
        <v>0</v>
      </c>
      <c r="G62" s="48">
        <f>IF(E62/12&gt;0,VLOOKUP(E62/12,税率表!$A$17:$D$24,4,1),0)</f>
        <v>0</v>
      </c>
      <c r="H62" s="48">
        <f t="shared" si="3"/>
        <v>0</v>
      </c>
      <c r="I62" s="48">
        <f t="shared" si="4"/>
        <v>0</v>
      </c>
    </row>
    <row r="63" ht="16.5" spans="1:9">
      <c r="A63" s="41">
        <v>62</v>
      </c>
      <c r="B63" s="41"/>
      <c r="C63" s="41"/>
      <c r="D63" s="42"/>
      <c r="E63" s="48">
        <f t="shared" si="1"/>
        <v>0</v>
      </c>
      <c r="F63" s="48">
        <f>IF(E63/12&gt;0,VLOOKUP(E63/12,税率表!$A$17:$D$24,3,1),0)</f>
        <v>0</v>
      </c>
      <c r="G63" s="48">
        <f>IF(E63/12&gt;0,VLOOKUP(E63/12,税率表!$A$17:$D$24,4,1),0)</f>
        <v>0</v>
      </c>
      <c r="H63" s="48">
        <f t="shared" si="3"/>
        <v>0</v>
      </c>
      <c r="I63" s="48">
        <f t="shared" si="4"/>
        <v>0</v>
      </c>
    </row>
    <row r="64" ht="16.5" spans="1:9">
      <c r="A64" s="41">
        <v>63</v>
      </c>
      <c r="B64" s="41"/>
      <c r="C64" s="41"/>
      <c r="D64" s="42"/>
      <c r="E64" s="48">
        <f t="shared" si="1"/>
        <v>0</v>
      </c>
      <c r="F64" s="48">
        <f>IF(E64/12&gt;0,VLOOKUP(E64/12,税率表!$A$17:$D$24,3,1),0)</f>
        <v>0</v>
      </c>
      <c r="G64" s="48">
        <f>IF(E64/12&gt;0,VLOOKUP(E64/12,税率表!$A$17:$D$24,4,1),0)</f>
        <v>0</v>
      </c>
      <c r="H64" s="48">
        <f t="shared" si="3"/>
        <v>0</v>
      </c>
      <c r="I64" s="48">
        <f t="shared" si="4"/>
        <v>0</v>
      </c>
    </row>
    <row r="65" ht="16.5" spans="1:9">
      <c r="A65" s="41">
        <v>64</v>
      </c>
      <c r="B65" s="41"/>
      <c r="C65" s="41"/>
      <c r="D65" s="42"/>
      <c r="E65" s="48">
        <f t="shared" si="1"/>
        <v>0</v>
      </c>
      <c r="F65" s="48">
        <f>IF(E65/12&gt;0,VLOOKUP(E65/12,税率表!$A$17:$D$24,3,1),0)</f>
        <v>0</v>
      </c>
      <c r="G65" s="48">
        <f>IF(E65/12&gt;0,VLOOKUP(E65/12,税率表!$A$17:$D$24,4,1),0)</f>
        <v>0</v>
      </c>
      <c r="H65" s="48">
        <f t="shared" si="3"/>
        <v>0</v>
      </c>
      <c r="I65" s="48">
        <f t="shared" si="4"/>
        <v>0</v>
      </c>
    </row>
    <row r="66" ht="16.5" spans="1:9">
      <c r="A66" s="41">
        <v>65</v>
      </c>
      <c r="B66" s="41"/>
      <c r="C66" s="41"/>
      <c r="D66" s="42"/>
      <c r="E66" s="48">
        <f t="shared" si="1"/>
        <v>0</v>
      </c>
      <c r="F66" s="48">
        <f>IF(E66/12&gt;0,VLOOKUP(E66/12,税率表!$A$17:$D$24,3,1),0)</f>
        <v>0</v>
      </c>
      <c r="G66" s="48">
        <f>IF(E66/12&gt;0,VLOOKUP(E66/12,税率表!$A$17:$D$24,4,1),0)</f>
        <v>0</v>
      </c>
      <c r="H66" s="48">
        <f t="shared" ref="H66:H97" si="5">ROUND(E66*F66-G66,2)</f>
        <v>0</v>
      </c>
      <c r="I66" s="48">
        <f t="shared" ref="I66:I97" si="6">D66-H66</f>
        <v>0</v>
      </c>
    </row>
    <row r="67" ht="16.5" spans="1:9">
      <c r="A67" s="41">
        <v>66</v>
      </c>
      <c r="B67" s="41"/>
      <c r="C67" s="41"/>
      <c r="D67" s="42"/>
      <c r="E67" s="48">
        <f t="shared" ref="E67:E130" si="7">ROUND(D67,2)</f>
        <v>0</v>
      </c>
      <c r="F67" s="48">
        <f>IF(E67/12&gt;0,VLOOKUP(E67/12,税率表!$A$17:$D$24,3,1),0)</f>
        <v>0</v>
      </c>
      <c r="G67" s="48">
        <f>IF(E67/12&gt;0,VLOOKUP(E67/12,税率表!$A$17:$D$24,4,1),0)</f>
        <v>0</v>
      </c>
      <c r="H67" s="48">
        <f t="shared" si="5"/>
        <v>0</v>
      </c>
      <c r="I67" s="48">
        <f t="shared" si="6"/>
        <v>0</v>
      </c>
    </row>
    <row r="68" ht="16.5" spans="1:9">
      <c r="A68" s="41">
        <v>67</v>
      </c>
      <c r="B68" s="41"/>
      <c r="C68" s="41"/>
      <c r="D68" s="42"/>
      <c r="E68" s="48">
        <f t="shared" si="7"/>
        <v>0</v>
      </c>
      <c r="F68" s="48">
        <f>IF(E68/12&gt;0,VLOOKUP(E68/12,税率表!$A$17:$D$24,3,1),0)</f>
        <v>0</v>
      </c>
      <c r="G68" s="48">
        <f>IF(E68/12&gt;0,VLOOKUP(E68/12,税率表!$A$17:$D$24,4,1),0)</f>
        <v>0</v>
      </c>
      <c r="H68" s="48">
        <f t="shared" si="5"/>
        <v>0</v>
      </c>
      <c r="I68" s="48">
        <f t="shared" si="6"/>
        <v>0</v>
      </c>
    </row>
    <row r="69" ht="16.5" spans="1:9">
      <c r="A69" s="41">
        <v>68</v>
      </c>
      <c r="B69" s="41"/>
      <c r="C69" s="41"/>
      <c r="D69" s="42"/>
      <c r="E69" s="48">
        <f t="shared" si="7"/>
        <v>0</v>
      </c>
      <c r="F69" s="48">
        <f>IF(E69/12&gt;0,VLOOKUP(E69/12,税率表!$A$17:$D$24,3,1),0)</f>
        <v>0</v>
      </c>
      <c r="G69" s="48">
        <f>IF(E69/12&gt;0,VLOOKUP(E69/12,税率表!$A$17:$D$24,4,1),0)</f>
        <v>0</v>
      </c>
      <c r="H69" s="48">
        <f t="shared" si="5"/>
        <v>0</v>
      </c>
      <c r="I69" s="48">
        <f t="shared" si="6"/>
        <v>0</v>
      </c>
    </row>
    <row r="70" ht="16.5" spans="1:9">
      <c r="A70" s="41">
        <v>69</v>
      </c>
      <c r="B70" s="41"/>
      <c r="C70" s="41"/>
      <c r="D70" s="42"/>
      <c r="E70" s="48">
        <f t="shared" si="7"/>
        <v>0</v>
      </c>
      <c r="F70" s="48">
        <f>IF(E70/12&gt;0,VLOOKUP(E70/12,税率表!$A$17:$D$24,3,1),0)</f>
        <v>0</v>
      </c>
      <c r="G70" s="48">
        <f>IF(E70/12&gt;0,VLOOKUP(E70/12,税率表!$A$17:$D$24,4,1),0)</f>
        <v>0</v>
      </c>
      <c r="H70" s="48">
        <f t="shared" si="5"/>
        <v>0</v>
      </c>
      <c r="I70" s="48">
        <f t="shared" si="6"/>
        <v>0</v>
      </c>
    </row>
    <row r="71" ht="16.5" spans="1:9">
      <c r="A71" s="41">
        <v>70</v>
      </c>
      <c r="B71" s="41"/>
      <c r="C71" s="41"/>
      <c r="D71" s="42"/>
      <c r="E71" s="48">
        <f t="shared" si="7"/>
        <v>0</v>
      </c>
      <c r="F71" s="48">
        <f>IF(E71/12&gt;0,VLOOKUP(E71/12,税率表!$A$17:$D$24,3,1),0)</f>
        <v>0</v>
      </c>
      <c r="G71" s="48">
        <f>IF(E71/12&gt;0,VLOOKUP(E71/12,税率表!$A$17:$D$24,4,1),0)</f>
        <v>0</v>
      </c>
      <c r="H71" s="48">
        <f t="shared" si="5"/>
        <v>0</v>
      </c>
      <c r="I71" s="48">
        <f t="shared" si="6"/>
        <v>0</v>
      </c>
    </row>
    <row r="72" ht="16.5" spans="1:9">
      <c r="A72" s="41">
        <v>71</v>
      </c>
      <c r="B72" s="41"/>
      <c r="C72" s="41"/>
      <c r="D72" s="42"/>
      <c r="E72" s="48">
        <f t="shared" si="7"/>
        <v>0</v>
      </c>
      <c r="F72" s="48">
        <f>IF(E72/12&gt;0,VLOOKUP(E72/12,税率表!$A$17:$D$24,3,1),0)</f>
        <v>0</v>
      </c>
      <c r="G72" s="48">
        <f>IF(E72/12&gt;0,VLOOKUP(E72/12,税率表!$A$17:$D$24,4,1),0)</f>
        <v>0</v>
      </c>
      <c r="H72" s="48">
        <f t="shared" si="5"/>
        <v>0</v>
      </c>
      <c r="I72" s="48">
        <f t="shared" si="6"/>
        <v>0</v>
      </c>
    </row>
    <row r="73" ht="16.5" spans="1:9">
      <c r="A73" s="41">
        <v>72</v>
      </c>
      <c r="B73" s="41"/>
      <c r="C73" s="41"/>
      <c r="D73" s="42"/>
      <c r="E73" s="48">
        <f t="shared" si="7"/>
        <v>0</v>
      </c>
      <c r="F73" s="48">
        <f>IF(E73/12&gt;0,VLOOKUP(E73/12,税率表!$A$17:$D$24,3,1),0)</f>
        <v>0</v>
      </c>
      <c r="G73" s="48">
        <f>IF(E73/12&gt;0,VLOOKUP(E73/12,税率表!$A$17:$D$24,4,1),0)</f>
        <v>0</v>
      </c>
      <c r="H73" s="48">
        <f t="shared" si="5"/>
        <v>0</v>
      </c>
      <c r="I73" s="48">
        <f t="shared" si="6"/>
        <v>0</v>
      </c>
    </row>
    <row r="74" ht="16.5" spans="1:9">
      <c r="A74" s="41">
        <v>73</v>
      </c>
      <c r="B74" s="41"/>
      <c r="C74" s="41"/>
      <c r="D74" s="42"/>
      <c r="E74" s="48">
        <f t="shared" si="7"/>
        <v>0</v>
      </c>
      <c r="F74" s="48">
        <f>IF(E74/12&gt;0,VLOOKUP(E74/12,税率表!$A$17:$D$24,3,1),0)</f>
        <v>0</v>
      </c>
      <c r="G74" s="48">
        <f>IF(E74/12&gt;0,VLOOKUP(E74/12,税率表!$A$17:$D$24,4,1),0)</f>
        <v>0</v>
      </c>
      <c r="H74" s="48">
        <f t="shared" si="5"/>
        <v>0</v>
      </c>
      <c r="I74" s="48">
        <f t="shared" si="6"/>
        <v>0</v>
      </c>
    </row>
    <row r="75" ht="16.5" spans="1:9">
      <c r="A75" s="41">
        <v>74</v>
      </c>
      <c r="B75" s="41"/>
      <c r="C75" s="41"/>
      <c r="D75" s="42"/>
      <c r="E75" s="48">
        <f t="shared" si="7"/>
        <v>0</v>
      </c>
      <c r="F75" s="48">
        <f>IF(E75/12&gt;0,VLOOKUP(E75/12,税率表!$A$17:$D$24,3,1),0)</f>
        <v>0</v>
      </c>
      <c r="G75" s="48">
        <f>IF(E75/12&gt;0,VLOOKUP(E75/12,税率表!$A$17:$D$24,4,1),0)</f>
        <v>0</v>
      </c>
      <c r="H75" s="48">
        <f t="shared" si="5"/>
        <v>0</v>
      </c>
      <c r="I75" s="48">
        <f t="shared" si="6"/>
        <v>0</v>
      </c>
    </row>
    <row r="76" ht="16.5" spans="1:9">
      <c r="A76" s="41">
        <v>75</v>
      </c>
      <c r="B76" s="41"/>
      <c r="C76" s="41"/>
      <c r="D76" s="42"/>
      <c r="E76" s="48">
        <f t="shared" si="7"/>
        <v>0</v>
      </c>
      <c r="F76" s="48">
        <f>IF(E76/12&gt;0,VLOOKUP(E76/12,税率表!$A$17:$D$24,3,1),0)</f>
        <v>0</v>
      </c>
      <c r="G76" s="48">
        <f>IF(E76/12&gt;0,VLOOKUP(E76/12,税率表!$A$17:$D$24,4,1),0)</f>
        <v>0</v>
      </c>
      <c r="H76" s="48">
        <f t="shared" si="5"/>
        <v>0</v>
      </c>
      <c r="I76" s="48">
        <f t="shared" si="6"/>
        <v>0</v>
      </c>
    </row>
    <row r="77" ht="16.5" spans="1:9">
      <c r="A77" s="41">
        <v>76</v>
      </c>
      <c r="B77" s="41"/>
      <c r="C77" s="41"/>
      <c r="D77" s="42"/>
      <c r="E77" s="48">
        <f t="shared" si="7"/>
        <v>0</v>
      </c>
      <c r="F77" s="48">
        <f>IF(E77/12&gt;0,VLOOKUP(E77/12,税率表!$A$17:$D$24,3,1),0)</f>
        <v>0</v>
      </c>
      <c r="G77" s="48">
        <f>IF(E77/12&gt;0,VLOOKUP(E77/12,税率表!$A$17:$D$24,4,1),0)</f>
        <v>0</v>
      </c>
      <c r="H77" s="48">
        <f t="shared" si="5"/>
        <v>0</v>
      </c>
      <c r="I77" s="48">
        <f t="shared" si="6"/>
        <v>0</v>
      </c>
    </row>
    <row r="78" ht="16.5" spans="1:9">
      <c r="A78" s="41">
        <v>77</v>
      </c>
      <c r="B78" s="41"/>
      <c r="C78" s="41"/>
      <c r="D78" s="42"/>
      <c r="E78" s="48">
        <f t="shared" si="7"/>
        <v>0</v>
      </c>
      <c r="F78" s="48">
        <f>IF(E78/12&gt;0,VLOOKUP(E78/12,税率表!$A$17:$D$24,3,1),0)</f>
        <v>0</v>
      </c>
      <c r="G78" s="48">
        <f>IF(E78/12&gt;0,VLOOKUP(E78/12,税率表!$A$17:$D$24,4,1),0)</f>
        <v>0</v>
      </c>
      <c r="H78" s="48">
        <f t="shared" si="5"/>
        <v>0</v>
      </c>
      <c r="I78" s="48">
        <f t="shared" si="6"/>
        <v>0</v>
      </c>
    </row>
    <row r="79" ht="16.5" spans="1:9">
      <c r="A79" s="41">
        <v>78</v>
      </c>
      <c r="B79" s="41"/>
      <c r="C79" s="41"/>
      <c r="D79" s="42"/>
      <c r="E79" s="48">
        <f t="shared" si="7"/>
        <v>0</v>
      </c>
      <c r="F79" s="48">
        <f>IF(E79/12&gt;0,VLOOKUP(E79/12,税率表!$A$17:$D$24,3,1),0)</f>
        <v>0</v>
      </c>
      <c r="G79" s="48">
        <f>IF(E79/12&gt;0,VLOOKUP(E79/12,税率表!$A$17:$D$24,4,1),0)</f>
        <v>0</v>
      </c>
      <c r="H79" s="48">
        <f t="shared" si="5"/>
        <v>0</v>
      </c>
      <c r="I79" s="48">
        <f t="shared" si="6"/>
        <v>0</v>
      </c>
    </row>
    <row r="80" ht="16.5" spans="1:9">
      <c r="A80" s="41">
        <v>79</v>
      </c>
      <c r="B80" s="41"/>
      <c r="C80" s="41"/>
      <c r="D80" s="42"/>
      <c r="E80" s="48">
        <f t="shared" si="7"/>
        <v>0</v>
      </c>
      <c r="F80" s="48">
        <f>IF(E80/12&gt;0,VLOOKUP(E80/12,税率表!$A$17:$D$24,3,1),0)</f>
        <v>0</v>
      </c>
      <c r="G80" s="48">
        <f>IF(E80/12&gt;0,VLOOKUP(E80/12,税率表!$A$17:$D$24,4,1),0)</f>
        <v>0</v>
      </c>
      <c r="H80" s="48">
        <f t="shared" si="5"/>
        <v>0</v>
      </c>
      <c r="I80" s="48">
        <f t="shared" si="6"/>
        <v>0</v>
      </c>
    </row>
    <row r="81" ht="16.5" spans="1:9">
      <c r="A81" s="41">
        <v>80</v>
      </c>
      <c r="B81" s="41"/>
      <c r="C81" s="41"/>
      <c r="D81" s="42"/>
      <c r="E81" s="48">
        <f t="shared" si="7"/>
        <v>0</v>
      </c>
      <c r="F81" s="48">
        <f>IF(E81/12&gt;0,VLOOKUP(E81/12,税率表!$A$17:$D$24,3,1),0)</f>
        <v>0</v>
      </c>
      <c r="G81" s="48">
        <f>IF(E81/12&gt;0,VLOOKUP(E81/12,税率表!$A$17:$D$24,4,1),0)</f>
        <v>0</v>
      </c>
      <c r="H81" s="48">
        <f t="shared" si="5"/>
        <v>0</v>
      </c>
      <c r="I81" s="48">
        <f t="shared" si="6"/>
        <v>0</v>
      </c>
    </row>
    <row r="82" ht="16.5" spans="1:9">
      <c r="A82" s="41">
        <v>81</v>
      </c>
      <c r="B82" s="41"/>
      <c r="C82" s="41"/>
      <c r="D82" s="42"/>
      <c r="E82" s="48">
        <f t="shared" si="7"/>
        <v>0</v>
      </c>
      <c r="F82" s="48">
        <f>IF(E82/12&gt;0,VLOOKUP(E82/12,税率表!$A$17:$D$24,3,1),0)</f>
        <v>0</v>
      </c>
      <c r="G82" s="48">
        <f>IF(E82/12&gt;0,VLOOKUP(E82/12,税率表!$A$17:$D$24,4,1),0)</f>
        <v>0</v>
      </c>
      <c r="H82" s="48">
        <f t="shared" si="5"/>
        <v>0</v>
      </c>
      <c r="I82" s="48">
        <f t="shared" si="6"/>
        <v>0</v>
      </c>
    </row>
    <row r="83" ht="16.5" spans="1:9">
      <c r="A83" s="41">
        <v>82</v>
      </c>
      <c r="B83" s="41"/>
      <c r="C83" s="41"/>
      <c r="D83" s="42"/>
      <c r="E83" s="48">
        <f t="shared" si="7"/>
        <v>0</v>
      </c>
      <c r="F83" s="48">
        <f>IF(E83/12&gt;0,VLOOKUP(E83/12,税率表!$A$17:$D$24,3,1),0)</f>
        <v>0</v>
      </c>
      <c r="G83" s="48">
        <f>IF(E83/12&gt;0,VLOOKUP(E83/12,税率表!$A$17:$D$24,4,1),0)</f>
        <v>0</v>
      </c>
      <c r="H83" s="48">
        <f t="shared" si="5"/>
        <v>0</v>
      </c>
      <c r="I83" s="48">
        <f t="shared" si="6"/>
        <v>0</v>
      </c>
    </row>
    <row r="84" ht="16.5" spans="1:9">
      <c r="A84" s="41">
        <v>83</v>
      </c>
      <c r="B84" s="41"/>
      <c r="C84" s="41"/>
      <c r="D84" s="42"/>
      <c r="E84" s="48">
        <f t="shared" si="7"/>
        <v>0</v>
      </c>
      <c r="F84" s="48">
        <f>IF(E84/12&gt;0,VLOOKUP(E84/12,税率表!$A$17:$D$24,3,1),0)</f>
        <v>0</v>
      </c>
      <c r="G84" s="48">
        <f>IF(E84/12&gt;0,VLOOKUP(E84/12,税率表!$A$17:$D$24,4,1),0)</f>
        <v>0</v>
      </c>
      <c r="H84" s="48">
        <f t="shared" si="5"/>
        <v>0</v>
      </c>
      <c r="I84" s="48">
        <f t="shared" si="6"/>
        <v>0</v>
      </c>
    </row>
    <row r="85" ht="16.5" spans="1:9">
      <c r="A85" s="41">
        <v>84</v>
      </c>
      <c r="B85" s="41"/>
      <c r="C85" s="41"/>
      <c r="D85" s="42"/>
      <c r="E85" s="48">
        <f t="shared" si="7"/>
        <v>0</v>
      </c>
      <c r="F85" s="48">
        <f>IF(E85/12&gt;0,VLOOKUP(E85/12,税率表!$A$17:$D$24,3,1),0)</f>
        <v>0</v>
      </c>
      <c r="G85" s="48">
        <f>IF(E85/12&gt;0,VLOOKUP(E85/12,税率表!$A$17:$D$24,4,1),0)</f>
        <v>0</v>
      </c>
      <c r="H85" s="48">
        <f t="shared" si="5"/>
        <v>0</v>
      </c>
      <c r="I85" s="48">
        <f t="shared" si="6"/>
        <v>0</v>
      </c>
    </row>
    <row r="86" ht="16.5" spans="1:9">
      <c r="A86" s="41">
        <v>85</v>
      </c>
      <c r="B86" s="41"/>
      <c r="C86" s="41"/>
      <c r="D86" s="42"/>
      <c r="E86" s="48">
        <f t="shared" si="7"/>
        <v>0</v>
      </c>
      <c r="F86" s="48">
        <f>IF(E86/12&gt;0,VLOOKUP(E86/12,税率表!$A$17:$D$24,3,1),0)</f>
        <v>0</v>
      </c>
      <c r="G86" s="48">
        <f>IF(E86/12&gt;0,VLOOKUP(E86/12,税率表!$A$17:$D$24,4,1),0)</f>
        <v>0</v>
      </c>
      <c r="H86" s="48">
        <f t="shared" si="5"/>
        <v>0</v>
      </c>
      <c r="I86" s="48">
        <f t="shared" si="6"/>
        <v>0</v>
      </c>
    </row>
    <row r="87" ht="16.5" spans="1:9">
      <c r="A87" s="41">
        <v>86</v>
      </c>
      <c r="B87" s="41"/>
      <c r="C87" s="41"/>
      <c r="D87" s="42"/>
      <c r="E87" s="48">
        <f t="shared" si="7"/>
        <v>0</v>
      </c>
      <c r="F87" s="48">
        <f>IF(E87/12&gt;0,VLOOKUP(E87/12,税率表!$A$17:$D$24,3,1),0)</f>
        <v>0</v>
      </c>
      <c r="G87" s="48">
        <f>IF(E87/12&gt;0,VLOOKUP(E87/12,税率表!$A$17:$D$24,4,1),0)</f>
        <v>0</v>
      </c>
      <c r="H87" s="48">
        <f t="shared" si="5"/>
        <v>0</v>
      </c>
      <c r="I87" s="48">
        <f t="shared" si="6"/>
        <v>0</v>
      </c>
    </row>
    <row r="88" ht="16.5" spans="1:9">
      <c r="A88" s="41">
        <v>87</v>
      </c>
      <c r="B88" s="41"/>
      <c r="C88" s="41"/>
      <c r="D88" s="42"/>
      <c r="E88" s="48">
        <f t="shared" si="7"/>
        <v>0</v>
      </c>
      <c r="F88" s="48">
        <f>IF(E88/12&gt;0,VLOOKUP(E88/12,税率表!$A$17:$D$24,3,1),0)</f>
        <v>0</v>
      </c>
      <c r="G88" s="48">
        <f>IF(E88/12&gt;0,VLOOKUP(E88/12,税率表!$A$17:$D$24,4,1),0)</f>
        <v>0</v>
      </c>
      <c r="H88" s="48">
        <f t="shared" si="5"/>
        <v>0</v>
      </c>
      <c r="I88" s="48">
        <f t="shared" si="6"/>
        <v>0</v>
      </c>
    </row>
    <row r="89" ht="16.5" spans="1:9">
      <c r="A89" s="41">
        <v>88</v>
      </c>
      <c r="B89" s="41"/>
      <c r="C89" s="41"/>
      <c r="D89" s="42"/>
      <c r="E89" s="48">
        <f t="shared" si="7"/>
        <v>0</v>
      </c>
      <c r="F89" s="48">
        <f>IF(E89/12&gt;0,VLOOKUP(E89/12,税率表!$A$17:$D$24,3,1),0)</f>
        <v>0</v>
      </c>
      <c r="G89" s="48">
        <f>IF(E89/12&gt;0,VLOOKUP(E89/12,税率表!$A$17:$D$24,4,1),0)</f>
        <v>0</v>
      </c>
      <c r="H89" s="48">
        <f t="shared" si="5"/>
        <v>0</v>
      </c>
      <c r="I89" s="48">
        <f t="shared" si="6"/>
        <v>0</v>
      </c>
    </row>
    <row r="90" ht="16.5" spans="1:9">
      <c r="A90" s="41">
        <v>89</v>
      </c>
      <c r="B90" s="41"/>
      <c r="C90" s="41"/>
      <c r="D90" s="42"/>
      <c r="E90" s="48">
        <f t="shared" si="7"/>
        <v>0</v>
      </c>
      <c r="F90" s="48">
        <f>IF(E90/12&gt;0,VLOOKUP(E90/12,税率表!$A$17:$D$24,3,1),0)</f>
        <v>0</v>
      </c>
      <c r="G90" s="48">
        <f>IF(E90/12&gt;0,VLOOKUP(E90/12,税率表!$A$17:$D$24,4,1),0)</f>
        <v>0</v>
      </c>
      <c r="H90" s="48">
        <f t="shared" si="5"/>
        <v>0</v>
      </c>
      <c r="I90" s="48">
        <f t="shared" si="6"/>
        <v>0</v>
      </c>
    </row>
    <row r="91" ht="16.5" spans="1:9">
      <c r="A91" s="41">
        <v>90</v>
      </c>
      <c r="B91" s="41"/>
      <c r="C91" s="41"/>
      <c r="D91" s="42"/>
      <c r="E91" s="48">
        <f t="shared" si="7"/>
        <v>0</v>
      </c>
      <c r="F91" s="48">
        <f>IF(E91/12&gt;0,VLOOKUP(E91/12,税率表!$A$17:$D$24,3,1),0)</f>
        <v>0</v>
      </c>
      <c r="G91" s="48">
        <f>IF(E91/12&gt;0,VLOOKUP(E91/12,税率表!$A$17:$D$24,4,1),0)</f>
        <v>0</v>
      </c>
      <c r="H91" s="48">
        <f t="shared" si="5"/>
        <v>0</v>
      </c>
      <c r="I91" s="48">
        <f t="shared" si="6"/>
        <v>0</v>
      </c>
    </row>
    <row r="92" ht="16.5" spans="1:9">
      <c r="A92" s="41">
        <v>91</v>
      </c>
      <c r="B92" s="41"/>
      <c r="C92" s="41"/>
      <c r="D92" s="42"/>
      <c r="E92" s="48">
        <f t="shared" si="7"/>
        <v>0</v>
      </c>
      <c r="F92" s="48">
        <f>IF(E92/12&gt;0,VLOOKUP(E92/12,税率表!$A$17:$D$24,3,1),0)</f>
        <v>0</v>
      </c>
      <c r="G92" s="48">
        <f>IF(E92/12&gt;0,VLOOKUP(E92/12,税率表!$A$17:$D$24,4,1),0)</f>
        <v>0</v>
      </c>
      <c r="H92" s="48">
        <f t="shared" si="5"/>
        <v>0</v>
      </c>
      <c r="I92" s="48">
        <f t="shared" si="6"/>
        <v>0</v>
      </c>
    </row>
    <row r="93" ht="16.5" spans="1:9">
      <c r="A93" s="41">
        <v>92</v>
      </c>
      <c r="B93" s="41"/>
      <c r="C93" s="41"/>
      <c r="D93" s="42"/>
      <c r="E93" s="48">
        <f t="shared" si="7"/>
        <v>0</v>
      </c>
      <c r="F93" s="48">
        <f>IF(E93/12&gt;0,VLOOKUP(E93/12,税率表!$A$17:$D$24,3,1),0)</f>
        <v>0</v>
      </c>
      <c r="G93" s="48">
        <f>IF(E93/12&gt;0,VLOOKUP(E93/12,税率表!$A$17:$D$24,4,1),0)</f>
        <v>0</v>
      </c>
      <c r="H93" s="48">
        <f t="shared" si="5"/>
        <v>0</v>
      </c>
      <c r="I93" s="48">
        <f t="shared" si="6"/>
        <v>0</v>
      </c>
    </row>
    <row r="94" ht="16.5" spans="1:9">
      <c r="A94" s="41">
        <v>93</v>
      </c>
      <c r="B94" s="41"/>
      <c r="C94" s="41"/>
      <c r="D94" s="42"/>
      <c r="E94" s="48">
        <f t="shared" si="7"/>
        <v>0</v>
      </c>
      <c r="F94" s="48">
        <f>IF(E94/12&gt;0,VLOOKUP(E94/12,税率表!$A$17:$D$24,3,1),0)</f>
        <v>0</v>
      </c>
      <c r="G94" s="48">
        <f>IF(E94/12&gt;0,VLOOKUP(E94/12,税率表!$A$17:$D$24,4,1),0)</f>
        <v>0</v>
      </c>
      <c r="H94" s="48">
        <f t="shared" si="5"/>
        <v>0</v>
      </c>
      <c r="I94" s="48">
        <f t="shared" si="6"/>
        <v>0</v>
      </c>
    </row>
    <row r="95" ht="16.5" spans="1:9">
      <c r="A95" s="41">
        <v>94</v>
      </c>
      <c r="B95" s="41"/>
      <c r="C95" s="41"/>
      <c r="D95" s="42"/>
      <c r="E95" s="48">
        <f t="shared" si="7"/>
        <v>0</v>
      </c>
      <c r="F95" s="48">
        <f>IF(E95/12&gt;0,VLOOKUP(E95/12,税率表!$A$17:$D$24,3,1),0)</f>
        <v>0</v>
      </c>
      <c r="G95" s="48">
        <f>IF(E95/12&gt;0,VLOOKUP(E95/12,税率表!$A$17:$D$24,4,1),0)</f>
        <v>0</v>
      </c>
      <c r="H95" s="48">
        <f t="shared" si="5"/>
        <v>0</v>
      </c>
      <c r="I95" s="48">
        <f t="shared" si="6"/>
        <v>0</v>
      </c>
    </row>
    <row r="96" ht="16.5" spans="1:9">
      <c r="A96" s="41">
        <v>95</v>
      </c>
      <c r="B96" s="41"/>
      <c r="C96" s="41"/>
      <c r="D96" s="42"/>
      <c r="E96" s="48">
        <f t="shared" si="7"/>
        <v>0</v>
      </c>
      <c r="F96" s="48">
        <f>IF(E96/12&gt;0,VLOOKUP(E96/12,税率表!$A$17:$D$24,3,1),0)</f>
        <v>0</v>
      </c>
      <c r="G96" s="48">
        <f>IF(E96/12&gt;0,VLOOKUP(E96/12,税率表!$A$17:$D$24,4,1),0)</f>
        <v>0</v>
      </c>
      <c r="H96" s="48">
        <f t="shared" si="5"/>
        <v>0</v>
      </c>
      <c r="I96" s="48">
        <f t="shared" si="6"/>
        <v>0</v>
      </c>
    </row>
    <row r="97" ht="16.5" spans="1:9">
      <c r="A97" s="41">
        <v>96</v>
      </c>
      <c r="B97" s="41"/>
      <c r="C97" s="41"/>
      <c r="D97" s="42"/>
      <c r="E97" s="48">
        <f t="shared" si="7"/>
        <v>0</v>
      </c>
      <c r="F97" s="48">
        <f>IF(E97/12&gt;0,VLOOKUP(E97/12,税率表!$A$17:$D$24,3,1),0)</f>
        <v>0</v>
      </c>
      <c r="G97" s="48">
        <f>IF(E97/12&gt;0,VLOOKUP(E97/12,税率表!$A$17:$D$24,4,1),0)</f>
        <v>0</v>
      </c>
      <c r="H97" s="48">
        <f t="shared" si="5"/>
        <v>0</v>
      </c>
      <c r="I97" s="48">
        <f t="shared" si="6"/>
        <v>0</v>
      </c>
    </row>
    <row r="98" ht="16.5" spans="1:9">
      <c r="A98" s="41">
        <v>97</v>
      </c>
      <c r="B98" s="41"/>
      <c r="C98" s="41"/>
      <c r="D98" s="42"/>
      <c r="E98" s="48">
        <f t="shared" si="7"/>
        <v>0</v>
      </c>
      <c r="F98" s="48">
        <f>IF(E98/12&gt;0,VLOOKUP(E98/12,税率表!$A$17:$D$24,3,1),0)</f>
        <v>0</v>
      </c>
      <c r="G98" s="48">
        <f>IF(E98/12&gt;0,VLOOKUP(E98/12,税率表!$A$17:$D$24,4,1),0)</f>
        <v>0</v>
      </c>
      <c r="H98" s="48">
        <f t="shared" ref="H98:H129" si="8">ROUND(E98*F98-G98,2)</f>
        <v>0</v>
      </c>
      <c r="I98" s="48">
        <f t="shared" ref="I98:I129" si="9">D98-H98</f>
        <v>0</v>
      </c>
    </row>
    <row r="99" ht="16.5" spans="1:9">
      <c r="A99" s="41">
        <v>98</v>
      </c>
      <c r="B99" s="41"/>
      <c r="C99" s="41"/>
      <c r="D99" s="42"/>
      <c r="E99" s="48">
        <f t="shared" si="7"/>
        <v>0</v>
      </c>
      <c r="F99" s="48">
        <f>IF(E99/12&gt;0,VLOOKUP(E99/12,税率表!$A$17:$D$24,3,1),0)</f>
        <v>0</v>
      </c>
      <c r="G99" s="48">
        <f>IF(E99/12&gt;0,VLOOKUP(E99/12,税率表!$A$17:$D$24,4,1),0)</f>
        <v>0</v>
      </c>
      <c r="H99" s="48">
        <f t="shared" si="8"/>
        <v>0</v>
      </c>
      <c r="I99" s="48">
        <f t="shared" si="9"/>
        <v>0</v>
      </c>
    </row>
    <row r="100" ht="16.5" spans="1:9">
      <c r="A100" s="41">
        <v>99</v>
      </c>
      <c r="B100" s="41"/>
      <c r="C100" s="41"/>
      <c r="D100" s="42"/>
      <c r="E100" s="48">
        <f t="shared" si="7"/>
        <v>0</v>
      </c>
      <c r="F100" s="48">
        <f>IF(E100/12&gt;0,VLOOKUP(E100/12,税率表!$A$17:$D$24,3,1),0)</f>
        <v>0</v>
      </c>
      <c r="G100" s="48">
        <f>IF(E100/12&gt;0,VLOOKUP(E100/12,税率表!$A$17:$D$24,4,1),0)</f>
        <v>0</v>
      </c>
      <c r="H100" s="48">
        <f t="shared" si="8"/>
        <v>0</v>
      </c>
      <c r="I100" s="48">
        <f t="shared" si="9"/>
        <v>0</v>
      </c>
    </row>
    <row r="101" ht="16.5" spans="1:9">
      <c r="A101" s="41">
        <v>100</v>
      </c>
      <c r="B101" s="41"/>
      <c r="C101" s="41"/>
      <c r="D101" s="42"/>
      <c r="E101" s="48">
        <f t="shared" si="7"/>
        <v>0</v>
      </c>
      <c r="F101" s="48">
        <f>IF(E101/12&gt;0,VLOOKUP(E101/12,税率表!$A$17:$D$24,3,1),0)</f>
        <v>0</v>
      </c>
      <c r="G101" s="48">
        <f>IF(E101/12&gt;0,VLOOKUP(E101/12,税率表!$A$17:$D$24,4,1),0)</f>
        <v>0</v>
      </c>
      <c r="H101" s="48">
        <f t="shared" si="8"/>
        <v>0</v>
      </c>
      <c r="I101" s="48">
        <f t="shared" si="9"/>
        <v>0</v>
      </c>
    </row>
    <row r="102" ht="16.5" spans="1:9">
      <c r="A102" s="41">
        <v>101</v>
      </c>
      <c r="B102" s="41"/>
      <c r="C102" s="41"/>
      <c r="D102" s="42"/>
      <c r="E102" s="48">
        <f t="shared" si="7"/>
        <v>0</v>
      </c>
      <c r="F102" s="48">
        <f>IF(E102/12&gt;0,VLOOKUP(E102/12,税率表!$A$17:$D$24,3,1),0)</f>
        <v>0</v>
      </c>
      <c r="G102" s="48">
        <f>IF(E102/12&gt;0,VLOOKUP(E102/12,税率表!$A$17:$D$24,4,1),0)</f>
        <v>0</v>
      </c>
      <c r="H102" s="48">
        <f t="shared" si="8"/>
        <v>0</v>
      </c>
      <c r="I102" s="48">
        <f t="shared" si="9"/>
        <v>0</v>
      </c>
    </row>
    <row r="103" ht="16.5" spans="1:9">
      <c r="A103" s="41">
        <v>102</v>
      </c>
      <c r="B103" s="41"/>
      <c r="C103" s="41"/>
      <c r="D103" s="42"/>
      <c r="E103" s="48">
        <f t="shared" si="7"/>
        <v>0</v>
      </c>
      <c r="F103" s="48">
        <f>IF(E103/12&gt;0,VLOOKUP(E103/12,税率表!$A$17:$D$24,3,1),0)</f>
        <v>0</v>
      </c>
      <c r="G103" s="48">
        <f>IF(E103/12&gt;0,VLOOKUP(E103/12,税率表!$A$17:$D$24,4,1),0)</f>
        <v>0</v>
      </c>
      <c r="H103" s="48">
        <f t="shared" si="8"/>
        <v>0</v>
      </c>
      <c r="I103" s="48">
        <f t="shared" si="9"/>
        <v>0</v>
      </c>
    </row>
    <row r="104" ht="16.5" spans="1:9">
      <c r="A104" s="41">
        <v>103</v>
      </c>
      <c r="B104" s="41"/>
      <c r="C104" s="41"/>
      <c r="D104" s="42"/>
      <c r="E104" s="48">
        <f t="shared" si="7"/>
        <v>0</v>
      </c>
      <c r="F104" s="48">
        <f>IF(E104/12&gt;0,VLOOKUP(E104/12,税率表!$A$17:$D$24,3,1),0)</f>
        <v>0</v>
      </c>
      <c r="G104" s="48">
        <f>IF(E104/12&gt;0,VLOOKUP(E104/12,税率表!$A$17:$D$24,4,1),0)</f>
        <v>0</v>
      </c>
      <c r="H104" s="48">
        <f t="shared" si="8"/>
        <v>0</v>
      </c>
      <c r="I104" s="48">
        <f t="shared" si="9"/>
        <v>0</v>
      </c>
    </row>
    <row r="105" ht="16.5" spans="1:9">
      <c r="A105" s="41">
        <v>104</v>
      </c>
      <c r="B105" s="41"/>
      <c r="C105" s="41"/>
      <c r="D105" s="42"/>
      <c r="E105" s="48">
        <f t="shared" si="7"/>
        <v>0</v>
      </c>
      <c r="F105" s="48">
        <f>IF(E105/12&gt;0,VLOOKUP(E105/12,税率表!$A$17:$D$24,3,1),0)</f>
        <v>0</v>
      </c>
      <c r="G105" s="48">
        <f>IF(E105/12&gt;0,VLOOKUP(E105/12,税率表!$A$17:$D$24,4,1),0)</f>
        <v>0</v>
      </c>
      <c r="H105" s="48">
        <f t="shared" si="8"/>
        <v>0</v>
      </c>
      <c r="I105" s="48">
        <f t="shared" si="9"/>
        <v>0</v>
      </c>
    </row>
    <row r="106" ht="16.5" spans="1:9">
      <c r="A106" s="41">
        <v>105</v>
      </c>
      <c r="B106" s="41"/>
      <c r="C106" s="41"/>
      <c r="D106" s="42"/>
      <c r="E106" s="48">
        <f t="shared" si="7"/>
        <v>0</v>
      </c>
      <c r="F106" s="48">
        <f>IF(E106/12&gt;0,VLOOKUP(E106/12,税率表!$A$17:$D$24,3,1),0)</f>
        <v>0</v>
      </c>
      <c r="G106" s="48">
        <f>IF(E106/12&gt;0,VLOOKUP(E106/12,税率表!$A$17:$D$24,4,1),0)</f>
        <v>0</v>
      </c>
      <c r="H106" s="48">
        <f t="shared" si="8"/>
        <v>0</v>
      </c>
      <c r="I106" s="48">
        <f t="shared" si="9"/>
        <v>0</v>
      </c>
    </row>
    <row r="107" ht="16.5" spans="1:9">
      <c r="A107" s="41">
        <v>106</v>
      </c>
      <c r="B107" s="41"/>
      <c r="C107" s="41"/>
      <c r="D107" s="42"/>
      <c r="E107" s="48">
        <f t="shared" si="7"/>
        <v>0</v>
      </c>
      <c r="F107" s="48">
        <f>IF(E107/12&gt;0,VLOOKUP(E107/12,税率表!$A$17:$D$24,3,1),0)</f>
        <v>0</v>
      </c>
      <c r="G107" s="48">
        <f>IF(E107/12&gt;0,VLOOKUP(E107/12,税率表!$A$17:$D$24,4,1),0)</f>
        <v>0</v>
      </c>
      <c r="H107" s="48">
        <f t="shared" si="8"/>
        <v>0</v>
      </c>
      <c r="I107" s="48">
        <f t="shared" si="9"/>
        <v>0</v>
      </c>
    </row>
    <row r="108" ht="16.5" spans="1:9">
      <c r="A108" s="41">
        <v>107</v>
      </c>
      <c r="B108" s="41"/>
      <c r="C108" s="41"/>
      <c r="D108" s="42"/>
      <c r="E108" s="48">
        <f t="shared" si="7"/>
        <v>0</v>
      </c>
      <c r="F108" s="48">
        <f>IF(E108/12&gt;0,VLOOKUP(E108/12,税率表!$A$17:$D$24,3,1),0)</f>
        <v>0</v>
      </c>
      <c r="G108" s="48">
        <f>IF(E108/12&gt;0,VLOOKUP(E108/12,税率表!$A$17:$D$24,4,1),0)</f>
        <v>0</v>
      </c>
      <c r="H108" s="48">
        <f t="shared" si="8"/>
        <v>0</v>
      </c>
      <c r="I108" s="48">
        <f t="shared" si="9"/>
        <v>0</v>
      </c>
    </row>
    <row r="109" ht="16.5" spans="1:9">
      <c r="A109" s="41">
        <v>108</v>
      </c>
      <c r="B109" s="41"/>
      <c r="C109" s="41"/>
      <c r="D109" s="42"/>
      <c r="E109" s="48">
        <f t="shared" si="7"/>
        <v>0</v>
      </c>
      <c r="F109" s="48">
        <f>IF(E109/12&gt;0,VLOOKUP(E109/12,税率表!$A$17:$D$24,3,1),0)</f>
        <v>0</v>
      </c>
      <c r="G109" s="48">
        <f>IF(E109/12&gt;0,VLOOKUP(E109/12,税率表!$A$17:$D$24,4,1),0)</f>
        <v>0</v>
      </c>
      <c r="H109" s="48">
        <f t="shared" si="8"/>
        <v>0</v>
      </c>
      <c r="I109" s="48">
        <f t="shared" si="9"/>
        <v>0</v>
      </c>
    </row>
    <row r="110" ht="16.5" spans="1:9">
      <c r="A110" s="41">
        <v>109</v>
      </c>
      <c r="B110" s="41"/>
      <c r="C110" s="41"/>
      <c r="D110" s="42"/>
      <c r="E110" s="48">
        <f t="shared" si="7"/>
        <v>0</v>
      </c>
      <c r="F110" s="48">
        <f>IF(E110/12&gt;0,VLOOKUP(E110/12,税率表!$A$17:$D$24,3,1),0)</f>
        <v>0</v>
      </c>
      <c r="G110" s="48">
        <f>IF(E110/12&gt;0,VLOOKUP(E110/12,税率表!$A$17:$D$24,4,1),0)</f>
        <v>0</v>
      </c>
      <c r="H110" s="48">
        <f t="shared" si="8"/>
        <v>0</v>
      </c>
      <c r="I110" s="48">
        <f t="shared" si="9"/>
        <v>0</v>
      </c>
    </row>
    <row r="111" ht="16.5" spans="1:9">
      <c r="A111" s="41">
        <v>110</v>
      </c>
      <c r="B111" s="41"/>
      <c r="C111" s="41"/>
      <c r="D111" s="42"/>
      <c r="E111" s="48">
        <f t="shared" si="7"/>
        <v>0</v>
      </c>
      <c r="F111" s="48">
        <f>IF(E111/12&gt;0,VLOOKUP(E111/12,税率表!$A$17:$D$24,3,1),0)</f>
        <v>0</v>
      </c>
      <c r="G111" s="48">
        <f>IF(E111/12&gt;0,VLOOKUP(E111/12,税率表!$A$17:$D$24,4,1),0)</f>
        <v>0</v>
      </c>
      <c r="H111" s="48">
        <f t="shared" si="8"/>
        <v>0</v>
      </c>
      <c r="I111" s="48">
        <f t="shared" si="9"/>
        <v>0</v>
      </c>
    </row>
    <row r="112" ht="16.5" spans="1:9">
      <c r="A112" s="41">
        <v>111</v>
      </c>
      <c r="B112" s="41"/>
      <c r="C112" s="41"/>
      <c r="D112" s="42"/>
      <c r="E112" s="48">
        <f t="shared" si="7"/>
        <v>0</v>
      </c>
      <c r="F112" s="48">
        <f>IF(E112/12&gt;0,VLOOKUP(E112/12,税率表!$A$17:$D$24,3,1),0)</f>
        <v>0</v>
      </c>
      <c r="G112" s="48">
        <f>IF(E112/12&gt;0,VLOOKUP(E112/12,税率表!$A$17:$D$24,4,1),0)</f>
        <v>0</v>
      </c>
      <c r="H112" s="48">
        <f t="shared" si="8"/>
        <v>0</v>
      </c>
      <c r="I112" s="48">
        <f t="shared" si="9"/>
        <v>0</v>
      </c>
    </row>
    <row r="113" ht="16.5" spans="1:9">
      <c r="A113" s="41">
        <v>112</v>
      </c>
      <c r="B113" s="41"/>
      <c r="C113" s="41"/>
      <c r="D113" s="42"/>
      <c r="E113" s="48">
        <f t="shared" si="7"/>
        <v>0</v>
      </c>
      <c r="F113" s="48">
        <f>IF(E113/12&gt;0,VLOOKUP(E113/12,税率表!$A$17:$D$24,3,1),0)</f>
        <v>0</v>
      </c>
      <c r="G113" s="48">
        <f>IF(E113/12&gt;0,VLOOKUP(E113/12,税率表!$A$17:$D$24,4,1),0)</f>
        <v>0</v>
      </c>
      <c r="H113" s="48">
        <f t="shared" si="8"/>
        <v>0</v>
      </c>
      <c r="I113" s="48">
        <f t="shared" si="9"/>
        <v>0</v>
      </c>
    </row>
    <row r="114" ht="16.5" spans="1:9">
      <c r="A114" s="41">
        <v>113</v>
      </c>
      <c r="B114" s="41"/>
      <c r="C114" s="41"/>
      <c r="D114" s="42"/>
      <c r="E114" s="48">
        <f t="shared" si="7"/>
        <v>0</v>
      </c>
      <c r="F114" s="48">
        <f>IF(E114/12&gt;0,VLOOKUP(E114/12,税率表!$A$17:$D$24,3,1),0)</f>
        <v>0</v>
      </c>
      <c r="G114" s="48">
        <f>IF(E114/12&gt;0,VLOOKUP(E114/12,税率表!$A$17:$D$24,4,1),0)</f>
        <v>0</v>
      </c>
      <c r="H114" s="48">
        <f t="shared" si="8"/>
        <v>0</v>
      </c>
      <c r="I114" s="48">
        <f t="shared" si="9"/>
        <v>0</v>
      </c>
    </row>
    <row r="115" ht="16.5" spans="1:9">
      <c r="A115" s="41">
        <v>114</v>
      </c>
      <c r="B115" s="41"/>
      <c r="C115" s="41"/>
      <c r="D115" s="42"/>
      <c r="E115" s="48">
        <f t="shared" si="7"/>
        <v>0</v>
      </c>
      <c r="F115" s="48">
        <f>IF(E115/12&gt;0,VLOOKUP(E115/12,税率表!$A$17:$D$24,3,1),0)</f>
        <v>0</v>
      </c>
      <c r="G115" s="48">
        <f>IF(E115/12&gt;0,VLOOKUP(E115/12,税率表!$A$17:$D$24,4,1),0)</f>
        <v>0</v>
      </c>
      <c r="H115" s="48">
        <f t="shared" si="8"/>
        <v>0</v>
      </c>
      <c r="I115" s="48">
        <f t="shared" si="9"/>
        <v>0</v>
      </c>
    </row>
    <row r="116" ht="16.5" spans="1:9">
      <c r="A116" s="41">
        <v>115</v>
      </c>
      <c r="B116" s="41"/>
      <c r="C116" s="41"/>
      <c r="D116" s="42"/>
      <c r="E116" s="48">
        <f t="shared" si="7"/>
        <v>0</v>
      </c>
      <c r="F116" s="48">
        <f>IF(E116/12&gt;0,VLOOKUP(E116/12,税率表!$A$17:$D$24,3,1),0)</f>
        <v>0</v>
      </c>
      <c r="G116" s="48">
        <f>IF(E116/12&gt;0,VLOOKUP(E116/12,税率表!$A$17:$D$24,4,1),0)</f>
        <v>0</v>
      </c>
      <c r="H116" s="48">
        <f t="shared" si="8"/>
        <v>0</v>
      </c>
      <c r="I116" s="48">
        <f t="shared" si="9"/>
        <v>0</v>
      </c>
    </row>
    <row r="117" ht="16.5" spans="1:9">
      <c r="A117" s="41">
        <v>116</v>
      </c>
      <c r="B117" s="41"/>
      <c r="C117" s="41"/>
      <c r="D117" s="42"/>
      <c r="E117" s="48">
        <f t="shared" si="7"/>
        <v>0</v>
      </c>
      <c r="F117" s="48">
        <f>IF(E117/12&gt;0,VLOOKUP(E117/12,税率表!$A$17:$D$24,3,1),0)</f>
        <v>0</v>
      </c>
      <c r="G117" s="48">
        <f>IF(E117/12&gt;0,VLOOKUP(E117/12,税率表!$A$17:$D$24,4,1),0)</f>
        <v>0</v>
      </c>
      <c r="H117" s="48">
        <f t="shared" si="8"/>
        <v>0</v>
      </c>
      <c r="I117" s="48">
        <f t="shared" si="9"/>
        <v>0</v>
      </c>
    </row>
    <row r="118" ht="16.5" spans="1:9">
      <c r="A118" s="41">
        <v>117</v>
      </c>
      <c r="B118" s="41"/>
      <c r="C118" s="41"/>
      <c r="D118" s="42"/>
      <c r="E118" s="48">
        <f t="shared" si="7"/>
        <v>0</v>
      </c>
      <c r="F118" s="48">
        <f>IF(E118/12&gt;0,VLOOKUP(E118/12,税率表!$A$17:$D$24,3,1),0)</f>
        <v>0</v>
      </c>
      <c r="G118" s="48">
        <f>IF(E118/12&gt;0,VLOOKUP(E118/12,税率表!$A$17:$D$24,4,1),0)</f>
        <v>0</v>
      </c>
      <c r="H118" s="48">
        <f t="shared" si="8"/>
        <v>0</v>
      </c>
      <c r="I118" s="48">
        <f t="shared" si="9"/>
        <v>0</v>
      </c>
    </row>
    <row r="119" ht="16.5" spans="1:9">
      <c r="A119" s="41">
        <v>118</v>
      </c>
      <c r="B119" s="41"/>
      <c r="C119" s="41"/>
      <c r="D119" s="42"/>
      <c r="E119" s="48">
        <f t="shared" si="7"/>
        <v>0</v>
      </c>
      <c r="F119" s="48">
        <f>IF(E119/12&gt;0,VLOOKUP(E119/12,税率表!$A$17:$D$24,3,1),0)</f>
        <v>0</v>
      </c>
      <c r="G119" s="48">
        <f>IF(E119/12&gt;0,VLOOKUP(E119/12,税率表!$A$17:$D$24,4,1),0)</f>
        <v>0</v>
      </c>
      <c r="H119" s="48">
        <f t="shared" si="8"/>
        <v>0</v>
      </c>
      <c r="I119" s="48">
        <f t="shared" si="9"/>
        <v>0</v>
      </c>
    </row>
    <row r="120" ht="16.5" spans="1:9">
      <c r="A120" s="41">
        <v>119</v>
      </c>
      <c r="B120" s="41"/>
      <c r="C120" s="41"/>
      <c r="D120" s="42"/>
      <c r="E120" s="48">
        <f t="shared" si="7"/>
        <v>0</v>
      </c>
      <c r="F120" s="48">
        <f>IF(E120/12&gt;0,VLOOKUP(E120/12,税率表!$A$17:$D$24,3,1),0)</f>
        <v>0</v>
      </c>
      <c r="G120" s="48">
        <f>IF(E120/12&gt;0,VLOOKUP(E120/12,税率表!$A$17:$D$24,4,1),0)</f>
        <v>0</v>
      </c>
      <c r="H120" s="48">
        <f t="shared" si="8"/>
        <v>0</v>
      </c>
      <c r="I120" s="48">
        <f t="shared" si="9"/>
        <v>0</v>
      </c>
    </row>
    <row r="121" ht="16.5" spans="1:9">
      <c r="A121" s="41">
        <v>120</v>
      </c>
      <c r="B121" s="41"/>
      <c r="C121" s="41"/>
      <c r="D121" s="42"/>
      <c r="E121" s="48">
        <f t="shared" si="7"/>
        <v>0</v>
      </c>
      <c r="F121" s="48">
        <f>IF(E121/12&gt;0,VLOOKUP(E121/12,税率表!$A$17:$D$24,3,1),0)</f>
        <v>0</v>
      </c>
      <c r="G121" s="48">
        <f>IF(E121/12&gt;0,VLOOKUP(E121/12,税率表!$A$17:$D$24,4,1),0)</f>
        <v>0</v>
      </c>
      <c r="H121" s="48">
        <f t="shared" si="8"/>
        <v>0</v>
      </c>
      <c r="I121" s="48">
        <f t="shared" si="9"/>
        <v>0</v>
      </c>
    </row>
    <row r="122" ht="16.5" spans="1:9">
      <c r="A122" s="41">
        <v>121</v>
      </c>
      <c r="B122" s="41"/>
      <c r="C122" s="41"/>
      <c r="D122" s="42"/>
      <c r="E122" s="48">
        <f t="shared" si="7"/>
        <v>0</v>
      </c>
      <c r="F122" s="48">
        <f>IF(E122/12&gt;0,VLOOKUP(E122/12,税率表!$A$17:$D$24,3,1),0)</f>
        <v>0</v>
      </c>
      <c r="G122" s="48">
        <f>IF(E122/12&gt;0,VLOOKUP(E122/12,税率表!$A$17:$D$24,4,1),0)</f>
        <v>0</v>
      </c>
      <c r="H122" s="48">
        <f t="shared" si="8"/>
        <v>0</v>
      </c>
      <c r="I122" s="48">
        <f t="shared" si="9"/>
        <v>0</v>
      </c>
    </row>
    <row r="123" ht="16.5" spans="1:9">
      <c r="A123" s="41">
        <v>122</v>
      </c>
      <c r="B123" s="41"/>
      <c r="C123" s="41"/>
      <c r="D123" s="42"/>
      <c r="E123" s="48">
        <f t="shared" si="7"/>
        <v>0</v>
      </c>
      <c r="F123" s="48">
        <f>IF(E123/12&gt;0,VLOOKUP(E123/12,税率表!$A$17:$D$24,3,1),0)</f>
        <v>0</v>
      </c>
      <c r="G123" s="48">
        <f>IF(E123/12&gt;0,VLOOKUP(E123/12,税率表!$A$17:$D$24,4,1),0)</f>
        <v>0</v>
      </c>
      <c r="H123" s="48">
        <f t="shared" si="8"/>
        <v>0</v>
      </c>
      <c r="I123" s="48">
        <f t="shared" si="9"/>
        <v>0</v>
      </c>
    </row>
    <row r="124" ht="16.5" spans="1:9">
      <c r="A124" s="41">
        <v>123</v>
      </c>
      <c r="B124" s="41"/>
      <c r="C124" s="41"/>
      <c r="D124" s="42"/>
      <c r="E124" s="48">
        <f t="shared" si="7"/>
        <v>0</v>
      </c>
      <c r="F124" s="48">
        <f>IF(E124/12&gt;0,VLOOKUP(E124/12,税率表!$A$17:$D$24,3,1),0)</f>
        <v>0</v>
      </c>
      <c r="G124" s="48">
        <f>IF(E124/12&gt;0,VLOOKUP(E124/12,税率表!$A$17:$D$24,4,1),0)</f>
        <v>0</v>
      </c>
      <c r="H124" s="48">
        <f t="shared" si="8"/>
        <v>0</v>
      </c>
      <c r="I124" s="48">
        <f t="shared" si="9"/>
        <v>0</v>
      </c>
    </row>
    <row r="125" ht="16.5" spans="1:9">
      <c r="A125" s="41">
        <v>124</v>
      </c>
      <c r="B125" s="41"/>
      <c r="C125" s="41"/>
      <c r="D125" s="42"/>
      <c r="E125" s="48">
        <f t="shared" si="7"/>
        <v>0</v>
      </c>
      <c r="F125" s="48">
        <f>IF(E125/12&gt;0,VLOOKUP(E125/12,税率表!$A$17:$D$24,3,1),0)</f>
        <v>0</v>
      </c>
      <c r="G125" s="48">
        <f>IF(E125/12&gt;0,VLOOKUP(E125/12,税率表!$A$17:$D$24,4,1),0)</f>
        <v>0</v>
      </c>
      <c r="H125" s="48">
        <f t="shared" si="8"/>
        <v>0</v>
      </c>
      <c r="I125" s="48">
        <f t="shared" si="9"/>
        <v>0</v>
      </c>
    </row>
    <row r="126" ht="16.5" spans="1:9">
      <c r="A126" s="41">
        <v>125</v>
      </c>
      <c r="B126" s="41"/>
      <c r="C126" s="41"/>
      <c r="D126" s="42"/>
      <c r="E126" s="48">
        <f t="shared" si="7"/>
        <v>0</v>
      </c>
      <c r="F126" s="48">
        <f>IF(E126/12&gt;0,VLOOKUP(E126/12,税率表!$A$17:$D$24,3,1),0)</f>
        <v>0</v>
      </c>
      <c r="G126" s="48">
        <f>IF(E126/12&gt;0,VLOOKUP(E126/12,税率表!$A$17:$D$24,4,1),0)</f>
        <v>0</v>
      </c>
      <c r="H126" s="48">
        <f t="shared" si="8"/>
        <v>0</v>
      </c>
      <c r="I126" s="48">
        <f t="shared" si="9"/>
        <v>0</v>
      </c>
    </row>
    <row r="127" ht="16.5" spans="1:9">
      <c r="A127" s="41">
        <v>126</v>
      </c>
      <c r="B127" s="41"/>
      <c r="C127" s="41"/>
      <c r="D127" s="42"/>
      <c r="E127" s="48">
        <f t="shared" si="7"/>
        <v>0</v>
      </c>
      <c r="F127" s="48">
        <f>IF(E127/12&gt;0,VLOOKUP(E127/12,税率表!$A$17:$D$24,3,1),0)</f>
        <v>0</v>
      </c>
      <c r="G127" s="48">
        <f>IF(E127/12&gt;0,VLOOKUP(E127/12,税率表!$A$17:$D$24,4,1),0)</f>
        <v>0</v>
      </c>
      <c r="H127" s="48">
        <f t="shared" si="8"/>
        <v>0</v>
      </c>
      <c r="I127" s="48">
        <f t="shared" si="9"/>
        <v>0</v>
      </c>
    </row>
    <row r="128" ht="16.5" spans="1:9">
      <c r="A128" s="41">
        <v>127</v>
      </c>
      <c r="B128" s="41"/>
      <c r="C128" s="41"/>
      <c r="D128" s="42"/>
      <c r="E128" s="48">
        <f t="shared" si="7"/>
        <v>0</v>
      </c>
      <c r="F128" s="48">
        <f>IF(E128/12&gt;0,VLOOKUP(E128/12,税率表!$A$17:$D$24,3,1),0)</f>
        <v>0</v>
      </c>
      <c r="G128" s="48">
        <f>IF(E128/12&gt;0,VLOOKUP(E128/12,税率表!$A$17:$D$24,4,1),0)</f>
        <v>0</v>
      </c>
      <c r="H128" s="48">
        <f t="shared" si="8"/>
        <v>0</v>
      </c>
      <c r="I128" s="48">
        <f t="shared" si="9"/>
        <v>0</v>
      </c>
    </row>
    <row r="129" ht="16.5" spans="1:9">
      <c r="A129" s="41">
        <v>128</v>
      </c>
      <c r="B129" s="41"/>
      <c r="C129" s="41"/>
      <c r="D129" s="42"/>
      <c r="E129" s="48">
        <f t="shared" si="7"/>
        <v>0</v>
      </c>
      <c r="F129" s="48">
        <f>IF(E129/12&gt;0,VLOOKUP(E129/12,税率表!$A$17:$D$24,3,1),0)</f>
        <v>0</v>
      </c>
      <c r="G129" s="48">
        <f>IF(E129/12&gt;0,VLOOKUP(E129/12,税率表!$A$17:$D$24,4,1),0)</f>
        <v>0</v>
      </c>
      <c r="H129" s="48">
        <f t="shared" si="8"/>
        <v>0</v>
      </c>
      <c r="I129" s="48">
        <f t="shared" si="9"/>
        <v>0</v>
      </c>
    </row>
    <row r="130" ht="16.5" spans="1:9">
      <c r="A130" s="41">
        <v>129</v>
      </c>
      <c r="B130" s="41"/>
      <c r="C130" s="41"/>
      <c r="D130" s="42"/>
      <c r="E130" s="48">
        <f t="shared" si="7"/>
        <v>0</v>
      </c>
      <c r="F130" s="48">
        <f>IF(E130/12&gt;0,VLOOKUP(E130/12,税率表!$A$17:$D$24,3,1),0)</f>
        <v>0</v>
      </c>
      <c r="G130" s="48">
        <f>IF(E130/12&gt;0,VLOOKUP(E130/12,税率表!$A$17:$D$24,4,1),0)</f>
        <v>0</v>
      </c>
      <c r="H130" s="48">
        <f t="shared" ref="H130:H161" si="10">ROUND(E130*F130-G130,2)</f>
        <v>0</v>
      </c>
      <c r="I130" s="48">
        <f t="shared" ref="I130:I161" si="11">D130-H130</f>
        <v>0</v>
      </c>
    </row>
    <row r="131" ht="16.5" spans="1:9">
      <c r="A131" s="41">
        <v>130</v>
      </c>
      <c r="B131" s="41"/>
      <c r="C131" s="41"/>
      <c r="D131" s="42"/>
      <c r="E131" s="48">
        <f t="shared" ref="E131:E194" si="12">ROUND(D131,2)</f>
        <v>0</v>
      </c>
      <c r="F131" s="48">
        <f>IF(E131/12&gt;0,VLOOKUP(E131/12,税率表!$A$17:$D$24,3,1),0)</f>
        <v>0</v>
      </c>
      <c r="G131" s="48">
        <f>IF(E131/12&gt;0,VLOOKUP(E131/12,税率表!$A$17:$D$24,4,1),0)</f>
        <v>0</v>
      </c>
      <c r="H131" s="48">
        <f t="shared" si="10"/>
        <v>0</v>
      </c>
      <c r="I131" s="48">
        <f t="shared" si="11"/>
        <v>0</v>
      </c>
    </row>
    <row r="132" ht="16.5" spans="1:9">
      <c r="A132" s="41">
        <v>131</v>
      </c>
      <c r="B132" s="41"/>
      <c r="C132" s="41"/>
      <c r="D132" s="42"/>
      <c r="E132" s="48">
        <f t="shared" si="12"/>
        <v>0</v>
      </c>
      <c r="F132" s="48">
        <f>IF(E132/12&gt;0,VLOOKUP(E132/12,税率表!$A$17:$D$24,3,1),0)</f>
        <v>0</v>
      </c>
      <c r="G132" s="48">
        <f>IF(E132/12&gt;0,VLOOKUP(E132/12,税率表!$A$17:$D$24,4,1),0)</f>
        <v>0</v>
      </c>
      <c r="H132" s="48">
        <f t="shared" si="10"/>
        <v>0</v>
      </c>
      <c r="I132" s="48">
        <f t="shared" si="11"/>
        <v>0</v>
      </c>
    </row>
    <row r="133" ht="16.5" spans="1:9">
      <c r="A133" s="41">
        <v>132</v>
      </c>
      <c r="B133" s="41"/>
      <c r="C133" s="41"/>
      <c r="D133" s="42"/>
      <c r="E133" s="48">
        <f t="shared" si="12"/>
        <v>0</v>
      </c>
      <c r="F133" s="48">
        <f>IF(E133/12&gt;0,VLOOKUP(E133/12,税率表!$A$17:$D$24,3,1),0)</f>
        <v>0</v>
      </c>
      <c r="G133" s="48">
        <f>IF(E133/12&gt;0,VLOOKUP(E133/12,税率表!$A$17:$D$24,4,1),0)</f>
        <v>0</v>
      </c>
      <c r="H133" s="48">
        <f t="shared" si="10"/>
        <v>0</v>
      </c>
      <c r="I133" s="48">
        <f t="shared" si="11"/>
        <v>0</v>
      </c>
    </row>
    <row r="134" ht="16.5" spans="1:9">
      <c r="A134" s="41">
        <v>133</v>
      </c>
      <c r="B134" s="41"/>
      <c r="C134" s="41"/>
      <c r="D134" s="42"/>
      <c r="E134" s="48">
        <f t="shared" si="12"/>
        <v>0</v>
      </c>
      <c r="F134" s="48">
        <f>IF(E134/12&gt;0,VLOOKUP(E134/12,税率表!$A$17:$D$24,3,1),0)</f>
        <v>0</v>
      </c>
      <c r="G134" s="48">
        <f>IF(E134/12&gt;0,VLOOKUP(E134/12,税率表!$A$17:$D$24,4,1),0)</f>
        <v>0</v>
      </c>
      <c r="H134" s="48">
        <f t="shared" si="10"/>
        <v>0</v>
      </c>
      <c r="I134" s="48">
        <f t="shared" si="11"/>
        <v>0</v>
      </c>
    </row>
    <row r="135" ht="16.5" spans="1:9">
      <c r="A135" s="41">
        <v>134</v>
      </c>
      <c r="B135" s="41"/>
      <c r="C135" s="41"/>
      <c r="D135" s="42"/>
      <c r="E135" s="48">
        <f t="shared" si="12"/>
        <v>0</v>
      </c>
      <c r="F135" s="48">
        <f>IF(E135/12&gt;0,VLOOKUP(E135/12,税率表!$A$17:$D$24,3,1),0)</f>
        <v>0</v>
      </c>
      <c r="G135" s="48">
        <f>IF(E135/12&gt;0,VLOOKUP(E135/12,税率表!$A$17:$D$24,4,1),0)</f>
        <v>0</v>
      </c>
      <c r="H135" s="48">
        <f t="shared" si="10"/>
        <v>0</v>
      </c>
      <c r="I135" s="48">
        <f t="shared" si="11"/>
        <v>0</v>
      </c>
    </row>
    <row r="136" ht="16.5" spans="1:9">
      <c r="A136" s="41">
        <v>135</v>
      </c>
      <c r="B136" s="41"/>
      <c r="C136" s="41"/>
      <c r="D136" s="42"/>
      <c r="E136" s="48">
        <f t="shared" si="12"/>
        <v>0</v>
      </c>
      <c r="F136" s="48">
        <f>IF(E136/12&gt;0,VLOOKUP(E136/12,税率表!$A$17:$D$24,3,1),0)</f>
        <v>0</v>
      </c>
      <c r="G136" s="48">
        <f>IF(E136/12&gt;0,VLOOKUP(E136/12,税率表!$A$17:$D$24,4,1),0)</f>
        <v>0</v>
      </c>
      <c r="H136" s="48">
        <f t="shared" si="10"/>
        <v>0</v>
      </c>
      <c r="I136" s="48">
        <f t="shared" si="11"/>
        <v>0</v>
      </c>
    </row>
    <row r="137" ht="16.5" spans="1:9">
      <c r="A137" s="41">
        <v>136</v>
      </c>
      <c r="B137" s="41"/>
      <c r="C137" s="41"/>
      <c r="D137" s="42"/>
      <c r="E137" s="48">
        <f t="shared" si="12"/>
        <v>0</v>
      </c>
      <c r="F137" s="48">
        <f>IF(E137/12&gt;0,VLOOKUP(E137/12,税率表!$A$17:$D$24,3,1),0)</f>
        <v>0</v>
      </c>
      <c r="G137" s="48">
        <f>IF(E137/12&gt;0,VLOOKUP(E137/12,税率表!$A$17:$D$24,4,1),0)</f>
        <v>0</v>
      </c>
      <c r="H137" s="48">
        <f t="shared" si="10"/>
        <v>0</v>
      </c>
      <c r="I137" s="48">
        <f t="shared" si="11"/>
        <v>0</v>
      </c>
    </row>
    <row r="138" ht="16.5" spans="1:9">
      <c r="A138" s="41">
        <v>137</v>
      </c>
      <c r="B138" s="41"/>
      <c r="C138" s="41"/>
      <c r="D138" s="42"/>
      <c r="E138" s="48">
        <f t="shared" si="12"/>
        <v>0</v>
      </c>
      <c r="F138" s="48">
        <f>IF(E138/12&gt;0,VLOOKUP(E138/12,税率表!$A$17:$D$24,3,1),0)</f>
        <v>0</v>
      </c>
      <c r="G138" s="48">
        <f>IF(E138/12&gt;0,VLOOKUP(E138/12,税率表!$A$17:$D$24,4,1),0)</f>
        <v>0</v>
      </c>
      <c r="H138" s="48">
        <f t="shared" si="10"/>
        <v>0</v>
      </c>
      <c r="I138" s="48">
        <f t="shared" si="11"/>
        <v>0</v>
      </c>
    </row>
    <row r="139" ht="16.5" spans="1:9">
      <c r="A139" s="41">
        <v>138</v>
      </c>
      <c r="B139" s="41"/>
      <c r="C139" s="41"/>
      <c r="D139" s="42"/>
      <c r="E139" s="48">
        <f t="shared" si="12"/>
        <v>0</v>
      </c>
      <c r="F139" s="48">
        <f>IF(E139/12&gt;0,VLOOKUP(E139/12,税率表!$A$17:$D$24,3,1),0)</f>
        <v>0</v>
      </c>
      <c r="G139" s="48">
        <f>IF(E139/12&gt;0,VLOOKUP(E139/12,税率表!$A$17:$D$24,4,1),0)</f>
        <v>0</v>
      </c>
      <c r="H139" s="48">
        <f t="shared" si="10"/>
        <v>0</v>
      </c>
      <c r="I139" s="48">
        <f t="shared" si="11"/>
        <v>0</v>
      </c>
    </row>
    <row r="140" ht="16.5" spans="1:9">
      <c r="A140" s="41">
        <v>139</v>
      </c>
      <c r="B140" s="41"/>
      <c r="C140" s="41"/>
      <c r="D140" s="42"/>
      <c r="E140" s="48">
        <f t="shared" si="12"/>
        <v>0</v>
      </c>
      <c r="F140" s="48">
        <f>IF(E140/12&gt;0,VLOOKUP(E140/12,税率表!$A$17:$D$24,3,1),0)</f>
        <v>0</v>
      </c>
      <c r="G140" s="48">
        <f>IF(E140/12&gt;0,VLOOKUP(E140/12,税率表!$A$17:$D$24,4,1),0)</f>
        <v>0</v>
      </c>
      <c r="H140" s="48">
        <f t="shared" si="10"/>
        <v>0</v>
      </c>
      <c r="I140" s="48">
        <f t="shared" si="11"/>
        <v>0</v>
      </c>
    </row>
    <row r="141" ht="16.5" spans="1:9">
      <c r="A141" s="41">
        <v>140</v>
      </c>
      <c r="B141" s="41"/>
      <c r="C141" s="41"/>
      <c r="D141" s="42"/>
      <c r="E141" s="48">
        <f t="shared" si="12"/>
        <v>0</v>
      </c>
      <c r="F141" s="48">
        <f>IF(E141/12&gt;0,VLOOKUP(E141/12,税率表!$A$17:$D$24,3,1),0)</f>
        <v>0</v>
      </c>
      <c r="G141" s="48">
        <f>IF(E141/12&gt;0,VLOOKUP(E141/12,税率表!$A$17:$D$24,4,1),0)</f>
        <v>0</v>
      </c>
      <c r="H141" s="48">
        <f t="shared" si="10"/>
        <v>0</v>
      </c>
      <c r="I141" s="48">
        <f t="shared" si="11"/>
        <v>0</v>
      </c>
    </row>
    <row r="142" ht="16.5" spans="1:9">
      <c r="A142" s="41">
        <v>141</v>
      </c>
      <c r="B142" s="41"/>
      <c r="C142" s="41"/>
      <c r="D142" s="42"/>
      <c r="E142" s="48">
        <f t="shared" si="12"/>
        <v>0</v>
      </c>
      <c r="F142" s="48">
        <f>IF(E142/12&gt;0,VLOOKUP(E142/12,税率表!$A$17:$D$24,3,1),0)</f>
        <v>0</v>
      </c>
      <c r="G142" s="48">
        <f>IF(E142/12&gt;0,VLOOKUP(E142/12,税率表!$A$17:$D$24,4,1),0)</f>
        <v>0</v>
      </c>
      <c r="H142" s="48">
        <f t="shared" si="10"/>
        <v>0</v>
      </c>
      <c r="I142" s="48">
        <f t="shared" si="11"/>
        <v>0</v>
      </c>
    </row>
    <row r="143" ht="16.5" spans="1:9">
      <c r="A143" s="41">
        <v>142</v>
      </c>
      <c r="B143" s="41"/>
      <c r="C143" s="41"/>
      <c r="D143" s="42"/>
      <c r="E143" s="48">
        <f t="shared" si="12"/>
        <v>0</v>
      </c>
      <c r="F143" s="48">
        <f>IF(E143/12&gt;0,VLOOKUP(E143/12,税率表!$A$17:$D$24,3,1),0)</f>
        <v>0</v>
      </c>
      <c r="G143" s="48">
        <f>IF(E143/12&gt;0,VLOOKUP(E143/12,税率表!$A$17:$D$24,4,1),0)</f>
        <v>0</v>
      </c>
      <c r="H143" s="48">
        <f t="shared" si="10"/>
        <v>0</v>
      </c>
      <c r="I143" s="48">
        <f t="shared" si="11"/>
        <v>0</v>
      </c>
    </row>
    <row r="144" ht="16.5" spans="1:9">
      <c r="A144" s="41">
        <v>143</v>
      </c>
      <c r="B144" s="41"/>
      <c r="C144" s="41"/>
      <c r="D144" s="42"/>
      <c r="E144" s="48">
        <f t="shared" si="12"/>
        <v>0</v>
      </c>
      <c r="F144" s="48">
        <f>IF(E144/12&gt;0,VLOOKUP(E144/12,税率表!$A$17:$D$24,3,1),0)</f>
        <v>0</v>
      </c>
      <c r="G144" s="48">
        <f>IF(E144/12&gt;0,VLOOKUP(E144/12,税率表!$A$17:$D$24,4,1),0)</f>
        <v>0</v>
      </c>
      <c r="H144" s="48">
        <f t="shared" si="10"/>
        <v>0</v>
      </c>
      <c r="I144" s="48">
        <f t="shared" si="11"/>
        <v>0</v>
      </c>
    </row>
    <row r="145" ht="16.5" spans="1:9">
      <c r="A145" s="41">
        <v>144</v>
      </c>
      <c r="B145" s="41"/>
      <c r="C145" s="41"/>
      <c r="D145" s="42"/>
      <c r="E145" s="48">
        <f t="shared" si="12"/>
        <v>0</v>
      </c>
      <c r="F145" s="48">
        <f>IF(E145/12&gt;0,VLOOKUP(E145/12,税率表!$A$17:$D$24,3,1),0)</f>
        <v>0</v>
      </c>
      <c r="G145" s="48">
        <f>IF(E145/12&gt;0,VLOOKUP(E145/12,税率表!$A$17:$D$24,4,1),0)</f>
        <v>0</v>
      </c>
      <c r="H145" s="48">
        <f t="shared" si="10"/>
        <v>0</v>
      </c>
      <c r="I145" s="48">
        <f t="shared" si="11"/>
        <v>0</v>
      </c>
    </row>
    <row r="146" ht="16.5" spans="1:9">
      <c r="A146" s="41">
        <v>145</v>
      </c>
      <c r="B146" s="41"/>
      <c r="C146" s="41"/>
      <c r="D146" s="42"/>
      <c r="E146" s="48">
        <f t="shared" si="12"/>
        <v>0</v>
      </c>
      <c r="F146" s="48">
        <f>IF(E146/12&gt;0,VLOOKUP(E146/12,税率表!$A$17:$D$24,3,1),0)</f>
        <v>0</v>
      </c>
      <c r="G146" s="48">
        <f>IF(E146/12&gt;0,VLOOKUP(E146/12,税率表!$A$17:$D$24,4,1),0)</f>
        <v>0</v>
      </c>
      <c r="H146" s="48">
        <f t="shared" si="10"/>
        <v>0</v>
      </c>
      <c r="I146" s="48">
        <f t="shared" si="11"/>
        <v>0</v>
      </c>
    </row>
    <row r="147" ht="16.5" spans="1:9">
      <c r="A147" s="41">
        <v>146</v>
      </c>
      <c r="B147" s="41"/>
      <c r="C147" s="41"/>
      <c r="D147" s="42"/>
      <c r="E147" s="48">
        <f t="shared" si="12"/>
        <v>0</v>
      </c>
      <c r="F147" s="48">
        <f>IF(E147/12&gt;0,VLOOKUP(E147/12,税率表!$A$17:$D$24,3,1),0)</f>
        <v>0</v>
      </c>
      <c r="G147" s="48">
        <f>IF(E147/12&gt;0,VLOOKUP(E147/12,税率表!$A$17:$D$24,4,1),0)</f>
        <v>0</v>
      </c>
      <c r="H147" s="48">
        <f t="shared" si="10"/>
        <v>0</v>
      </c>
      <c r="I147" s="48">
        <f t="shared" si="11"/>
        <v>0</v>
      </c>
    </row>
    <row r="148" ht="16.5" spans="1:9">
      <c r="A148" s="41">
        <v>147</v>
      </c>
      <c r="B148" s="41"/>
      <c r="C148" s="41"/>
      <c r="D148" s="42"/>
      <c r="E148" s="48">
        <f t="shared" si="12"/>
        <v>0</v>
      </c>
      <c r="F148" s="48">
        <f>IF(E148/12&gt;0,VLOOKUP(E148/12,税率表!$A$17:$D$24,3,1),0)</f>
        <v>0</v>
      </c>
      <c r="G148" s="48">
        <f>IF(E148/12&gt;0,VLOOKUP(E148/12,税率表!$A$17:$D$24,4,1),0)</f>
        <v>0</v>
      </c>
      <c r="H148" s="48">
        <f t="shared" si="10"/>
        <v>0</v>
      </c>
      <c r="I148" s="48">
        <f t="shared" si="11"/>
        <v>0</v>
      </c>
    </row>
    <row r="149" ht="16.5" spans="1:9">
      <c r="A149" s="41">
        <v>148</v>
      </c>
      <c r="B149" s="41"/>
      <c r="C149" s="41"/>
      <c r="D149" s="42"/>
      <c r="E149" s="48">
        <f t="shared" si="12"/>
        <v>0</v>
      </c>
      <c r="F149" s="48">
        <f>IF(E149/12&gt;0,VLOOKUP(E149/12,税率表!$A$17:$D$24,3,1),0)</f>
        <v>0</v>
      </c>
      <c r="G149" s="48">
        <f>IF(E149/12&gt;0,VLOOKUP(E149/12,税率表!$A$17:$D$24,4,1),0)</f>
        <v>0</v>
      </c>
      <c r="H149" s="48">
        <f t="shared" si="10"/>
        <v>0</v>
      </c>
      <c r="I149" s="48">
        <f t="shared" si="11"/>
        <v>0</v>
      </c>
    </row>
    <row r="150" ht="16.5" spans="1:9">
      <c r="A150" s="41">
        <v>149</v>
      </c>
      <c r="B150" s="41"/>
      <c r="C150" s="41"/>
      <c r="D150" s="42"/>
      <c r="E150" s="48">
        <f t="shared" si="12"/>
        <v>0</v>
      </c>
      <c r="F150" s="48">
        <f>IF(E150/12&gt;0,VLOOKUP(E150/12,税率表!$A$17:$D$24,3,1),0)</f>
        <v>0</v>
      </c>
      <c r="G150" s="48">
        <f>IF(E150/12&gt;0,VLOOKUP(E150/12,税率表!$A$17:$D$24,4,1),0)</f>
        <v>0</v>
      </c>
      <c r="H150" s="48">
        <f t="shared" si="10"/>
        <v>0</v>
      </c>
      <c r="I150" s="48">
        <f t="shared" si="11"/>
        <v>0</v>
      </c>
    </row>
    <row r="151" ht="16.5" spans="1:9">
      <c r="A151" s="41">
        <v>150</v>
      </c>
      <c r="B151" s="41"/>
      <c r="C151" s="41"/>
      <c r="D151" s="42"/>
      <c r="E151" s="48">
        <f t="shared" si="12"/>
        <v>0</v>
      </c>
      <c r="F151" s="48">
        <f>IF(E151/12&gt;0,VLOOKUP(E151/12,税率表!$A$17:$D$24,3,1),0)</f>
        <v>0</v>
      </c>
      <c r="G151" s="48">
        <f>IF(E151/12&gt;0,VLOOKUP(E151/12,税率表!$A$17:$D$24,4,1),0)</f>
        <v>0</v>
      </c>
      <c r="H151" s="48">
        <f t="shared" si="10"/>
        <v>0</v>
      </c>
      <c r="I151" s="48">
        <f t="shared" si="11"/>
        <v>0</v>
      </c>
    </row>
    <row r="152" ht="16.5" spans="1:9">
      <c r="A152" s="41">
        <v>151</v>
      </c>
      <c r="B152" s="41"/>
      <c r="C152" s="41"/>
      <c r="D152" s="42"/>
      <c r="E152" s="48">
        <f t="shared" si="12"/>
        <v>0</v>
      </c>
      <c r="F152" s="48">
        <f>IF(E152/12&gt;0,VLOOKUP(E152/12,税率表!$A$17:$D$24,3,1),0)</f>
        <v>0</v>
      </c>
      <c r="G152" s="48">
        <f>IF(E152/12&gt;0,VLOOKUP(E152/12,税率表!$A$17:$D$24,4,1),0)</f>
        <v>0</v>
      </c>
      <c r="H152" s="48">
        <f t="shared" si="10"/>
        <v>0</v>
      </c>
      <c r="I152" s="48">
        <f t="shared" si="11"/>
        <v>0</v>
      </c>
    </row>
    <row r="153" ht="16.5" spans="1:9">
      <c r="A153" s="41">
        <v>152</v>
      </c>
      <c r="B153" s="41"/>
      <c r="C153" s="41"/>
      <c r="D153" s="42"/>
      <c r="E153" s="48">
        <f t="shared" si="12"/>
        <v>0</v>
      </c>
      <c r="F153" s="48">
        <f>IF(E153/12&gt;0,VLOOKUP(E153/12,税率表!$A$17:$D$24,3,1),0)</f>
        <v>0</v>
      </c>
      <c r="G153" s="48">
        <f>IF(E153/12&gt;0,VLOOKUP(E153/12,税率表!$A$17:$D$24,4,1),0)</f>
        <v>0</v>
      </c>
      <c r="H153" s="48">
        <f t="shared" si="10"/>
        <v>0</v>
      </c>
      <c r="I153" s="48">
        <f t="shared" si="11"/>
        <v>0</v>
      </c>
    </row>
    <row r="154" ht="16.5" spans="1:9">
      <c r="A154" s="41">
        <v>153</v>
      </c>
      <c r="B154" s="41"/>
      <c r="C154" s="41"/>
      <c r="D154" s="42"/>
      <c r="E154" s="48">
        <f t="shared" si="12"/>
        <v>0</v>
      </c>
      <c r="F154" s="48">
        <f>IF(E154/12&gt;0,VLOOKUP(E154/12,税率表!$A$17:$D$24,3,1),0)</f>
        <v>0</v>
      </c>
      <c r="G154" s="48">
        <f>IF(E154/12&gt;0,VLOOKUP(E154/12,税率表!$A$17:$D$24,4,1),0)</f>
        <v>0</v>
      </c>
      <c r="H154" s="48">
        <f t="shared" si="10"/>
        <v>0</v>
      </c>
      <c r="I154" s="48">
        <f t="shared" si="11"/>
        <v>0</v>
      </c>
    </row>
    <row r="155" ht="16.5" spans="1:9">
      <c r="A155" s="41">
        <v>154</v>
      </c>
      <c r="B155" s="41"/>
      <c r="C155" s="41"/>
      <c r="D155" s="42"/>
      <c r="E155" s="48">
        <f t="shared" si="12"/>
        <v>0</v>
      </c>
      <c r="F155" s="48">
        <f>IF(E155/12&gt;0,VLOOKUP(E155/12,税率表!$A$17:$D$24,3,1),0)</f>
        <v>0</v>
      </c>
      <c r="G155" s="48">
        <f>IF(E155/12&gt;0,VLOOKUP(E155/12,税率表!$A$17:$D$24,4,1),0)</f>
        <v>0</v>
      </c>
      <c r="H155" s="48">
        <f t="shared" si="10"/>
        <v>0</v>
      </c>
      <c r="I155" s="48">
        <f t="shared" si="11"/>
        <v>0</v>
      </c>
    </row>
    <row r="156" ht="16.5" spans="1:9">
      <c r="A156" s="41">
        <v>155</v>
      </c>
      <c r="B156" s="41"/>
      <c r="C156" s="41"/>
      <c r="D156" s="42"/>
      <c r="E156" s="48">
        <f t="shared" si="12"/>
        <v>0</v>
      </c>
      <c r="F156" s="48">
        <f>IF(E156/12&gt;0,VLOOKUP(E156/12,税率表!$A$17:$D$24,3,1),0)</f>
        <v>0</v>
      </c>
      <c r="G156" s="48">
        <f>IF(E156/12&gt;0,VLOOKUP(E156/12,税率表!$A$17:$D$24,4,1),0)</f>
        <v>0</v>
      </c>
      <c r="H156" s="48">
        <f t="shared" si="10"/>
        <v>0</v>
      </c>
      <c r="I156" s="48">
        <f t="shared" si="11"/>
        <v>0</v>
      </c>
    </row>
    <row r="157" ht="16.5" spans="1:9">
      <c r="A157" s="41">
        <v>156</v>
      </c>
      <c r="B157" s="41"/>
      <c r="C157" s="41"/>
      <c r="D157" s="42"/>
      <c r="E157" s="48">
        <f t="shared" si="12"/>
        <v>0</v>
      </c>
      <c r="F157" s="48">
        <f>IF(E157/12&gt;0,VLOOKUP(E157/12,税率表!$A$17:$D$24,3,1),0)</f>
        <v>0</v>
      </c>
      <c r="G157" s="48">
        <f>IF(E157/12&gt;0,VLOOKUP(E157/12,税率表!$A$17:$D$24,4,1),0)</f>
        <v>0</v>
      </c>
      <c r="H157" s="48">
        <f t="shared" si="10"/>
        <v>0</v>
      </c>
      <c r="I157" s="48">
        <f t="shared" si="11"/>
        <v>0</v>
      </c>
    </row>
    <row r="158" ht="16.5" spans="1:9">
      <c r="A158" s="41">
        <v>157</v>
      </c>
      <c r="B158" s="41"/>
      <c r="C158" s="41"/>
      <c r="D158" s="42"/>
      <c r="E158" s="48">
        <f t="shared" si="12"/>
        <v>0</v>
      </c>
      <c r="F158" s="48">
        <f>IF(E158/12&gt;0,VLOOKUP(E158/12,税率表!$A$17:$D$24,3,1),0)</f>
        <v>0</v>
      </c>
      <c r="G158" s="48">
        <f>IF(E158/12&gt;0,VLOOKUP(E158/12,税率表!$A$17:$D$24,4,1),0)</f>
        <v>0</v>
      </c>
      <c r="H158" s="48">
        <f t="shared" si="10"/>
        <v>0</v>
      </c>
      <c r="I158" s="48">
        <f t="shared" si="11"/>
        <v>0</v>
      </c>
    </row>
    <row r="159" ht="16.5" spans="1:9">
      <c r="A159" s="41">
        <v>158</v>
      </c>
      <c r="B159" s="41"/>
      <c r="C159" s="41"/>
      <c r="D159" s="42"/>
      <c r="E159" s="48">
        <f t="shared" si="12"/>
        <v>0</v>
      </c>
      <c r="F159" s="48">
        <f>IF(E159/12&gt;0,VLOOKUP(E159/12,税率表!$A$17:$D$24,3,1),0)</f>
        <v>0</v>
      </c>
      <c r="G159" s="48">
        <f>IF(E159/12&gt;0,VLOOKUP(E159/12,税率表!$A$17:$D$24,4,1),0)</f>
        <v>0</v>
      </c>
      <c r="H159" s="48">
        <f t="shared" si="10"/>
        <v>0</v>
      </c>
      <c r="I159" s="48">
        <f t="shared" si="11"/>
        <v>0</v>
      </c>
    </row>
    <row r="160" ht="16.5" spans="1:9">
      <c r="A160" s="41">
        <v>159</v>
      </c>
      <c r="B160" s="41"/>
      <c r="C160" s="41"/>
      <c r="D160" s="42"/>
      <c r="E160" s="48">
        <f t="shared" si="12"/>
        <v>0</v>
      </c>
      <c r="F160" s="48">
        <f>IF(E160/12&gt;0,VLOOKUP(E160/12,税率表!$A$17:$D$24,3,1),0)</f>
        <v>0</v>
      </c>
      <c r="G160" s="48">
        <f>IF(E160/12&gt;0,VLOOKUP(E160/12,税率表!$A$17:$D$24,4,1),0)</f>
        <v>0</v>
      </c>
      <c r="H160" s="48">
        <f t="shared" si="10"/>
        <v>0</v>
      </c>
      <c r="I160" s="48">
        <f t="shared" si="11"/>
        <v>0</v>
      </c>
    </row>
    <row r="161" ht="16.5" spans="1:9">
      <c r="A161" s="41">
        <v>160</v>
      </c>
      <c r="B161" s="41"/>
      <c r="C161" s="41"/>
      <c r="D161" s="42"/>
      <c r="E161" s="48">
        <f t="shared" si="12"/>
        <v>0</v>
      </c>
      <c r="F161" s="48">
        <f>IF(E161/12&gt;0,VLOOKUP(E161/12,税率表!$A$17:$D$24,3,1),0)</f>
        <v>0</v>
      </c>
      <c r="G161" s="48">
        <f>IF(E161/12&gt;0,VLOOKUP(E161/12,税率表!$A$17:$D$24,4,1),0)</f>
        <v>0</v>
      </c>
      <c r="H161" s="48">
        <f t="shared" si="10"/>
        <v>0</v>
      </c>
      <c r="I161" s="48">
        <f t="shared" si="11"/>
        <v>0</v>
      </c>
    </row>
    <row r="162" ht="16.5" spans="1:9">
      <c r="A162" s="41">
        <v>161</v>
      </c>
      <c r="B162" s="41"/>
      <c r="C162" s="41"/>
      <c r="D162" s="42"/>
      <c r="E162" s="48">
        <f t="shared" si="12"/>
        <v>0</v>
      </c>
      <c r="F162" s="48">
        <f>IF(E162/12&gt;0,VLOOKUP(E162/12,税率表!$A$17:$D$24,3,1),0)</f>
        <v>0</v>
      </c>
      <c r="G162" s="48">
        <f>IF(E162/12&gt;0,VLOOKUP(E162/12,税率表!$A$17:$D$24,4,1),0)</f>
        <v>0</v>
      </c>
      <c r="H162" s="48">
        <f t="shared" ref="H162:H193" si="13">ROUND(E162*F162-G162,2)</f>
        <v>0</v>
      </c>
      <c r="I162" s="48">
        <f t="shared" ref="I162:I193" si="14">D162-H162</f>
        <v>0</v>
      </c>
    </row>
    <row r="163" ht="16.5" spans="1:9">
      <c r="A163" s="41">
        <v>162</v>
      </c>
      <c r="B163" s="41"/>
      <c r="C163" s="41"/>
      <c r="D163" s="42"/>
      <c r="E163" s="48">
        <f t="shared" si="12"/>
        <v>0</v>
      </c>
      <c r="F163" s="48">
        <f>IF(E163/12&gt;0,VLOOKUP(E163/12,税率表!$A$17:$D$24,3,1),0)</f>
        <v>0</v>
      </c>
      <c r="G163" s="48">
        <f>IF(E163/12&gt;0,VLOOKUP(E163/12,税率表!$A$17:$D$24,4,1),0)</f>
        <v>0</v>
      </c>
      <c r="H163" s="48">
        <f t="shared" si="13"/>
        <v>0</v>
      </c>
      <c r="I163" s="48">
        <f t="shared" si="14"/>
        <v>0</v>
      </c>
    </row>
    <row r="164" ht="16.5" spans="1:9">
      <c r="A164" s="41">
        <v>163</v>
      </c>
      <c r="B164" s="41"/>
      <c r="C164" s="41"/>
      <c r="D164" s="42"/>
      <c r="E164" s="48">
        <f t="shared" si="12"/>
        <v>0</v>
      </c>
      <c r="F164" s="48">
        <f>IF(E164/12&gt;0,VLOOKUP(E164/12,税率表!$A$17:$D$24,3,1),0)</f>
        <v>0</v>
      </c>
      <c r="G164" s="48">
        <f>IF(E164/12&gt;0,VLOOKUP(E164/12,税率表!$A$17:$D$24,4,1),0)</f>
        <v>0</v>
      </c>
      <c r="H164" s="48">
        <f t="shared" si="13"/>
        <v>0</v>
      </c>
      <c r="I164" s="48">
        <f t="shared" si="14"/>
        <v>0</v>
      </c>
    </row>
    <row r="165" ht="16.5" spans="1:9">
      <c r="A165" s="41">
        <v>164</v>
      </c>
      <c r="B165" s="41"/>
      <c r="C165" s="41"/>
      <c r="D165" s="42"/>
      <c r="E165" s="48">
        <f t="shared" si="12"/>
        <v>0</v>
      </c>
      <c r="F165" s="48">
        <f>IF(E165/12&gt;0,VLOOKUP(E165/12,税率表!$A$17:$D$24,3,1),0)</f>
        <v>0</v>
      </c>
      <c r="G165" s="48">
        <f>IF(E165/12&gt;0,VLOOKUP(E165/12,税率表!$A$17:$D$24,4,1),0)</f>
        <v>0</v>
      </c>
      <c r="H165" s="48">
        <f t="shared" si="13"/>
        <v>0</v>
      </c>
      <c r="I165" s="48">
        <f t="shared" si="14"/>
        <v>0</v>
      </c>
    </row>
    <row r="166" ht="16.5" spans="1:9">
      <c r="A166" s="41">
        <v>165</v>
      </c>
      <c r="B166" s="41"/>
      <c r="C166" s="41"/>
      <c r="D166" s="42"/>
      <c r="E166" s="48">
        <f t="shared" si="12"/>
        <v>0</v>
      </c>
      <c r="F166" s="48">
        <f>IF(E166/12&gt;0,VLOOKUP(E166/12,税率表!$A$17:$D$24,3,1),0)</f>
        <v>0</v>
      </c>
      <c r="G166" s="48">
        <f>IF(E166/12&gt;0,VLOOKUP(E166/12,税率表!$A$17:$D$24,4,1),0)</f>
        <v>0</v>
      </c>
      <c r="H166" s="48">
        <f t="shared" si="13"/>
        <v>0</v>
      </c>
      <c r="I166" s="48">
        <f t="shared" si="14"/>
        <v>0</v>
      </c>
    </row>
    <row r="167" ht="16.5" spans="1:9">
      <c r="A167" s="41">
        <v>166</v>
      </c>
      <c r="B167" s="41"/>
      <c r="C167" s="41"/>
      <c r="D167" s="42"/>
      <c r="E167" s="48">
        <f t="shared" si="12"/>
        <v>0</v>
      </c>
      <c r="F167" s="48">
        <f>IF(E167/12&gt;0,VLOOKUP(E167/12,税率表!$A$17:$D$24,3,1),0)</f>
        <v>0</v>
      </c>
      <c r="G167" s="48">
        <f>IF(E167/12&gt;0,VLOOKUP(E167/12,税率表!$A$17:$D$24,4,1),0)</f>
        <v>0</v>
      </c>
      <c r="H167" s="48">
        <f t="shared" si="13"/>
        <v>0</v>
      </c>
      <c r="I167" s="48">
        <f t="shared" si="14"/>
        <v>0</v>
      </c>
    </row>
    <row r="168" ht="16.5" spans="1:9">
      <c r="A168" s="41">
        <v>167</v>
      </c>
      <c r="B168" s="41"/>
      <c r="C168" s="41"/>
      <c r="D168" s="42"/>
      <c r="E168" s="48">
        <f t="shared" si="12"/>
        <v>0</v>
      </c>
      <c r="F168" s="48">
        <f>IF(E168/12&gt;0,VLOOKUP(E168/12,税率表!$A$17:$D$24,3,1),0)</f>
        <v>0</v>
      </c>
      <c r="G168" s="48">
        <f>IF(E168/12&gt;0,VLOOKUP(E168/12,税率表!$A$17:$D$24,4,1),0)</f>
        <v>0</v>
      </c>
      <c r="H168" s="48">
        <f t="shared" si="13"/>
        <v>0</v>
      </c>
      <c r="I168" s="48">
        <f t="shared" si="14"/>
        <v>0</v>
      </c>
    </row>
    <row r="169" ht="16.5" spans="1:9">
      <c r="A169" s="41">
        <v>168</v>
      </c>
      <c r="B169" s="41"/>
      <c r="C169" s="41"/>
      <c r="D169" s="42"/>
      <c r="E169" s="48">
        <f t="shared" si="12"/>
        <v>0</v>
      </c>
      <c r="F169" s="48">
        <f>IF(E169/12&gt;0,VLOOKUP(E169/12,税率表!$A$17:$D$24,3,1),0)</f>
        <v>0</v>
      </c>
      <c r="G169" s="48">
        <f>IF(E169/12&gt;0,VLOOKUP(E169/12,税率表!$A$17:$D$24,4,1),0)</f>
        <v>0</v>
      </c>
      <c r="H169" s="48">
        <f t="shared" si="13"/>
        <v>0</v>
      </c>
      <c r="I169" s="48">
        <f t="shared" si="14"/>
        <v>0</v>
      </c>
    </row>
    <row r="170" ht="16.5" spans="1:9">
      <c r="A170" s="41">
        <v>169</v>
      </c>
      <c r="B170" s="41"/>
      <c r="C170" s="41"/>
      <c r="D170" s="42"/>
      <c r="E170" s="48">
        <f t="shared" si="12"/>
        <v>0</v>
      </c>
      <c r="F170" s="48">
        <f>IF(E170/12&gt;0,VLOOKUP(E170/12,税率表!$A$17:$D$24,3,1),0)</f>
        <v>0</v>
      </c>
      <c r="G170" s="48">
        <f>IF(E170/12&gt;0,VLOOKUP(E170/12,税率表!$A$17:$D$24,4,1),0)</f>
        <v>0</v>
      </c>
      <c r="H170" s="48">
        <f t="shared" si="13"/>
        <v>0</v>
      </c>
      <c r="I170" s="48">
        <f t="shared" si="14"/>
        <v>0</v>
      </c>
    </row>
    <row r="171" ht="16.5" spans="1:9">
      <c r="A171" s="41">
        <v>170</v>
      </c>
      <c r="B171" s="41"/>
      <c r="C171" s="41"/>
      <c r="D171" s="42"/>
      <c r="E171" s="48">
        <f t="shared" si="12"/>
        <v>0</v>
      </c>
      <c r="F171" s="48">
        <f>IF(E171/12&gt;0,VLOOKUP(E171/12,税率表!$A$17:$D$24,3,1),0)</f>
        <v>0</v>
      </c>
      <c r="G171" s="48">
        <f>IF(E171/12&gt;0,VLOOKUP(E171/12,税率表!$A$17:$D$24,4,1),0)</f>
        <v>0</v>
      </c>
      <c r="H171" s="48">
        <f t="shared" si="13"/>
        <v>0</v>
      </c>
      <c r="I171" s="48">
        <f t="shared" si="14"/>
        <v>0</v>
      </c>
    </row>
    <row r="172" ht="16.5" spans="1:9">
      <c r="A172" s="41">
        <v>171</v>
      </c>
      <c r="B172" s="41"/>
      <c r="C172" s="41"/>
      <c r="D172" s="42"/>
      <c r="E172" s="48">
        <f t="shared" si="12"/>
        <v>0</v>
      </c>
      <c r="F172" s="48">
        <f>IF(E172/12&gt;0,VLOOKUP(E172/12,税率表!$A$17:$D$24,3,1),0)</f>
        <v>0</v>
      </c>
      <c r="G172" s="48">
        <f>IF(E172/12&gt;0,VLOOKUP(E172/12,税率表!$A$17:$D$24,4,1),0)</f>
        <v>0</v>
      </c>
      <c r="H172" s="48">
        <f t="shared" si="13"/>
        <v>0</v>
      </c>
      <c r="I172" s="48">
        <f t="shared" si="14"/>
        <v>0</v>
      </c>
    </row>
    <row r="173" ht="16.5" spans="1:9">
      <c r="A173" s="41">
        <v>172</v>
      </c>
      <c r="B173" s="41"/>
      <c r="C173" s="41"/>
      <c r="D173" s="42"/>
      <c r="E173" s="48">
        <f t="shared" si="12"/>
        <v>0</v>
      </c>
      <c r="F173" s="48">
        <f>IF(E173/12&gt;0,VLOOKUP(E173/12,税率表!$A$17:$D$24,3,1),0)</f>
        <v>0</v>
      </c>
      <c r="G173" s="48">
        <f>IF(E173/12&gt;0,VLOOKUP(E173/12,税率表!$A$17:$D$24,4,1),0)</f>
        <v>0</v>
      </c>
      <c r="H173" s="48">
        <f t="shared" si="13"/>
        <v>0</v>
      </c>
      <c r="I173" s="48">
        <f t="shared" si="14"/>
        <v>0</v>
      </c>
    </row>
    <row r="174" ht="16.5" spans="1:9">
      <c r="A174" s="41">
        <v>173</v>
      </c>
      <c r="B174" s="41"/>
      <c r="C174" s="41"/>
      <c r="D174" s="42"/>
      <c r="E174" s="48">
        <f t="shared" si="12"/>
        <v>0</v>
      </c>
      <c r="F174" s="48">
        <f>IF(E174/12&gt;0,VLOOKUP(E174/12,税率表!$A$17:$D$24,3,1),0)</f>
        <v>0</v>
      </c>
      <c r="G174" s="48">
        <f>IF(E174/12&gt;0,VLOOKUP(E174/12,税率表!$A$17:$D$24,4,1),0)</f>
        <v>0</v>
      </c>
      <c r="H174" s="48">
        <f t="shared" si="13"/>
        <v>0</v>
      </c>
      <c r="I174" s="48">
        <f t="shared" si="14"/>
        <v>0</v>
      </c>
    </row>
    <row r="175" ht="16.5" spans="1:9">
      <c r="A175" s="41">
        <v>174</v>
      </c>
      <c r="B175" s="41"/>
      <c r="C175" s="41"/>
      <c r="D175" s="42"/>
      <c r="E175" s="48">
        <f t="shared" si="12"/>
        <v>0</v>
      </c>
      <c r="F175" s="48">
        <f>IF(E175/12&gt;0,VLOOKUP(E175/12,税率表!$A$17:$D$24,3,1),0)</f>
        <v>0</v>
      </c>
      <c r="G175" s="48">
        <f>IF(E175/12&gt;0,VLOOKUP(E175/12,税率表!$A$17:$D$24,4,1),0)</f>
        <v>0</v>
      </c>
      <c r="H175" s="48">
        <f t="shared" si="13"/>
        <v>0</v>
      </c>
      <c r="I175" s="48">
        <f t="shared" si="14"/>
        <v>0</v>
      </c>
    </row>
    <row r="176" ht="16.5" spans="1:9">
      <c r="A176" s="41">
        <v>175</v>
      </c>
      <c r="B176" s="41"/>
      <c r="C176" s="41"/>
      <c r="D176" s="42"/>
      <c r="E176" s="48">
        <f t="shared" si="12"/>
        <v>0</v>
      </c>
      <c r="F176" s="48">
        <f>IF(E176/12&gt;0,VLOOKUP(E176/12,税率表!$A$17:$D$24,3,1),0)</f>
        <v>0</v>
      </c>
      <c r="G176" s="48">
        <f>IF(E176/12&gt;0,VLOOKUP(E176/12,税率表!$A$17:$D$24,4,1),0)</f>
        <v>0</v>
      </c>
      <c r="H176" s="48">
        <f t="shared" si="13"/>
        <v>0</v>
      </c>
      <c r="I176" s="48">
        <f t="shared" si="14"/>
        <v>0</v>
      </c>
    </row>
    <row r="177" ht="16.5" spans="1:9">
      <c r="A177" s="41">
        <v>176</v>
      </c>
      <c r="B177" s="41"/>
      <c r="C177" s="41"/>
      <c r="D177" s="42"/>
      <c r="E177" s="48">
        <f t="shared" si="12"/>
        <v>0</v>
      </c>
      <c r="F177" s="48">
        <f>IF(E177/12&gt;0,VLOOKUP(E177/12,税率表!$A$17:$D$24,3,1),0)</f>
        <v>0</v>
      </c>
      <c r="G177" s="48">
        <f>IF(E177/12&gt;0,VLOOKUP(E177/12,税率表!$A$17:$D$24,4,1),0)</f>
        <v>0</v>
      </c>
      <c r="H177" s="48">
        <f t="shared" si="13"/>
        <v>0</v>
      </c>
      <c r="I177" s="48">
        <f t="shared" si="14"/>
        <v>0</v>
      </c>
    </row>
    <row r="178" ht="16.5" spans="1:9">
      <c r="A178" s="41">
        <v>177</v>
      </c>
      <c r="B178" s="41"/>
      <c r="C178" s="41"/>
      <c r="D178" s="42"/>
      <c r="E178" s="48">
        <f t="shared" si="12"/>
        <v>0</v>
      </c>
      <c r="F178" s="48">
        <f>IF(E178/12&gt;0,VLOOKUP(E178/12,税率表!$A$17:$D$24,3,1),0)</f>
        <v>0</v>
      </c>
      <c r="G178" s="48">
        <f>IF(E178/12&gt;0,VLOOKUP(E178/12,税率表!$A$17:$D$24,4,1),0)</f>
        <v>0</v>
      </c>
      <c r="H178" s="48">
        <f t="shared" si="13"/>
        <v>0</v>
      </c>
      <c r="I178" s="48">
        <f t="shared" si="14"/>
        <v>0</v>
      </c>
    </row>
    <row r="179" ht="16.5" spans="1:9">
      <c r="A179" s="41">
        <v>178</v>
      </c>
      <c r="B179" s="41"/>
      <c r="C179" s="41"/>
      <c r="D179" s="42"/>
      <c r="E179" s="48">
        <f t="shared" si="12"/>
        <v>0</v>
      </c>
      <c r="F179" s="48">
        <f>IF(E179/12&gt;0,VLOOKUP(E179/12,税率表!$A$17:$D$24,3,1),0)</f>
        <v>0</v>
      </c>
      <c r="G179" s="48">
        <f>IF(E179/12&gt;0,VLOOKUP(E179/12,税率表!$A$17:$D$24,4,1),0)</f>
        <v>0</v>
      </c>
      <c r="H179" s="48">
        <f t="shared" si="13"/>
        <v>0</v>
      </c>
      <c r="I179" s="48">
        <f t="shared" si="14"/>
        <v>0</v>
      </c>
    </row>
    <row r="180" ht="16.5" spans="1:9">
      <c r="A180" s="41">
        <v>179</v>
      </c>
      <c r="B180" s="41"/>
      <c r="C180" s="41"/>
      <c r="D180" s="42"/>
      <c r="E180" s="48">
        <f t="shared" si="12"/>
        <v>0</v>
      </c>
      <c r="F180" s="48">
        <f>IF(E180/12&gt;0,VLOOKUP(E180/12,税率表!$A$17:$D$24,3,1),0)</f>
        <v>0</v>
      </c>
      <c r="G180" s="48">
        <f>IF(E180/12&gt;0,VLOOKUP(E180/12,税率表!$A$17:$D$24,4,1),0)</f>
        <v>0</v>
      </c>
      <c r="H180" s="48">
        <f t="shared" si="13"/>
        <v>0</v>
      </c>
      <c r="I180" s="48">
        <f t="shared" si="14"/>
        <v>0</v>
      </c>
    </row>
    <row r="181" ht="16.5" spans="1:9">
      <c r="A181" s="41">
        <v>180</v>
      </c>
      <c r="B181" s="41"/>
      <c r="C181" s="41"/>
      <c r="D181" s="42"/>
      <c r="E181" s="48">
        <f t="shared" si="12"/>
        <v>0</v>
      </c>
      <c r="F181" s="48">
        <f>IF(E181/12&gt;0,VLOOKUP(E181/12,税率表!$A$17:$D$24,3,1),0)</f>
        <v>0</v>
      </c>
      <c r="G181" s="48">
        <f>IF(E181/12&gt;0,VLOOKUP(E181/12,税率表!$A$17:$D$24,4,1),0)</f>
        <v>0</v>
      </c>
      <c r="H181" s="48">
        <f t="shared" si="13"/>
        <v>0</v>
      </c>
      <c r="I181" s="48">
        <f t="shared" si="14"/>
        <v>0</v>
      </c>
    </row>
    <row r="182" ht="16.5" spans="1:9">
      <c r="A182" s="41">
        <v>181</v>
      </c>
      <c r="B182" s="41"/>
      <c r="C182" s="41"/>
      <c r="D182" s="42"/>
      <c r="E182" s="48">
        <f t="shared" si="12"/>
        <v>0</v>
      </c>
      <c r="F182" s="48">
        <f>IF(E182/12&gt;0,VLOOKUP(E182/12,税率表!$A$17:$D$24,3,1),0)</f>
        <v>0</v>
      </c>
      <c r="G182" s="48">
        <f>IF(E182/12&gt;0,VLOOKUP(E182/12,税率表!$A$17:$D$24,4,1),0)</f>
        <v>0</v>
      </c>
      <c r="H182" s="48">
        <f t="shared" si="13"/>
        <v>0</v>
      </c>
      <c r="I182" s="48">
        <f t="shared" si="14"/>
        <v>0</v>
      </c>
    </row>
    <row r="183" ht="16.5" spans="1:9">
      <c r="A183" s="41">
        <v>182</v>
      </c>
      <c r="B183" s="41"/>
      <c r="C183" s="41"/>
      <c r="D183" s="42"/>
      <c r="E183" s="48">
        <f t="shared" si="12"/>
        <v>0</v>
      </c>
      <c r="F183" s="48">
        <f>IF(E183/12&gt;0,VLOOKUP(E183/12,税率表!$A$17:$D$24,3,1),0)</f>
        <v>0</v>
      </c>
      <c r="G183" s="48">
        <f>IF(E183/12&gt;0,VLOOKUP(E183/12,税率表!$A$17:$D$24,4,1),0)</f>
        <v>0</v>
      </c>
      <c r="H183" s="48">
        <f t="shared" si="13"/>
        <v>0</v>
      </c>
      <c r="I183" s="48">
        <f t="shared" si="14"/>
        <v>0</v>
      </c>
    </row>
    <row r="184" ht="16.5" spans="1:9">
      <c r="A184" s="41">
        <v>183</v>
      </c>
      <c r="B184" s="41"/>
      <c r="C184" s="41"/>
      <c r="D184" s="42"/>
      <c r="E184" s="48">
        <f t="shared" si="12"/>
        <v>0</v>
      </c>
      <c r="F184" s="48">
        <f>IF(E184/12&gt;0,VLOOKUP(E184/12,税率表!$A$17:$D$24,3,1),0)</f>
        <v>0</v>
      </c>
      <c r="G184" s="48">
        <f>IF(E184/12&gt;0,VLOOKUP(E184/12,税率表!$A$17:$D$24,4,1),0)</f>
        <v>0</v>
      </c>
      <c r="H184" s="48">
        <f t="shared" si="13"/>
        <v>0</v>
      </c>
      <c r="I184" s="48">
        <f t="shared" si="14"/>
        <v>0</v>
      </c>
    </row>
    <row r="185" ht="16.5" spans="1:9">
      <c r="A185" s="41">
        <v>184</v>
      </c>
      <c r="B185" s="41"/>
      <c r="C185" s="41"/>
      <c r="D185" s="42"/>
      <c r="E185" s="48">
        <f t="shared" si="12"/>
        <v>0</v>
      </c>
      <c r="F185" s="48">
        <f>IF(E185/12&gt;0,VLOOKUP(E185/12,税率表!$A$17:$D$24,3,1),0)</f>
        <v>0</v>
      </c>
      <c r="G185" s="48">
        <f>IF(E185/12&gt;0,VLOOKUP(E185/12,税率表!$A$17:$D$24,4,1),0)</f>
        <v>0</v>
      </c>
      <c r="H185" s="48">
        <f t="shared" si="13"/>
        <v>0</v>
      </c>
      <c r="I185" s="48">
        <f t="shared" si="14"/>
        <v>0</v>
      </c>
    </row>
    <row r="186" ht="16.5" spans="1:9">
      <c r="A186" s="41">
        <v>185</v>
      </c>
      <c r="B186" s="41"/>
      <c r="C186" s="41"/>
      <c r="D186" s="42"/>
      <c r="E186" s="48">
        <f t="shared" si="12"/>
        <v>0</v>
      </c>
      <c r="F186" s="48">
        <f>IF(E186/12&gt;0,VLOOKUP(E186/12,税率表!$A$17:$D$24,3,1),0)</f>
        <v>0</v>
      </c>
      <c r="G186" s="48">
        <f>IF(E186/12&gt;0,VLOOKUP(E186/12,税率表!$A$17:$D$24,4,1),0)</f>
        <v>0</v>
      </c>
      <c r="H186" s="48">
        <f t="shared" si="13"/>
        <v>0</v>
      </c>
      <c r="I186" s="48">
        <f t="shared" si="14"/>
        <v>0</v>
      </c>
    </row>
    <row r="187" ht="16.5" spans="1:9">
      <c r="A187" s="41">
        <v>186</v>
      </c>
      <c r="B187" s="41"/>
      <c r="C187" s="41"/>
      <c r="D187" s="42"/>
      <c r="E187" s="48">
        <f t="shared" si="12"/>
        <v>0</v>
      </c>
      <c r="F187" s="48">
        <f>IF(E187/12&gt;0,VLOOKUP(E187/12,税率表!$A$17:$D$24,3,1),0)</f>
        <v>0</v>
      </c>
      <c r="G187" s="48">
        <f>IF(E187/12&gt;0,VLOOKUP(E187/12,税率表!$A$17:$D$24,4,1),0)</f>
        <v>0</v>
      </c>
      <c r="H187" s="48">
        <f t="shared" si="13"/>
        <v>0</v>
      </c>
      <c r="I187" s="48">
        <f t="shared" si="14"/>
        <v>0</v>
      </c>
    </row>
    <row r="188" ht="16.5" spans="1:9">
      <c r="A188" s="41">
        <v>187</v>
      </c>
      <c r="B188" s="41"/>
      <c r="C188" s="41"/>
      <c r="D188" s="42"/>
      <c r="E188" s="48">
        <f t="shared" si="12"/>
        <v>0</v>
      </c>
      <c r="F188" s="48">
        <f>IF(E188/12&gt;0,VLOOKUP(E188/12,税率表!$A$17:$D$24,3,1),0)</f>
        <v>0</v>
      </c>
      <c r="G188" s="48">
        <f>IF(E188/12&gt;0,VLOOKUP(E188/12,税率表!$A$17:$D$24,4,1),0)</f>
        <v>0</v>
      </c>
      <c r="H188" s="48">
        <f t="shared" si="13"/>
        <v>0</v>
      </c>
      <c r="I188" s="48">
        <f t="shared" si="14"/>
        <v>0</v>
      </c>
    </row>
    <row r="189" ht="16.5" spans="1:9">
      <c r="A189" s="41">
        <v>188</v>
      </c>
      <c r="B189" s="41"/>
      <c r="C189" s="41"/>
      <c r="D189" s="42"/>
      <c r="E189" s="48">
        <f t="shared" si="12"/>
        <v>0</v>
      </c>
      <c r="F189" s="48">
        <f>IF(E189/12&gt;0,VLOOKUP(E189/12,税率表!$A$17:$D$24,3,1),0)</f>
        <v>0</v>
      </c>
      <c r="G189" s="48">
        <f>IF(E189/12&gt;0,VLOOKUP(E189/12,税率表!$A$17:$D$24,4,1),0)</f>
        <v>0</v>
      </c>
      <c r="H189" s="48">
        <f t="shared" si="13"/>
        <v>0</v>
      </c>
      <c r="I189" s="48">
        <f t="shared" si="14"/>
        <v>0</v>
      </c>
    </row>
    <row r="190" ht="16.5" spans="1:9">
      <c r="A190" s="41">
        <v>189</v>
      </c>
      <c r="B190" s="41"/>
      <c r="C190" s="41"/>
      <c r="D190" s="42"/>
      <c r="E190" s="48">
        <f t="shared" si="12"/>
        <v>0</v>
      </c>
      <c r="F190" s="48">
        <f>IF(E190/12&gt;0,VLOOKUP(E190/12,税率表!$A$17:$D$24,3,1),0)</f>
        <v>0</v>
      </c>
      <c r="G190" s="48">
        <f>IF(E190/12&gt;0,VLOOKUP(E190/12,税率表!$A$17:$D$24,4,1),0)</f>
        <v>0</v>
      </c>
      <c r="H190" s="48">
        <f t="shared" si="13"/>
        <v>0</v>
      </c>
      <c r="I190" s="48">
        <f t="shared" si="14"/>
        <v>0</v>
      </c>
    </row>
    <row r="191" ht="16.5" spans="1:9">
      <c r="A191" s="41">
        <v>190</v>
      </c>
      <c r="B191" s="41"/>
      <c r="C191" s="41"/>
      <c r="D191" s="42"/>
      <c r="E191" s="48">
        <f t="shared" si="12"/>
        <v>0</v>
      </c>
      <c r="F191" s="48">
        <f>IF(E191/12&gt;0,VLOOKUP(E191/12,税率表!$A$17:$D$24,3,1),0)</f>
        <v>0</v>
      </c>
      <c r="G191" s="48">
        <f>IF(E191/12&gt;0,VLOOKUP(E191/12,税率表!$A$17:$D$24,4,1),0)</f>
        <v>0</v>
      </c>
      <c r="H191" s="48">
        <f t="shared" si="13"/>
        <v>0</v>
      </c>
      <c r="I191" s="48">
        <f t="shared" si="14"/>
        <v>0</v>
      </c>
    </row>
    <row r="192" ht="16.5" spans="1:9">
      <c r="A192" s="41">
        <v>191</v>
      </c>
      <c r="B192" s="41"/>
      <c r="C192" s="41"/>
      <c r="D192" s="42"/>
      <c r="E192" s="48">
        <f t="shared" si="12"/>
        <v>0</v>
      </c>
      <c r="F192" s="48">
        <f>IF(E192/12&gt;0,VLOOKUP(E192/12,税率表!$A$17:$D$24,3,1),0)</f>
        <v>0</v>
      </c>
      <c r="G192" s="48">
        <f>IF(E192/12&gt;0,VLOOKUP(E192/12,税率表!$A$17:$D$24,4,1),0)</f>
        <v>0</v>
      </c>
      <c r="H192" s="48">
        <f t="shared" si="13"/>
        <v>0</v>
      </c>
      <c r="I192" s="48">
        <f t="shared" si="14"/>
        <v>0</v>
      </c>
    </row>
    <row r="193" ht="16.5" spans="1:9">
      <c r="A193" s="41">
        <v>192</v>
      </c>
      <c r="B193" s="41"/>
      <c r="C193" s="41"/>
      <c r="D193" s="42"/>
      <c r="E193" s="48">
        <f t="shared" si="12"/>
        <v>0</v>
      </c>
      <c r="F193" s="48">
        <f>IF(E193/12&gt;0,VLOOKUP(E193/12,税率表!$A$17:$D$24,3,1),0)</f>
        <v>0</v>
      </c>
      <c r="G193" s="48">
        <f>IF(E193/12&gt;0,VLOOKUP(E193/12,税率表!$A$17:$D$24,4,1),0)</f>
        <v>0</v>
      </c>
      <c r="H193" s="48">
        <f t="shared" si="13"/>
        <v>0</v>
      </c>
      <c r="I193" s="48">
        <f t="shared" si="14"/>
        <v>0</v>
      </c>
    </row>
    <row r="194" ht="16.5" spans="1:9">
      <c r="A194" s="41">
        <v>193</v>
      </c>
      <c r="B194" s="41"/>
      <c r="C194" s="41"/>
      <c r="D194" s="42"/>
      <c r="E194" s="48">
        <f t="shared" si="12"/>
        <v>0</v>
      </c>
      <c r="F194" s="48">
        <f>IF(E194/12&gt;0,VLOOKUP(E194/12,税率表!$A$17:$D$24,3,1),0)</f>
        <v>0</v>
      </c>
      <c r="G194" s="48">
        <f>IF(E194/12&gt;0,VLOOKUP(E194/12,税率表!$A$17:$D$24,4,1),0)</f>
        <v>0</v>
      </c>
      <c r="H194" s="48">
        <f t="shared" ref="H194:H201" si="15">ROUND(E194*F194-G194,2)</f>
        <v>0</v>
      </c>
      <c r="I194" s="48">
        <f t="shared" ref="I194:I201" si="16">D194-H194</f>
        <v>0</v>
      </c>
    </row>
    <row r="195" ht="16.5" spans="1:9">
      <c r="A195" s="41">
        <v>194</v>
      </c>
      <c r="B195" s="41"/>
      <c r="C195" s="41"/>
      <c r="D195" s="42"/>
      <c r="E195" s="48">
        <f t="shared" ref="E195:E201" si="17">ROUND(D195,2)</f>
        <v>0</v>
      </c>
      <c r="F195" s="48">
        <f>IF(E195/12&gt;0,VLOOKUP(E195/12,税率表!$A$17:$D$24,3,1),0)</f>
        <v>0</v>
      </c>
      <c r="G195" s="48">
        <f>IF(E195/12&gt;0,VLOOKUP(E195/12,税率表!$A$17:$D$24,4,1),0)</f>
        <v>0</v>
      </c>
      <c r="H195" s="48">
        <f t="shared" si="15"/>
        <v>0</v>
      </c>
      <c r="I195" s="48">
        <f t="shared" si="16"/>
        <v>0</v>
      </c>
    </row>
    <row r="196" ht="16.5" spans="1:9">
      <c r="A196" s="41">
        <v>195</v>
      </c>
      <c r="B196" s="41"/>
      <c r="C196" s="41"/>
      <c r="D196" s="42"/>
      <c r="E196" s="48">
        <f t="shared" si="17"/>
        <v>0</v>
      </c>
      <c r="F196" s="48">
        <f>IF(E196/12&gt;0,VLOOKUP(E196/12,税率表!$A$17:$D$24,3,1),0)</f>
        <v>0</v>
      </c>
      <c r="G196" s="48">
        <f>IF(E196/12&gt;0,VLOOKUP(E196/12,税率表!$A$17:$D$24,4,1),0)</f>
        <v>0</v>
      </c>
      <c r="H196" s="48">
        <f t="shared" si="15"/>
        <v>0</v>
      </c>
      <c r="I196" s="48">
        <f t="shared" si="16"/>
        <v>0</v>
      </c>
    </row>
    <row r="197" ht="16.5" spans="1:9">
      <c r="A197" s="41">
        <v>196</v>
      </c>
      <c r="B197" s="41"/>
      <c r="C197" s="41"/>
      <c r="D197" s="42"/>
      <c r="E197" s="48">
        <f t="shared" si="17"/>
        <v>0</v>
      </c>
      <c r="F197" s="48">
        <f>IF(E197/12&gt;0,VLOOKUP(E197/12,税率表!$A$17:$D$24,3,1),0)</f>
        <v>0</v>
      </c>
      <c r="G197" s="48">
        <f>IF(E197/12&gt;0,VLOOKUP(E197/12,税率表!$A$17:$D$24,4,1),0)</f>
        <v>0</v>
      </c>
      <c r="H197" s="48">
        <f t="shared" si="15"/>
        <v>0</v>
      </c>
      <c r="I197" s="48">
        <f t="shared" si="16"/>
        <v>0</v>
      </c>
    </row>
    <row r="198" ht="16.5" spans="1:9">
      <c r="A198" s="41">
        <v>197</v>
      </c>
      <c r="B198" s="41"/>
      <c r="C198" s="41"/>
      <c r="D198" s="42"/>
      <c r="E198" s="48">
        <f t="shared" si="17"/>
        <v>0</v>
      </c>
      <c r="F198" s="48">
        <f>IF(E198/12&gt;0,VLOOKUP(E198/12,税率表!$A$17:$D$24,3,1),0)</f>
        <v>0</v>
      </c>
      <c r="G198" s="48">
        <f>IF(E198/12&gt;0,VLOOKUP(E198/12,税率表!$A$17:$D$24,4,1),0)</f>
        <v>0</v>
      </c>
      <c r="H198" s="48">
        <f t="shared" si="15"/>
        <v>0</v>
      </c>
      <c r="I198" s="48">
        <f t="shared" si="16"/>
        <v>0</v>
      </c>
    </row>
    <row r="199" ht="16.5" spans="1:9">
      <c r="A199" s="41">
        <v>198</v>
      </c>
      <c r="B199" s="41"/>
      <c r="C199" s="41"/>
      <c r="D199" s="42"/>
      <c r="E199" s="48">
        <f t="shared" si="17"/>
        <v>0</v>
      </c>
      <c r="F199" s="48">
        <f>IF(E199/12&gt;0,VLOOKUP(E199/12,税率表!$A$17:$D$24,3,1),0)</f>
        <v>0</v>
      </c>
      <c r="G199" s="48">
        <f>IF(E199/12&gt;0,VLOOKUP(E199/12,税率表!$A$17:$D$24,4,1),0)</f>
        <v>0</v>
      </c>
      <c r="H199" s="48">
        <f t="shared" si="15"/>
        <v>0</v>
      </c>
      <c r="I199" s="48">
        <f t="shared" si="16"/>
        <v>0</v>
      </c>
    </row>
    <row r="200" ht="16.5" spans="1:9">
      <c r="A200" s="41">
        <v>199</v>
      </c>
      <c r="B200" s="41"/>
      <c r="C200" s="41"/>
      <c r="D200" s="42"/>
      <c r="E200" s="48">
        <f t="shared" si="17"/>
        <v>0</v>
      </c>
      <c r="F200" s="48">
        <f>IF(E200/12&gt;0,VLOOKUP(E200/12,税率表!$A$17:$D$24,3,1),0)</f>
        <v>0</v>
      </c>
      <c r="G200" s="48">
        <f>IF(E200/12&gt;0,VLOOKUP(E200/12,税率表!$A$17:$D$24,4,1),0)</f>
        <v>0</v>
      </c>
      <c r="H200" s="48">
        <f t="shared" si="15"/>
        <v>0</v>
      </c>
      <c r="I200" s="48">
        <f t="shared" si="16"/>
        <v>0</v>
      </c>
    </row>
    <row r="201" ht="16.5" spans="1:9">
      <c r="A201" s="41">
        <v>200</v>
      </c>
      <c r="B201" s="41"/>
      <c r="C201" s="41"/>
      <c r="D201" s="42"/>
      <c r="E201" s="48">
        <f t="shared" si="17"/>
        <v>0</v>
      </c>
      <c r="F201" s="48">
        <f>IF(E201/12&gt;0,VLOOKUP(E201/12,税率表!$A$17:$D$24,3,1),0)</f>
        <v>0</v>
      </c>
      <c r="G201" s="48">
        <f>IF(E201/12&gt;0,VLOOKUP(E201/12,税率表!$A$17:$D$24,4,1),0)</f>
        <v>0</v>
      </c>
      <c r="H201" s="48">
        <f t="shared" si="15"/>
        <v>0</v>
      </c>
      <c r="I201" s="48">
        <f t="shared" si="16"/>
        <v>0</v>
      </c>
    </row>
    <row r="202" ht="16.5" spans="1:9">
      <c r="A202" s="41">
        <v>201</v>
      </c>
      <c r="B202" s="41"/>
      <c r="C202" s="41"/>
      <c r="D202" s="42"/>
      <c r="E202" s="48">
        <f t="shared" ref="E202:E265" si="18">ROUND(D202,2)</f>
        <v>0</v>
      </c>
      <c r="F202" s="48">
        <f>IF(E202/12&gt;0,VLOOKUP(E202/12,税率表!$A$17:$D$24,3,1),0)</f>
        <v>0</v>
      </c>
      <c r="G202" s="48">
        <f>IF(E202/12&gt;0,VLOOKUP(E202/12,税率表!$A$17:$D$24,4,1),0)</f>
        <v>0</v>
      </c>
      <c r="H202" s="48">
        <f t="shared" ref="H202:H265" si="19">ROUND(E202*F202-G202,2)</f>
        <v>0</v>
      </c>
      <c r="I202" s="48">
        <f t="shared" ref="I202:I265" si="20">D202-H202</f>
        <v>0</v>
      </c>
    </row>
    <row r="203" ht="16.5" spans="1:9">
      <c r="A203" s="41">
        <v>202</v>
      </c>
      <c r="B203" s="41"/>
      <c r="C203" s="41"/>
      <c r="D203" s="42"/>
      <c r="E203" s="48">
        <f t="shared" si="18"/>
        <v>0</v>
      </c>
      <c r="F203" s="48">
        <f>IF(E203/12&gt;0,VLOOKUP(E203/12,税率表!$A$17:$D$24,3,1),0)</f>
        <v>0</v>
      </c>
      <c r="G203" s="48">
        <f>IF(E203/12&gt;0,VLOOKUP(E203/12,税率表!$A$17:$D$24,4,1),0)</f>
        <v>0</v>
      </c>
      <c r="H203" s="48">
        <f t="shared" si="19"/>
        <v>0</v>
      </c>
      <c r="I203" s="48">
        <f t="shared" si="20"/>
        <v>0</v>
      </c>
    </row>
    <row r="204" ht="16.5" spans="1:9">
      <c r="A204" s="41">
        <v>203</v>
      </c>
      <c r="B204" s="41"/>
      <c r="C204" s="41"/>
      <c r="D204" s="42"/>
      <c r="E204" s="48">
        <f t="shared" si="18"/>
        <v>0</v>
      </c>
      <c r="F204" s="48">
        <f>IF(E204/12&gt;0,VLOOKUP(E204/12,税率表!$A$17:$D$24,3,1),0)</f>
        <v>0</v>
      </c>
      <c r="G204" s="48">
        <f>IF(E204/12&gt;0,VLOOKUP(E204/12,税率表!$A$17:$D$24,4,1),0)</f>
        <v>0</v>
      </c>
      <c r="H204" s="48">
        <f t="shared" si="19"/>
        <v>0</v>
      </c>
      <c r="I204" s="48">
        <f t="shared" si="20"/>
        <v>0</v>
      </c>
    </row>
    <row r="205" ht="16.5" spans="1:9">
      <c r="A205" s="41">
        <v>204</v>
      </c>
      <c r="B205" s="41"/>
      <c r="C205" s="41"/>
      <c r="D205" s="42"/>
      <c r="E205" s="48">
        <f t="shared" si="18"/>
        <v>0</v>
      </c>
      <c r="F205" s="48">
        <f>IF(E205/12&gt;0,VLOOKUP(E205/12,税率表!$A$17:$D$24,3,1),0)</f>
        <v>0</v>
      </c>
      <c r="G205" s="48">
        <f>IF(E205/12&gt;0,VLOOKUP(E205/12,税率表!$A$17:$D$24,4,1),0)</f>
        <v>0</v>
      </c>
      <c r="H205" s="48">
        <f t="shared" si="19"/>
        <v>0</v>
      </c>
      <c r="I205" s="48">
        <f t="shared" si="20"/>
        <v>0</v>
      </c>
    </row>
    <row r="206" ht="16.5" spans="1:9">
      <c r="A206" s="41">
        <v>205</v>
      </c>
      <c r="B206" s="41"/>
      <c r="C206" s="41"/>
      <c r="D206" s="42"/>
      <c r="E206" s="48">
        <f t="shared" si="18"/>
        <v>0</v>
      </c>
      <c r="F206" s="48">
        <f>IF(E206/12&gt;0,VLOOKUP(E206/12,税率表!$A$17:$D$24,3,1),0)</f>
        <v>0</v>
      </c>
      <c r="G206" s="48">
        <f>IF(E206/12&gt;0,VLOOKUP(E206/12,税率表!$A$17:$D$24,4,1),0)</f>
        <v>0</v>
      </c>
      <c r="H206" s="48">
        <f t="shared" si="19"/>
        <v>0</v>
      </c>
      <c r="I206" s="48">
        <f t="shared" si="20"/>
        <v>0</v>
      </c>
    </row>
    <row r="207" ht="16.5" spans="1:9">
      <c r="A207" s="41">
        <v>206</v>
      </c>
      <c r="B207" s="41"/>
      <c r="C207" s="41"/>
      <c r="D207" s="42"/>
      <c r="E207" s="48">
        <f t="shared" si="18"/>
        <v>0</v>
      </c>
      <c r="F207" s="48">
        <f>IF(E207/12&gt;0,VLOOKUP(E207/12,税率表!$A$17:$D$24,3,1),0)</f>
        <v>0</v>
      </c>
      <c r="G207" s="48">
        <f>IF(E207/12&gt;0,VLOOKUP(E207/12,税率表!$A$17:$D$24,4,1),0)</f>
        <v>0</v>
      </c>
      <c r="H207" s="48">
        <f t="shared" si="19"/>
        <v>0</v>
      </c>
      <c r="I207" s="48">
        <f t="shared" si="20"/>
        <v>0</v>
      </c>
    </row>
    <row r="208" ht="16.5" spans="1:9">
      <c r="A208" s="41">
        <v>207</v>
      </c>
      <c r="B208" s="41"/>
      <c r="C208" s="41"/>
      <c r="D208" s="42"/>
      <c r="E208" s="48">
        <f t="shared" si="18"/>
        <v>0</v>
      </c>
      <c r="F208" s="48">
        <f>IF(E208/12&gt;0,VLOOKUP(E208/12,税率表!$A$17:$D$24,3,1),0)</f>
        <v>0</v>
      </c>
      <c r="G208" s="48">
        <f>IF(E208/12&gt;0,VLOOKUP(E208/12,税率表!$A$17:$D$24,4,1),0)</f>
        <v>0</v>
      </c>
      <c r="H208" s="48">
        <f t="shared" si="19"/>
        <v>0</v>
      </c>
      <c r="I208" s="48">
        <f t="shared" si="20"/>
        <v>0</v>
      </c>
    </row>
    <row r="209" ht="16.5" spans="1:9">
      <c r="A209" s="41">
        <v>208</v>
      </c>
      <c r="B209" s="41"/>
      <c r="C209" s="41"/>
      <c r="D209" s="42"/>
      <c r="E209" s="48">
        <f t="shared" si="18"/>
        <v>0</v>
      </c>
      <c r="F209" s="48">
        <f>IF(E209/12&gt;0,VLOOKUP(E209/12,税率表!$A$17:$D$24,3,1),0)</f>
        <v>0</v>
      </c>
      <c r="G209" s="48">
        <f>IF(E209/12&gt;0,VLOOKUP(E209/12,税率表!$A$17:$D$24,4,1),0)</f>
        <v>0</v>
      </c>
      <c r="H209" s="48">
        <f t="shared" si="19"/>
        <v>0</v>
      </c>
      <c r="I209" s="48">
        <f t="shared" si="20"/>
        <v>0</v>
      </c>
    </row>
    <row r="210" ht="16.5" spans="1:9">
      <c r="A210" s="41">
        <v>209</v>
      </c>
      <c r="B210" s="41"/>
      <c r="C210" s="41"/>
      <c r="D210" s="42"/>
      <c r="E210" s="48">
        <f t="shared" si="18"/>
        <v>0</v>
      </c>
      <c r="F210" s="48">
        <f>IF(E210/12&gt;0,VLOOKUP(E210/12,税率表!$A$17:$D$24,3,1),0)</f>
        <v>0</v>
      </c>
      <c r="G210" s="48">
        <f>IF(E210/12&gt;0,VLOOKUP(E210/12,税率表!$A$17:$D$24,4,1),0)</f>
        <v>0</v>
      </c>
      <c r="H210" s="48">
        <f t="shared" si="19"/>
        <v>0</v>
      </c>
      <c r="I210" s="48">
        <f t="shared" si="20"/>
        <v>0</v>
      </c>
    </row>
    <row r="211" ht="16.5" spans="1:9">
      <c r="A211" s="41">
        <v>210</v>
      </c>
      <c r="B211" s="41"/>
      <c r="C211" s="41"/>
      <c r="D211" s="42"/>
      <c r="E211" s="48">
        <f t="shared" si="18"/>
        <v>0</v>
      </c>
      <c r="F211" s="48">
        <f>IF(E211/12&gt;0,VLOOKUP(E211/12,税率表!$A$17:$D$24,3,1),0)</f>
        <v>0</v>
      </c>
      <c r="G211" s="48">
        <f>IF(E211/12&gt;0,VLOOKUP(E211/12,税率表!$A$17:$D$24,4,1),0)</f>
        <v>0</v>
      </c>
      <c r="H211" s="48">
        <f t="shared" si="19"/>
        <v>0</v>
      </c>
      <c r="I211" s="48">
        <f t="shared" si="20"/>
        <v>0</v>
      </c>
    </row>
    <row r="212" ht="16.5" spans="1:9">
      <c r="A212" s="41">
        <v>211</v>
      </c>
      <c r="B212" s="41"/>
      <c r="C212" s="41"/>
      <c r="D212" s="42"/>
      <c r="E212" s="48">
        <f t="shared" si="18"/>
        <v>0</v>
      </c>
      <c r="F212" s="48">
        <f>IF(E212/12&gt;0,VLOOKUP(E212/12,税率表!$A$17:$D$24,3,1),0)</f>
        <v>0</v>
      </c>
      <c r="G212" s="48">
        <f>IF(E212/12&gt;0,VLOOKUP(E212/12,税率表!$A$17:$D$24,4,1),0)</f>
        <v>0</v>
      </c>
      <c r="H212" s="48">
        <f t="shared" si="19"/>
        <v>0</v>
      </c>
      <c r="I212" s="48">
        <f t="shared" si="20"/>
        <v>0</v>
      </c>
    </row>
    <row r="213" ht="16.5" spans="1:9">
      <c r="A213" s="41">
        <v>212</v>
      </c>
      <c r="B213" s="41"/>
      <c r="C213" s="41"/>
      <c r="D213" s="42"/>
      <c r="E213" s="48">
        <f t="shared" si="18"/>
        <v>0</v>
      </c>
      <c r="F213" s="48">
        <f>IF(E213/12&gt;0,VLOOKUP(E213/12,税率表!$A$17:$D$24,3,1),0)</f>
        <v>0</v>
      </c>
      <c r="G213" s="48">
        <f>IF(E213/12&gt;0,VLOOKUP(E213/12,税率表!$A$17:$D$24,4,1),0)</f>
        <v>0</v>
      </c>
      <c r="H213" s="48">
        <f t="shared" si="19"/>
        <v>0</v>
      </c>
      <c r="I213" s="48">
        <f t="shared" si="20"/>
        <v>0</v>
      </c>
    </row>
    <row r="214" ht="16.5" spans="1:9">
      <c r="A214" s="41">
        <v>213</v>
      </c>
      <c r="B214" s="41"/>
      <c r="C214" s="41"/>
      <c r="D214" s="42"/>
      <c r="E214" s="48">
        <f t="shared" si="18"/>
        <v>0</v>
      </c>
      <c r="F214" s="48">
        <f>IF(E214/12&gt;0,VLOOKUP(E214/12,税率表!$A$17:$D$24,3,1),0)</f>
        <v>0</v>
      </c>
      <c r="G214" s="48">
        <f>IF(E214/12&gt;0,VLOOKUP(E214/12,税率表!$A$17:$D$24,4,1),0)</f>
        <v>0</v>
      </c>
      <c r="H214" s="48">
        <f t="shared" si="19"/>
        <v>0</v>
      </c>
      <c r="I214" s="48">
        <f t="shared" si="20"/>
        <v>0</v>
      </c>
    </row>
    <row r="215" ht="16.5" spans="1:9">
      <c r="A215" s="41">
        <v>214</v>
      </c>
      <c r="B215" s="41"/>
      <c r="C215" s="41"/>
      <c r="D215" s="42"/>
      <c r="E215" s="48">
        <f t="shared" si="18"/>
        <v>0</v>
      </c>
      <c r="F215" s="48">
        <f>IF(E215/12&gt;0,VLOOKUP(E215/12,税率表!$A$17:$D$24,3,1),0)</f>
        <v>0</v>
      </c>
      <c r="G215" s="48">
        <f>IF(E215/12&gt;0,VLOOKUP(E215/12,税率表!$A$17:$D$24,4,1),0)</f>
        <v>0</v>
      </c>
      <c r="H215" s="48">
        <f t="shared" si="19"/>
        <v>0</v>
      </c>
      <c r="I215" s="48">
        <f t="shared" si="20"/>
        <v>0</v>
      </c>
    </row>
    <row r="216" ht="16.5" spans="1:9">
      <c r="A216" s="41">
        <v>215</v>
      </c>
      <c r="B216" s="41"/>
      <c r="C216" s="41"/>
      <c r="D216" s="42"/>
      <c r="E216" s="48">
        <f t="shared" si="18"/>
        <v>0</v>
      </c>
      <c r="F216" s="48">
        <f>IF(E216/12&gt;0,VLOOKUP(E216/12,税率表!$A$17:$D$24,3,1),0)</f>
        <v>0</v>
      </c>
      <c r="G216" s="48">
        <f>IF(E216/12&gt;0,VLOOKUP(E216/12,税率表!$A$17:$D$24,4,1),0)</f>
        <v>0</v>
      </c>
      <c r="H216" s="48">
        <f t="shared" si="19"/>
        <v>0</v>
      </c>
      <c r="I216" s="48">
        <f t="shared" si="20"/>
        <v>0</v>
      </c>
    </row>
    <row r="217" ht="16.5" spans="1:9">
      <c r="A217" s="41">
        <v>216</v>
      </c>
      <c r="B217" s="41"/>
      <c r="C217" s="41"/>
      <c r="D217" s="42"/>
      <c r="E217" s="48">
        <f t="shared" si="18"/>
        <v>0</v>
      </c>
      <c r="F217" s="48">
        <f>IF(E217/12&gt;0,VLOOKUP(E217/12,税率表!$A$17:$D$24,3,1),0)</f>
        <v>0</v>
      </c>
      <c r="G217" s="48">
        <f>IF(E217/12&gt;0,VLOOKUP(E217/12,税率表!$A$17:$D$24,4,1),0)</f>
        <v>0</v>
      </c>
      <c r="H217" s="48">
        <f t="shared" si="19"/>
        <v>0</v>
      </c>
      <c r="I217" s="48">
        <f t="shared" si="20"/>
        <v>0</v>
      </c>
    </row>
    <row r="218" ht="16.5" spans="1:9">
      <c r="A218" s="41">
        <v>217</v>
      </c>
      <c r="B218" s="41"/>
      <c r="C218" s="41"/>
      <c r="D218" s="42"/>
      <c r="E218" s="48">
        <f t="shared" si="18"/>
        <v>0</v>
      </c>
      <c r="F218" s="48">
        <f>IF(E218/12&gt;0,VLOOKUP(E218/12,税率表!$A$17:$D$24,3,1),0)</f>
        <v>0</v>
      </c>
      <c r="G218" s="48">
        <f>IF(E218/12&gt;0,VLOOKUP(E218/12,税率表!$A$17:$D$24,4,1),0)</f>
        <v>0</v>
      </c>
      <c r="H218" s="48">
        <f t="shared" si="19"/>
        <v>0</v>
      </c>
      <c r="I218" s="48">
        <f t="shared" si="20"/>
        <v>0</v>
      </c>
    </row>
    <row r="219" ht="16.5" spans="1:9">
      <c r="A219" s="41">
        <v>218</v>
      </c>
      <c r="B219" s="41"/>
      <c r="C219" s="41"/>
      <c r="D219" s="42"/>
      <c r="E219" s="48">
        <f t="shared" si="18"/>
        <v>0</v>
      </c>
      <c r="F219" s="48">
        <f>IF(E219/12&gt;0,VLOOKUP(E219/12,税率表!$A$17:$D$24,3,1),0)</f>
        <v>0</v>
      </c>
      <c r="G219" s="48">
        <f>IF(E219/12&gt;0,VLOOKUP(E219/12,税率表!$A$17:$D$24,4,1),0)</f>
        <v>0</v>
      </c>
      <c r="H219" s="48">
        <f t="shared" si="19"/>
        <v>0</v>
      </c>
      <c r="I219" s="48">
        <f t="shared" si="20"/>
        <v>0</v>
      </c>
    </row>
    <row r="220" ht="16.5" spans="1:9">
      <c r="A220" s="41">
        <v>219</v>
      </c>
      <c r="B220" s="41"/>
      <c r="C220" s="41"/>
      <c r="D220" s="42"/>
      <c r="E220" s="48">
        <f t="shared" si="18"/>
        <v>0</v>
      </c>
      <c r="F220" s="48">
        <f>IF(E220/12&gt;0,VLOOKUP(E220/12,税率表!$A$17:$D$24,3,1),0)</f>
        <v>0</v>
      </c>
      <c r="G220" s="48">
        <f>IF(E220/12&gt;0,VLOOKUP(E220/12,税率表!$A$17:$D$24,4,1),0)</f>
        <v>0</v>
      </c>
      <c r="H220" s="48">
        <f t="shared" si="19"/>
        <v>0</v>
      </c>
      <c r="I220" s="48">
        <f t="shared" si="20"/>
        <v>0</v>
      </c>
    </row>
    <row r="221" ht="16.5" spans="1:9">
      <c r="A221" s="41">
        <v>220</v>
      </c>
      <c r="B221" s="41"/>
      <c r="C221" s="41"/>
      <c r="D221" s="42"/>
      <c r="E221" s="48">
        <f t="shared" si="18"/>
        <v>0</v>
      </c>
      <c r="F221" s="48">
        <f>IF(E221/12&gt;0,VLOOKUP(E221/12,税率表!$A$17:$D$24,3,1),0)</f>
        <v>0</v>
      </c>
      <c r="G221" s="48">
        <f>IF(E221/12&gt;0,VLOOKUP(E221/12,税率表!$A$17:$D$24,4,1),0)</f>
        <v>0</v>
      </c>
      <c r="H221" s="48">
        <f t="shared" si="19"/>
        <v>0</v>
      </c>
      <c r="I221" s="48">
        <f t="shared" si="20"/>
        <v>0</v>
      </c>
    </row>
    <row r="222" ht="16.5" spans="1:9">
      <c r="A222" s="41">
        <v>221</v>
      </c>
      <c r="B222" s="41"/>
      <c r="C222" s="41"/>
      <c r="D222" s="42"/>
      <c r="E222" s="48">
        <f t="shared" si="18"/>
        <v>0</v>
      </c>
      <c r="F222" s="48">
        <f>IF(E222/12&gt;0,VLOOKUP(E222/12,税率表!$A$17:$D$24,3,1),0)</f>
        <v>0</v>
      </c>
      <c r="G222" s="48">
        <f>IF(E222/12&gt;0,VLOOKUP(E222/12,税率表!$A$17:$D$24,4,1),0)</f>
        <v>0</v>
      </c>
      <c r="H222" s="48">
        <f t="shared" si="19"/>
        <v>0</v>
      </c>
      <c r="I222" s="48">
        <f t="shared" si="20"/>
        <v>0</v>
      </c>
    </row>
    <row r="223" ht="16.5" spans="1:9">
      <c r="A223" s="41">
        <v>222</v>
      </c>
      <c r="B223" s="41"/>
      <c r="C223" s="41"/>
      <c r="D223" s="42"/>
      <c r="E223" s="48">
        <f t="shared" si="18"/>
        <v>0</v>
      </c>
      <c r="F223" s="48">
        <f>IF(E223/12&gt;0,VLOOKUP(E223/12,税率表!$A$17:$D$24,3,1),0)</f>
        <v>0</v>
      </c>
      <c r="G223" s="48">
        <f>IF(E223/12&gt;0,VLOOKUP(E223/12,税率表!$A$17:$D$24,4,1),0)</f>
        <v>0</v>
      </c>
      <c r="H223" s="48">
        <f t="shared" si="19"/>
        <v>0</v>
      </c>
      <c r="I223" s="48">
        <f t="shared" si="20"/>
        <v>0</v>
      </c>
    </row>
    <row r="224" ht="16.5" spans="1:9">
      <c r="A224" s="41">
        <v>223</v>
      </c>
      <c r="B224" s="41"/>
      <c r="C224" s="41"/>
      <c r="D224" s="42"/>
      <c r="E224" s="48">
        <f t="shared" si="18"/>
        <v>0</v>
      </c>
      <c r="F224" s="48">
        <f>IF(E224/12&gt;0,VLOOKUP(E224/12,税率表!$A$17:$D$24,3,1),0)</f>
        <v>0</v>
      </c>
      <c r="G224" s="48">
        <f>IF(E224/12&gt;0,VLOOKUP(E224/12,税率表!$A$17:$D$24,4,1),0)</f>
        <v>0</v>
      </c>
      <c r="H224" s="48">
        <f t="shared" si="19"/>
        <v>0</v>
      </c>
      <c r="I224" s="48">
        <f t="shared" si="20"/>
        <v>0</v>
      </c>
    </row>
    <row r="225" ht="16.5" spans="1:9">
      <c r="A225" s="41">
        <v>224</v>
      </c>
      <c r="B225" s="41"/>
      <c r="C225" s="41"/>
      <c r="D225" s="42"/>
      <c r="E225" s="48">
        <f t="shared" si="18"/>
        <v>0</v>
      </c>
      <c r="F225" s="48">
        <f>IF(E225/12&gt;0,VLOOKUP(E225/12,税率表!$A$17:$D$24,3,1),0)</f>
        <v>0</v>
      </c>
      <c r="G225" s="48">
        <f>IF(E225/12&gt;0,VLOOKUP(E225/12,税率表!$A$17:$D$24,4,1),0)</f>
        <v>0</v>
      </c>
      <c r="H225" s="48">
        <f t="shared" si="19"/>
        <v>0</v>
      </c>
      <c r="I225" s="48">
        <f t="shared" si="20"/>
        <v>0</v>
      </c>
    </row>
    <row r="226" ht="16.5" spans="1:9">
      <c r="A226" s="41">
        <v>225</v>
      </c>
      <c r="B226" s="41"/>
      <c r="C226" s="41"/>
      <c r="D226" s="42"/>
      <c r="E226" s="48">
        <f t="shared" si="18"/>
        <v>0</v>
      </c>
      <c r="F226" s="48">
        <f>IF(E226/12&gt;0,VLOOKUP(E226/12,税率表!$A$17:$D$24,3,1),0)</f>
        <v>0</v>
      </c>
      <c r="G226" s="48">
        <f>IF(E226/12&gt;0,VLOOKUP(E226/12,税率表!$A$17:$D$24,4,1),0)</f>
        <v>0</v>
      </c>
      <c r="H226" s="48">
        <f t="shared" si="19"/>
        <v>0</v>
      </c>
      <c r="I226" s="48">
        <f t="shared" si="20"/>
        <v>0</v>
      </c>
    </row>
    <row r="227" ht="16.5" spans="1:9">
      <c r="A227" s="41">
        <v>226</v>
      </c>
      <c r="B227" s="41"/>
      <c r="C227" s="41"/>
      <c r="D227" s="42"/>
      <c r="E227" s="48">
        <f t="shared" si="18"/>
        <v>0</v>
      </c>
      <c r="F227" s="48">
        <f>IF(E227/12&gt;0,VLOOKUP(E227/12,税率表!$A$17:$D$24,3,1),0)</f>
        <v>0</v>
      </c>
      <c r="G227" s="48">
        <f>IF(E227/12&gt;0,VLOOKUP(E227/12,税率表!$A$17:$D$24,4,1),0)</f>
        <v>0</v>
      </c>
      <c r="H227" s="48">
        <f t="shared" si="19"/>
        <v>0</v>
      </c>
      <c r="I227" s="48">
        <f t="shared" si="20"/>
        <v>0</v>
      </c>
    </row>
    <row r="228" ht="16.5" spans="1:9">
      <c r="A228" s="41">
        <v>227</v>
      </c>
      <c r="B228" s="41"/>
      <c r="C228" s="41"/>
      <c r="D228" s="42"/>
      <c r="E228" s="48">
        <f t="shared" si="18"/>
        <v>0</v>
      </c>
      <c r="F228" s="48">
        <f>IF(E228/12&gt;0,VLOOKUP(E228/12,税率表!$A$17:$D$24,3,1),0)</f>
        <v>0</v>
      </c>
      <c r="G228" s="48">
        <f>IF(E228/12&gt;0,VLOOKUP(E228/12,税率表!$A$17:$D$24,4,1),0)</f>
        <v>0</v>
      </c>
      <c r="H228" s="48">
        <f t="shared" si="19"/>
        <v>0</v>
      </c>
      <c r="I228" s="48">
        <f t="shared" si="20"/>
        <v>0</v>
      </c>
    </row>
    <row r="229" ht="16.5" spans="1:9">
      <c r="A229" s="41">
        <v>228</v>
      </c>
      <c r="B229" s="41"/>
      <c r="C229" s="41"/>
      <c r="D229" s="42"/>
      <c r="E229" s="48">
        <f t="shared" si="18"/>
        <v>0</v>
      </c>
      <c r="F229" s="48">
        <f>IF(E229/12&gt;0,VLOOKUP(E229/12,税率表!$A$17:$D$24,3,1),0)</f>
        <v>0</v>
      </c>
      <c r="G229" s="48">
        <f>IF(E229/12&gt;0,VLOOKUP(E229/12,税率表!$A$17:$D$24,4,1),0)</f>
        <v>0</v>
      </c>
      <c r="H229" s="48">
        <f t="shared" si="19"/>
        <v>0</v>
      </c>
      <c r="I229" s="48">
        <f t="shared" si="20"/>
        <v>0</v>
      </c>
    </row>
    <row r="230" ht="16.5" spans="1:9">
      <c r="A230" s="41">
        <v>229</v>
      </c>
      <c r="B230" s="41"/>
      <c r="C230" s="41"/>
      <c r="D230" s="42"/>
      <c r="E230" s="48">
        <f t="shared" si="18"/>
        <v>0</v>
      </c>
      <c r="F230" s="48">
        <f>IF(E230/12&gt;0,VLOOKUP(E230/12,税率表!$A$17:$D$24,3,1),0)</f>
        <v>0</v>
      </c>
      <c r="G230" s="48">
        <f>IF(E230/12&gt;0,VLOOKUP(E230/12,税率表!$A$17:$D$24,4,1),0)</f>
        <v>0</v>
      </c>
      <c r="H230" s="48">
        <f t="shared" si="19"/>
        <v>0</v>
      </c>
      <c r="I230" s="48">
        <f t="shared" si="20"/>
        <v>0</v>
      </c>
    </row>
    <row r="231" ht="16.5" spans="1:9">
      <c r="A231" s="41">
        <v>230</v>
      </c>
      <c r="B231" s="41"/>
      <c r="C231" s="41"/>
      <c r="D231" s="42"/>
      <c r="E231" s="48">
        <f t="shared" si="18"/>
        <v>0</v>
      </c>
      <c r="F231" s="48">
        <f>IF(E231/12&gt;0,VLOOKUP(E231/12,税率表!$A$17:$D$24,3,1),0)</f>
        <v>0</v>
      </c>
      <c r="G231" s="48">
        <f>IF(E231/12&gt;0,VLOOKUP(E231/12,税率表!$A$17:$D$24,4,1),0)</f>
        <v>0</v>
      </c>
      <c r="H231" s="48">
        <f t="shared" si="19"/>
        <v>0</v>
      </c>
      <c r="I231" s="48">
        <f t="shared" si="20"/>
        <v>0</v>
      </c>
    </row>
    <row r="232" ht="16.5" spans="1:9">
      <c r="A232" s="41">
        <v>231</v>
      </c>
      <c r="B232" s="41"/>
      <c r="C232" s="41"/>
      <c r="D232" s="42"/>
      <c r="E232" s="48">
        <f t="shared" si="18"/>
        <v>0</v>
      </c>
      <c r="F232" s="48">
        <f>IF(E232/12&gt;0,VLOOKUP(E232/12,税率表!$A$17:$D$24,3,1),0)</f>
        <v>0</v>
      </c>
      <c r="G232" s="48">
        <f>IF(E232/12&gt;0,VLOOKUP(E232/12,税率表!$A$17:$D$24,4,1),0)</f>
        <v>0</v>
      </c>
      <c r="H232" s="48">
        <f t="shared" si="19"/>
        <v>0</v>
      </c>
      <c r="I232" s="48">
        <f t="shared" si="20"/>
        <v>0</v>
      </c>
    </row>
    <row r="233" ht="16.5" spans="1:9">
      <c r="A233" s="41">
        <v>232</v>
      </c>
      <c r="B233" s="41"/>
      <c r="C233" s="41"/>
      <c r="D233" s="42"/>
      <c r="E233" s="48">
        <f t="shared" si="18"/>
        <v>0</v>
      </c>
      <c r="F233" s="48">
        <f>IF(E233/12&gt;0,VLOOKUP(E233/12,税率表!$A$17:$D$24,3,1),0)</f>
        <v>0</v>
      </c>
      <c r="G233" s="48">
        <f>IF(E233/12&gt;0,VLOOKUP(E233/12,税率表!$A$17:$D$24,4,1),0)</f>
        <v>0</v>
      </c>
      <c r="H233" s="48">
        <f t="shared" si="19"/>
        <v>0</v>
      </c>
      <c r="I233" s="48">
        <f t="shared" si="20"/>
        <v>0</v>
      </c>
    </row>
    <row r="234" ht="16.5" spans="1:9">
      <c r="A234" s="41">
        <v>233</v>
      </c>
      <c r="B234" s="41"/>
      <c r="C234" s="41"/>
      <c r="D234" s="42"/>
      <c r="E234" s="48">
        <f t="shared" si="18"/>
        <v>0</v>
      </c>
      <c r="F234" s="48">
        <f>IF(E234/12&gt;0,VLOOKUP(E234/12,税率表!$A$17:$D$24,3,1),0)</f>
        <v>0</v>
      </c>
      <c r="G234" s="48">
        <f>IF(E234/12&gt;0,VLOOKUP(E234/12,税率表!$A$17:$D$24,4,1),0)</f>
        <v>0</v>
      </c>
      <c r="H234" s="48">
        <f t="shared" si="19"/>
        <v>0</v>
      </c>
      <c r="I234" s="48">
        <f t="shared" si="20"/>
        <v>0</v>
      </c>
    </row>
    <row r="235" ht="16.5" spans="1:9">
      <c r="A235" s="41">
        <v>234</v>
      </c>
      <c r="B235" s="41"/>
      <c r="C235" s="41"/>
      <c r="D235" s="42"/>
      <c r="E235" s="48">
        <f t="shared" si="18"/>
        <v>0</v>
      </c>
      <c r="F235" s="48">
        <f>IF(E235/12&gt;0,VLOOKUP(E235/12,税率表!$A$17:$D$24,3,1),0)</f>
        <v>0</v>
      </c>
      <c r="G235" s="48">
        <f>IF(E235/12&gt;0,VLOOKUP(E235/12,税率表!$A$17:$D$24,4,1),0)</f>
        <v>0</v>
      </c>
      <c r="H235" s="48">
        <f t="shared" si="19"/>
        <v>0</v>
      </c>
      <c r="I235" s="48">
        <f t="shared" si="20"/>
        <v>0</v>
      </c>
    </row>
    <row r="236" ht="16.5" spans="1:9">
      <c r="A236" s="41">
        <v>235</v>
      </c>
      <c r="B236" s="41"/>
      <c r="C236" s="41"/>
      <c r="D236" s="42"/>
      <c r="E236" s="48">
        <f t="shared" si="18"/>
        <v>0</v>
      </c>
      <c r="F236" s="48">
        <f>IF(E236/12&gt;0,VLOOKUP(E236/12,税率表!$A$17:$D$24,3,1),0)</f>
        <v>0</v>
      </c>
      <c r="G236" s="48">
        <f>IF(E236/12&gt;0,VLOOKUP(E236/12,税率表!$A$17:$D$24,4,1),0)</f>
        <v>0</v>
      </c>
      <c r="H236" s="48">
        <f t="shared" si="19"/>
        <v>0</v>
      </c>
      <c r="I236" s="48">
        <f t="shared" si="20"/>
        <v>0</v>
      </c>
    </row>
    <row r="237" ht="16.5" spans="1:9">
      <c r="A237" s="41">
        <v>236</v>
      </c>
      <c r="B237" s="41"/>
      <c r="C237" s="41"/>
      <c r="D237" s="42"/>
      <c r="E237" s="48">
        <f t="shared" si="18"/>
        <v>0</v>
      </c>
      <c r="F237" s="48">
        <f>IF(E237/12&gt;0,VLOOKUP(E237/12,税率表!$A$17:$D$24,3,1),0)</f>
        <v>0</v>
      </c>
      <c r="G237" s="48">
        <f>IF(E237/12&gt;0,VLOOKUP(E237/12,税率表!$A$17:$D$24,4,1),0)</f>
        <v>0</v>
      </c>
      <c r="H237" s="48">
        <f t="shared" si="19"/>
        <v>0</v>
      </c>
      <c r="I237" s="48">
        <f t="shared" si="20"/>
        <v>0</v>
      </c>
    </row>
    <row r="238" ht="16.5" spans="1:9">
      <c r="A238" s="41">
        <v>237</v>
      </c>
      <c r="B238" s="41"/>
      <c r="C238" s="41"/>
      <c r="D238" s="42"/>
      <c r="E238" s="48">
        <f t="shared" si="18"/>
        <v>0</v>
      </c>
      <c r="F238" s="48">
        <f>IF(E238/12&gt;0,VLOOKUP(E238/12,税率表!$A$17:$D$24,3,1),0)</f>
        <v>0</v>
      </c>
      <c r="G238" s="48">
        <f>IF(E238/12&gt;0,VLOOKUP(E238/12,税率表!$A$17:$D$24,4,1),0)</f>
        <v>0</v>
      </c>
      <c r="H238" s="48">
        <f t="shared" si="19"/>
        <v>0</v>
      </c>
      <c r="I238" s="48">
        <f t="shared" si="20"/>
        <v>0</v>
      </c>
    </row>
    <row r="239" ht="16.5" spans="1:9">
      <c r="A239" s="41">
        <v>238</v>
      </c>
      <c r="B239" s="41"/>
      <c r="C239" s="41"/>
      <c r="D239" s="42"/>
      <c r="E239" s="48">
        <f t="shared" si="18"/>
        <v>0</v>
      </c>
      <c r="F239" s="48">
        <f>IF(E239/12&gt;0,VLOOKUP(E239/12,税率表!$A$17:$D$24,3,1),0)</f>
        <v>0</v>
      </c>
      <c r="G239" s="48">
        <f>IF(E239/12&gt;0,VLOOKUP(E239/12,税率表!$A$17:$D$24,4,1),0)</f>
        <v>0</v>
      </c>
      <c r="H239" s="48">
        <f t="shared" si="19"/>
        <v>0</v>
      </c>
      <c r="I239" s="48">
        <f t="shared" si="20"/>
        <v>0</v>
      </c>
    </row>
    <row r="240" ht="16.5" spans="1:9">
      <c r="A240" s="41">
        <v>239</v>
      </c>
      <c r="B240" s="41"/>
      <c r="C240" s="41"/>
      <c r="D240" s="42"/>
      <c r="E240" s="48">
        <f t="shared" si="18"/>
        <v>0</v>
      </c>
      <c r="F240" s="48">
        <f>IF(E240/12&gt;0,VLOOKUP(E240/12,税率表!$A$17:$D$24,3,1),0)</f>
        <v>0</v>
      </c>
      <c r="G240" s="48">
        <f>IF(E240/12&gt;0,VLOOKUP(E240/12,税率表!$A$17:$D$24,4,1),0)</f>
        <v>0</v>
      </c>
      <c r="H240" s="48">
        <f t="shared" si="19"/>
        <v>0</v>
      </c>
      <c r="I240" s="48">
        <f t="shared" si="20"/>
        <v>0</v>
      </c>
    </row>
    <row r="241" ht="16.5" spans="1:9">
      <c r="A241" s="41">
        <v>240</v>
      </c>
      <c r="B241" s="41"/>
      <c r="C241" s="41"/>
      <c r="D241" s="42"/>
      <c r="E241" s="48">
        <f t="shared" si="18"/>
        <v>0</v>
      </c>
      <c r="F241" s="48">
        <f>IF(E241/12&gt;0,VLOOKUP(E241/12,税率表!$A$17:$D$24,3,1),0)</f>
        <v>0</v>
      </c>
      <c r="G241" s="48">
        <f>IF(E241/12&gt;0,VLOOKUP(E241/12,税率表!$A$17:$D$24,4,1),0)</f>
        <v>0</v>
      </c>
      <c r="H241" s="48">
        <f t="shared" si="19"/>
        <v>0</v>
      </c>
      <c r="I241" s="48">
        <f t="shared" si="20"/>
        <v>0</v>
      </c>
    </row>
    <row r="242" ht="16.5" spans="1:9">
      <c r="A242" s="41">
        <v>241</v>
      </c>
      <c r="B242" s="41"/>
      <c r="C242" s="41"/>
      <c r="D242" s="42"/>
      <c r="E242" s="48">
        <f t="shared" si="18"/>
        <v>0</v>
      </c>
      <c r="F242" s="48">
        <f>IF(E242/12&gt;0,VLOOKUP(E242/12,税率表!$A$17:$D$24,3,1),0)</f>
        <v>0</v>
      </c>
      <c r="G242" s="48">
        <f>IF(E242/12&gt;0,VLOOKUP(E242/12,税率表!$A$17:$D$24,4,1),0)</f>
        <v>0</v>
      </c>
      <c r="H242" s="48">
        <f t="shared" si="19"/>
        <v>0</v>
      </c>
      <c r="I242" s="48">
        <f t="shared" si="20"/>
        <v>0</v>
      </c>
    </row>
    <row r="243" ht="16.5" spans="1:9">
      <c r="A243" s="41">
        <v>242</v>
      </c>
      <c r="B243" s="41"/>
      <c r="C243" s="41"/>
      <c r="D243" s="42"/>
      <c r="E243" s="48">
        <f t="shared" si="18"/>
        <v>0</v>
      </c>
      <c r="F243" s="48">
        <f>IF(E243/12&gt;0,VLOOKUP(E243/12,税率表!$A$17:$D$24,3,1),0)</f>
        <v>0</v>
      </c>
      <c r="G243" s="48">
        <f>IF(E243/12&gt;0,VLOOKUP(E243/12,税率表!$A$17:$D$24,4,1),0)</f>
        <v>0</v>
      </c>
      <c r="H243" s="48">
        <f t="shared" si="19"/>
        <v>0</v>
      </c>
      <c r="I243" s="48">
        <f t="shared" si="20"/>
        <v>0</v>
      </c>
    </row>
    <row r="244" ht="16.5" spans="1:9">
      <c r="A244" s="41">
        <v>243</v>
      </c>
      <c r="B244" s="41"/>
      <c r="C244" s="41"/>
      <c r="D244" s="42"/>
      <c r="E244" s="48">
        <f t="shared" si="18"/>
        <v>0</v>
      </c>
      <c r="F244" s="48">
        <f>IF(E244/12&gt;0,VLOOKUP(E244/12,税率表!$A$17:$D$24,3,1),0)</f>
        <v>0</v>
      </c>
      <c r="G244" s="48">
        <f>IF(E244/12&gt;0,VLOOKUP(E244/12,税率表!$A$17:$D$24,4,1),0)</f>
        <v>0</v>
      </c>
      <c r="H244" s="48">
        <f t="shared" si="19"/>
        <v>0</v>
      </c>
      <c r="I244" s="48">
        <f t="shared" si="20"/>
        <v>0</v>
      </c>
    </row>
    <row r="245" ht="16.5" spans="1:9">
      <c r="A245" s="41">
        <v>244</v>
      </c>
      <c r="B245" s="41"/>
      <c r="C245" s="41"/>
      <c r="D245" s="42"/>
      <c r="E245" s="48">
        <f t="shared" si="18"/>
        <v>0</v>
      </c>
      <c r="F245" s="48">
        <f>IF(E245/12&gt;0,VLOOKUP(E245/12,税率表!$A$17:$D$24,3,1),0)</f>
        <v>0</v>
      </c>
      <c r="G245" s="48">
        <f>IF(E245/12&gt;0,VLOOKUP(E245/12,税率表!$A$17:$D$24,4,1),0)</f>
        <v>0</v>
      </c>
      <c r="H245" s="48">
        <f t="shared" si="19"/>
        <v>0</v>
      </c>
      <c r="I245" s="48">
        <f t="shared" si="20"/>
        <v>0</v>
      </c>
    </row>
    <row r="246" ht="16.5" spans="1:9">
      <c r="A246" s="41">
        <v>245</v>
      </c>
      <c r="B246" s="41"/>
      <c r="C246" s="41"/>
      <c r="D246" s="42"/>
      <c r="E246" s="48">
        <f t="shared" si="18"/>
        <v>0</v>
      </c>
      <c r="F246" s="48">
        <f>IF(E246/12&gt;0,VLOOKUP(E246/12,税率表!$A$17:$D$24,3,1),0)</f>
        <v>0</v>
      </c>
      <c r="G246" s="48">
        <f>IF(E246/12&gt;0,VLOOKUP(E246/12,税率表!$A$17:$D$24,4,1),0)</f>
        <v>0</v>
      </c>
      <c r="H246" s="48">
        <f t="shared" si="19"/>
        <v>0</v>
      </c>
      <c r="I246" s="48">
        <f t="shared" si="20"/>
        <v>0</v>
      </c>
    </row>
    <row r="247" ht="16.5" spans="1:9">
      <c r="A247" s="41">
        <v>246</v>
      </c>
      <c r="B247" s="41"/>
      <c r="C247" s="41"/>
      <c r="D247" s="42"/>
      <c r="E247" s="48">
        <f t="shared" si="18"/>
        <v>0</v>
      </c>
      <c r="F247" s="48">
        <f>IF(E247/12&gt;0,VLOOKUP(E247/12,税率表!$A$17:$D$24,3,1),0)</f>
        <v>0</v>
      </c>
      <c r="G247" s="48">
        <f>IF(E247/12&gt;0,VLOOKUP(E247/12,税率表!$A$17:$D$24,4,1),0)</f>
        <v>0</v>
      </c>
      <c r="H247" s="48">
        <f t="shared" si="19"/>
        <v>0</v>
      </c>
      <c r="I247" s="48">
        <f t="shared" si="20"/>
        <v>0</v>
      </c>
    </row>
    <row r="248" ht="16.5" spans="1:9">
      <c r="A248" s="41">
        <v>247</v>
      </c>
      <c r="B248" s="41"/>
      <c r="C248" s="41"/>
      <c r="D248" s="42"/>
      <c r="E248" s="48">
        <f t="shared" si="18"/>
        <v>0</v>
      </c>
      <c r="F248" s="48">
        <f>IF(E248/12&gt;0,VLOOKUP(E248/12,税率表!$A$17:$D$24,3,1),0)</f>
        <v>0</v>
      </c>
      <c r="G248" s="48">
        <f>IF(E248/12&gt;0,VLOOKUP(E248/12,税率表!$A$17:$D$24,4,1),0)</f>
        <v>0</v>
      </c>
      <c r="H248" s="48">
        <f t="shared" si="19"/>
        <v>0</v>
      </c>
      <c r="I248" s="48">
        <f t="shared" si="20"/>
        <v>0</v>
      </c>
    </row>
    <row r="249" ht="16.5" spans="1:9">
      <c r="A249" s="41">
        <v>248</v>
      </c>
      <c r="B249" s="41"/>
      <c r="C249" s="41"/>
      <c r="D249" s="42"/>
      <c r="E249" s="48">
        <f t="shared" si="18"/>
        <v>0</v>
      </c>
      <c r="F249" s="48">
        <f>IF(E249/12&gt;0,VLOOKUP(E249/12,税率表!$A$17:$D$24,3,1),0)</f>
        <v>0</v>
      </c>
      <c r="G249" s="48">
        <f>IF(E249/12&gt;0,VLOOKUP(E249/12,税率表!$A$17:$D$24,4,1),0)</f>
        <v>0</v>
      </c>
      <c r="H249" s="48">
        <f t="shared" si="19"/>
        <v>0</v>
      </c>
      <c r="I249" s="48">
        <f t="shared" si="20"/>
        <v>0</v>
      </c>
    </row>
    <row r="250" ht="16.5" spans="1:9">
      <c r="A250" s="41">
        <v>249</v>
      </c>
      <c r="B250" s="41"/>
      <c r="C250" s="41"/>
      <c r="D250" s="42"/>
      <c r="E250" s="48">
        <f t="shared" si="18"/>
        <v>0</v>
      </c>
      <c r="F250" s="48">
        <f>IF(E250/12&gt;0,VLOOKUP(E250/12,税率表!$A$17:$D$24,3,1),0)</f>
        <v>0</v>
      </c>
      <c r="G250" s="48">
        <f>IF(E250/12&gt;0,VLOOKUP(E250/12,税率表!$A$17:$D$24,4,1),0)</f>
        <v>0</v>
      </c>
      <c r="H250" s="48">
        <f t="shared" si="19"/>
        <v>0</v>
      </c>
      <c r="I250" s="48">
        <f t="shared" si="20"/>
        <v>0</v>
      </c>
    </row>
    <row r="251" ht="16.5" spans="1:9">
      <c r="A251" s="41">
        <v>250</v>
      </c>
      <c r="B251" s="41"/>
      <c r="C251" s="41"/>
      <c r="D251" s="42"/>
      <c r="E251" s="48">
        <f t="shared" si="18"/>
        <v>0</v>
      </c>
      <c r="F251" s="48">
        <f>IF(E251/12&gt;0,VLOOKUP(E251/12,税率表!$A$17:$D$24,3,1),0)</f>
        <v>0</v>
      </c>
      <c r="G251" s="48">
        <f>IF(E251/12&gt;0,VLOOKUP(E251/12,税率表!$A$17:$D$24,4,1),0)</f>
        <v>0</v>
      </c>
      <c r="H251" s="48">
        <f t="shared" si="19"/>
        <v>0</v>
      </c>
      <c r="I251" s="48">
        <f t="shared" si="20"/>
        <v>0</v>
      </c>
    </row>
    <row r="252" ht="16.5" spans="1:9">
      <c r="A252" s="41">
        <v>251</v>
      </c>
      <c r="B252" s="41"/>
      <c r="C252" s="41"/>
      <c r="D252" s="42"/>
      <c r="E252" s="48">
        <f t="shared" si="18"/>
        <v>0</v>
      </c>
      <c r="F252" s="48">
        <f>IF(E252/12&gt;0,VLOOKUP(E252/12,税率表!$A$17:$D$24,3,1),0)</f>
        <v>0</v>
      </c>
      <c r="G252" s="48">
        <f>IF(E252/12&gt;0,VLOOKUP(E252/12,税率表!$A$17:$D$24,4,1),0)</f>
        <v>0</v>
      </c>
      <c r="H252" s="48">
        <f t="shared" si="19"/>
        <v>0</v>
      </c>
      <c r="I252" s="48">
        <f t="shared" si="20"/>
        <v>0</v>
      </c>
    </row>
    <row r="253" ht="16.5" spans="1:9">
      <c r="A253" s="41">
        <v>252</v>
      </c>
      <c r="B253" s="41"/>
      <c r="C253" s="41"/>
      <c r="D253" s="42"/>
      <c r="E253" s="48">
        <f t="shared" si="18"/>
        <v>0</v>
      </c>
      <c r="F253" s="48">
        <f>IF(E253/12&gt;0,VLOOKUP(E253/12,税率表!$A$17:$D$24,3,1),0)</f>
        <v>0</v>
      </c>
      <c r="G253" s="48">
        <f>IF(E253/12&gt;0,VLOOKUP(E253/12,税率表!$A$17:$D$24,4,1),0)</f>
        <v>0</v>
      </c>
      <c r="H253" s="48">
        <f t="shared" si="19"/>
        <v>0</v>
      </c>
      <c r="I253" s="48">
        <f t="shared" si="20"/>
        <v>0</v>
      </c>
    </row>
    <row r="254" ht="16.5" spans="1:9">
      <c r="A254" s="41">
        <v>253</v>
      </c>
      <c r="B254" s="41"/>
      <c r="C254" s="41"/>
      <c r="D254" s="42"/>
      <c r="E254" s="48">
        <f t="shared" si="18"/>
        <v>0</v>
      </c>
      <c r="F254" s="48">
        <f>IF(E254/12&gt;0,VLOOKUP(E254/12,税率表!$A$17:$D$24,3,1),0)</f>
        <v>0</v>
      </c>
      <c r="G254" s="48">
        <f>IF(E254/12&gt;0,VLOOKUP(E254/12,税率表!$A$17:$D$24,4,1),0)</f>
        <v>0</v>
      </c>
      <c r="H254" s="48">
        <f t="shared" si="19"/>
        <v>0</v>
      </c>
      <c r="I254" s="48">
        <f t="shared" si="20"/>
        <v>0</v>
      </c>
    </row>
    <row r="255" ht="16.5" spans="1:9">
      <c r="A255" s="41">
        <v>254</v>
      </c>
      <c r="B255" s="41"/>
      <c r="C255" s="41"/>
      <c r="D255" s="42"/>
      <c r="E255" s="48">
        <f t="shared" si="18"/>
        <v>0</v>
      </c>
      <c r="F255" s="48">
        <f>IF(E255/12&gt;0,VLOOKUP(E255/12,税率表!$A$17:$D$24,3,1),0)</f>
        <v>0</v>
      </c>
      <c r="G255" s="48">
        <f>IF(E255/12&gt;0,VLOOKUP(E255/12,税率表!$A$17:$D$24,4,1),0)</f>
        <v>0</v>
      </c>
      <c r="H255" s="48">
        <f t="shared" si="19"/>
        <v>0</v>
      </c>
      <c r="I255" s="48">
        <f t="shared" si="20"/>
        <v>0</v>
      </c>
    </row>
    <row r="256" ht="16.5" spans="1:9">
      <c r="A256" s="41">
        <v>255</v>
      </c>
      <c r="B256" s="41"/>
      <c r="C256" s="41"/>
      <c r="D256" s="42"/>
      <c r="E256" s="48">
        <f t="shared" si="18"/>
        <v>0</v>
      </c>
      <c r="F256" s="48">
        <f>IF(E256/12&gt;0,VLOOKUP(E256/12,税率表!$A$17:$D$24,3,1),0)</f>
        <v>0</v>
      </c>
      <c r="G256" s="48">
        <f>IF(E256/12&gt;0,VLOOKUP(E256/12,税率表!$A$17:$D$24,4,1),0)</f>
        <v>0</v>
      </c>
      <c r="H256" s="48">
        <f t="shared" si="19"/>
        <v>0</v>
      </c>
      <c r="I256" s="48">
        <f t="shared" si="20"/>
        <v>0</v>
      </c>
    </row>
    <row r="257" ht="16.5" spans="1:9">
      <c r="A257" s="41">
        <v>256</v>
      </c>
      <c r="B257" s="41"/>
      <c r="C257" s="41"/>
      <c r="D257" s="42"/>
      <c r="E257" s="48">
        <f t="shared" si="18"/>
        <v>0</v>
      </c>
      <c r="F257" s="48">
        <f>IF(E257/12&gt;0,VLOOKUP(E257/12,税率表!$A$17:$D$24,3,1),0)</f>
        <v>0</v>
      </c>
      <c r="G257" s="48">
        <f>IF(E257/12&gt;0,VLOOKUP(E257/12,税率表!$A$17:$D$24,4,1),0)</f>
        <v>0</v>
      </c>
      <c r="H257" s="48">
        <f t="shared" si="19"/>
        <v>0</v>
      </c>
      <c r="I257" s="48">
        <f t="shared" si="20"/>
        <v>0</v>
      </c>
    </row>
    <row r="258" ht="16.5" spans="1:9">
      <c r="A258" s="41">
        <v>257</v>
      </c>
      <c r="B258" s="41"/>
      <c r="C258" s="41"/>
      <c r="D258" s="42"/>
      <c r="E258" s="48">
        <f t="shared" si="18"/>
        <v>0</v>
      </c>
      <c r="F258" s="48">
        <f>IF(E258/12&gt;0,VLOOKUP(E258/12,税率表!$A$17:$D$24,3,1),0)</f>
        <v>0</v>
      </c>
      <c r="G258" s="48">
        <f>IF(E258/12&gt;0,VLOOKUP(E258/12,税率表!$A$17:$D$24,4,1),0)</f>
        <v>0</v>
      </c>
      <c r="H258" s="48">
        <f t="shared" si="19"/>
        <v>0</v>
      </c>
      <c r="I258" s="48">
        <f t="shared" si="20"/>
        <v>0</v>
      </c>
    </row>
    <row r="259" ht="16.5" spans="1:9">
      <c r="A259" s="41">
        <v>258</v>
      </c>
      <c r="B259" s="41"/>
      <c r="C259" s="41"/>
      <c r="D259" s="42"/>
      <c r="E259" s="48">
        <f t="shared" si="18"/>
        <v>0</v>
      </c>
      <c r="F259" s="48">
        <f>IF(E259/12&gt;0,VLOOKUP(E259/12,税率表!$A$17:$D$24,3,1),0)</f>
        <v>0</v>
      </c>
      <c r="G259" s="48">
        <f>IF(E259/12&gt;0,VLOOKUP(E259/12,税率表!$A$17:$D$24,4,1),0)</f>
        <v>0</v>
      </c>
      <c r="H259" s="48">
        <f t="shared" si="19"/>
        <v>0</v>
      </c>
      <c r="I259" s="48">
        <f t="shared" si="20"/>
        <v>0</v>
      </c>
    </row>
    <row r="260" ht="16.5" spans="1:9">
      <c r="A260" s="41">
        <v>259</v>
      </c>
      <c r="B260" s="41"/>
      <c r="C260" s="41"/>
      <c r="D260" s="42"/>
      <c r="E260" s="48">
        <f t="shared" si="18"/>
        <v>0</v>
      </c>
      <c r="F260" s="48">
        <f>IF(E260/12&gt;0,VLOOKUP(E260/12,税率表!$A$17:$D$24,3,1),0)</f>
        <v>0</v>
      </c>
      <c r="G260" s="48">
        <f>IF(E260/12&gt;0,VLOOKUP(E260/12,税率表!$A$17:$D$24,4,1),0)</f>
        <v>0</v>
      </c>
      <c r="H260" s="48">
        <f t="shared" si="19"/>
        <v>0</v>
      </c>
      <c r="I260" s="48">
        <f t="shared" si="20"/>
        <v>0</v>
      </c>
    </row>
    <row r="261" ht="16.5" spans="1:9">
      <c r="A261" s="41">
        <v>260</v>
      </c>
      <c r="B261" s="41"/>
      <c r="C261" s="41"/>
      <c r="D261" s="42"/>
      <c r="E261" s="48">
        <f t="shared" si="18"/>
        <v>0</v>
      </c>
      <c r="F261" s="48">
        <f>IF(E261/12&gt;0,VLOOKUP(E261/12,税率表!$A$17:$D$24,3,1),0)</f>
        <v>0</v>
      </c>
      <c r="G261" s="48">
        <f>IF(E261/12&gt;0,VLOOKUP(E261/12,税率表!$A$17:$D$24,4,1),0)</f>
        <v>0</v>
      </c>
      <c r="H261" s="48">
        <f t="shared" si="19"/>
        <v>0</v>
      </c>
      <c r="I261" s="48">
        <f t="shared" si="20"/>
        <v>0</v>
      </c>
    </row>
    <row r="262" ht="16.5" spans="1:9">
      <c r="A262" s="41">
        <v>261</v>
      </c>
      <c r="B262" s="41"/>
      <c r="C262" s="41"/>
      <c r="D262" s="42"/>
      <c r="E262" s="48">
        <f t="shared" si="18"/>
        <v>0</v>
      </c>
      <c r="F262" s="48">
        <f>IF(E262/12&gt;0,VLOOKUP(E262/12,税率表!$A$17:$D$24,3,1),0)</f>
        <v>0</v>
      </c>
      <c r="G262" s="48">
        <f>IF(E262/12&gt;0,VLOOKUP(E262/12,税率表!$A$17:$D$24,4,1),0)</f>
        <v>0</v>
      </c>
      <c r="H262" s="48">
        <f t="shared" si="19"/>
        <v>0</v>
      </c>
      <c r="I262" s="48">
        <f t="shared" si="20"/>
        <v>0</v>
      </c>
    </row>
    <row r="263" ht="16.5" spans="1:9">
      <c r="A263" s="41">
        <v>262</v>
      </c>
      <c r="B263" s="41"/>
      <c r="C263" s="41"/>
      <c r="D263" s="42"/>
      <c r="E263" s="48">
        <f t="shared" si="18"/>
        <v>0</v>
      </c>
      <c r="F263" s="48">
        <f>IF(E263/12&gt;0,VLOOKUP(E263/12,税率表!$A$17:$D$24,3,1),0)</f>
        <v>0</v>
      </c>
      <c r="G263" s="48">
        <f>IF(E263/12&gt;0,VLOOKUP(E263/12,税率表!$A$17:$D$24,4,1),0)</f>
        <v>0</v>
      </c>
      <c r="H263" s="48">
        <f t="shared" si="19"/>
        <v>0</v>
      </c>
      <c r="I263" s="48">
        <f t="shared" si="20"/>
        <v>0</v>
      </c>
    </row>
    <row r="264" ht="16.5" spans="1:9">
      <c r="A264" s="41">
        <v>263</v>
      </c>
      <c r="B264" s="41"/>
      <c r="C264" s="41"/>
      <c r="D264" s="42"/>
      <c r="E264" s="48">
        <f t="shared" si="18"/>
        <v>0</v>
      </c>
      <c r="F264" s="48">
        <f>IF(E264/12&gt;0,VLOOKUP(E264/12,税率表!$A$17:$D$24,3,1),0)</f>
        <v>0</v>
      </c>
      <c r="G264" s="48">
        <f>IF(E264/12&gt;0,VLOOKUP(E264/12,税率表!$A$17:$D$24,4,1),0)</f>
        <v>0</v>
      </c>
      <c r="H264" s="48">
        <f t="shared" si="19"/>
        <v>0</v>
      </c>
      <c r="I264" s="48">
        <f t="shared" si="20"/>
        <v>0</v>
      </c>
    </row>
    <row r="265" ht="16.5" spans="1:9">
      <c r="A265" s="41">
        <v>264</v>
      </c>
      <c r="B265" s="41"/>
      <c r="C265" s="41"/>
      <c r="D265" s="42"/>
      <c r="E265" s="48">
        <f t="shared" si="18"/>
        <v>0</v>
      </c>
      <c r="F265" s="48">
        <f>IF(E265/12&gt;0,VLOOKUP(E265/12,税率表!$A$17:$D$24,3,1),0)</f>
        <v>0</v>
      </c>
      <c r="G265" s="48">
        <f>IF(E265/12&gt;0,VLOOKUP(E265/12,税率表!$A$17:$D$24,4,1),0)</f>
        <v>0</v>
      </c>
      <c r="H265" s="48">
        <f t="shared" si="19"/>
        <v>0</v>
      </c>
      <c r="I265" s="48">
        <f t="shared" si="20"/>
        <v>0</v>
      </c>
    </row>
    <row r="266" ht="16.5" spans="1:9">
      <c r="A266" s="41">
        <v>265</v>
      </c>
      <c r="B266" s="41"/>
      <c r="C266" s="41"/>
      <c r="D266" s="42"/>
      <c r="E266" s="48">
        <f t="shared" ref="E266:E329" si="21">ROUND(D266,2)</f>
        <v>0</v>
      </c>
      <c r="F266" s="48">
        <f>IF(E266/12&gt;0,VLOOKUP(E266/12,税率表!$A$17:$D$24,3,1),0)</f>
        <v>0</v>
      </c>
      <c r="G266" s="48">
        <f>IF(E266/12&gt;0,VLOOKUP(E266/12,税率表!$A$17:$D$24,4,1),0)</f>
        <v>0</v>
      </c>
      <c r="H266" s="48">
        <f t="shared" ref="H266:H329" si="22">ROUND(E266*F266-G266,2)</f>
        <v>0</v>
      </c>
      <c r="I266" s="48">
        <f t="shared" ref="I266:I329" si="23">D266-H266</f>
        <v>0</v>
      </c>
    </row>
    <row r="267" ht="16.5" spans="1:9">
      <c r="A267" s="41">
        <v>266</v>
      </c>
      <c r="B267" s="41"/>
      <c r="C267" s="41"/>
      <c r="D267" s="42"/>
      <c r="E267" s="48">
        <f t="shared" si="21"/>
        <v>0</v>
      </c>
      <c r="F267" s="48">
        <f>IF(E267/12&gt;0,VLOOKUP(E267/12,税率表!$A$17:$D$24,3,1),0)</f>
        <v>0</v>
      </c>
      <c r="G267" s="48">
        <f>IF(E267/12&gt;0,VLOOKUP(E267/12,税率表!$A$17:$D$24,4,1),0)</f>
        <v>0</v>
      </c>
      <c r="H267" s="48">
        <f t="shared" si="22"/>
        <v>0</v>
      </c>
      <c r="I267" s="48">
        <f t="shared" si="23"/>
        <v>0</v>
      </c>
    </row>
    <row r="268" ht="16.5" spans="1:9">
      <c r="A268" s="41">
        <v>267</v>
      </c>
      <c r="B268" s="41"/>
      <c r="C268" s="41"/>
      <c r="D268" s="42"/>
      <c r="E268" s="48">
        <f t="shared" si="21"/>
        <v>0</v>
      </c>
      <c r="F268" s="48">
        <f>IF(E268/12&gt;0,VLOOKUP(E268/12,税率表!$A$17:$D$24,3,1),0)</f>
        <v>0</v>
      </c>
      <c r="G268" s="48">
        <f>IF(E268/12&gt;0,VLOOKUP(E268/12,税率表!$A$17:$D$24,4,1),0)</f>
        <v>0</v>
      </c>
      <c r="H268" s="48">
        <f t="shared" si="22"/>
        <v>0</v>
      </c>
      <c r="I268" s="48">
        <f t="shared" si="23"/>
        <v>0</v>
      </c>
    </row>
    <row r="269" ht="16.5" spans="1:9">
      <c r="A269" s="41">
        <v>268</v>
      </c>
      <c r="B269" s="41"/>
      <c r="C269" s="41"/>
      <c r="D269" s="42"/>
      <c r="E269" s="48">
        <f t="shared" si="21"/>
        <v>0</v>
      </c>
      <c r="F269" s="48">
        <f>IF(E269/12&gt;0,VLOOKUP(E269/12,税率表!$A$17:$D$24,3,1),0)</f>
        <v>0</v>
      </c>
      <c r="G269" s="48">
        <f>IF(E269/12&gt;0,VLOOKUP(E269/12,税率表!$A$17:$D$24,4,1),0)</f>
        <v>0</v>
      </c>
      <c r="H269" s="48">
        <f t="shared" si="22"/>
        <v>0</v>
      </c>
      <c r="I269" s="48">
        <f t="shared" si="23"/>
        <v>0</v>
      </c>
    </row>
    <row r="270" ht="16.5" spans="1:9">
      <c r="A270" s="41">
        <v>269</v>
      </c>
      <c r="B270" s="41"/>
      <c r="C270" s="41"/>
      <c r="D270" s="42"/>
      <c r="E270" s="48">
        <f t="shared" si="21"/>
        <v>0</v>
      </c>
      <c r="F270" s="48">
        <f>IF(E270/12&gt;0,VLOOKUP(E270/12,税率表!$A$17:$D$24,3,1),0)</f>
        <v>0</v>
      </c>
      <c r="G270" s="48">
        <f>IF(E270/12&gt;0,VLOOKUP(E270/12,税率表!$A$17:$D$24,4,1),0)</f>
        <v>0</v>
      </c>
      <c r="H270" s="48">
        <f t="shared" si="22"/>
        <v>0</v>
      </c>
      <c r="I270" s="48">
        <f t="shared" si="23"/>
        <v>0</v>
      </c>
    </row>
    <row r="271" ht="16.5" spans="1:9">
      <c r="A271" s="41">
        <v>270</v>
      </c>
      <c r="B271" s="41"/>
      <c r="C271" s="41"/>
      <c r="D271" s="42"/>
      <c r="E271" s="48">
        <f t="shared" si="21"/>
        <v>0</v>
      </c>
      <c r="F271" s="48">
        <f>IF(E271/12&gt;0,VLOOKUP(E271/12,税率表!$A$17:$D$24,3,1),0)</f>
        <v>0</v>
      </c>
      <c r="G271" s="48">
        <f>IF(E271/12&gt;0,VLOOKUP(E271/12,税率表!$A$17:$D$24,4,1),0)</f>
        <v>0</v>
      </c>
      <c r="H271" s="48">
        <f t="shared" si="22"/>
        <v>0</v>
      </c>
      <c r="I271" s="48">
        <f t="shared" si="23"/>
        <v>0</v>
      </c>
    </row>
    <row r="272" ht="16.5" spans="1:9">
      <c r="A272" s="41">
        <v>271</v>
      </c>
      <c r="B272" s="41"/>
      <c r="C272" s="41"/>
      <c r="D272" s="42"/>
      <c r="E272" s="48">
        <f t="shared" si="21"/>
        <v>0</v>
      </c>
      <c r="F272" s="48">
        <f>IF(E272/12&gt;0,VLOOKUP(E272/12,税率表!$A$17:$D$24,3,1),0)</f>
        <v>0</v>
      </c>
      <c r="G272" s="48">
        <f>IF(E272/12&gt;0,VLOOKUP(E272/12,税率表!$A$17:$D$24,4,1),0)</f>
        <v>0</v>
      </c>
      <c r="H272" s="48">
        <f t="shared" si="22"/>
        <v>0</v>
      </c>
      <c r="I272" s="48">
        <f t="shared" si="23"/>
        <v>0</v>
      </c>
    </row>
    <row r="273" ht="16.5" spans="1:9">
      <c r="A273" s="41">
        <v>272</v>
      </c>
      <c r="B273" s="41"/>
      <c r="C273" s="41"/>
      <c r="D273" s="42"/>
      <c r="E273" s="48">
        <f t="shared" si="21"/>
        <v>0</v>
      </c>
      <c r="F273" s="48">
        <f>IF(E273/12&gt;0,VLOOKUP(E273/12,税率表!$A$17:$D$24,3,1),0)</f>
        <v>0</v>
      </c>
      <c r="G273" s="48">
        <f>IF(E273/12&gt;0,VLOOKUP(E273/12,税率表!$A$17:$D$24,4,1),0)</f>
        <v>0</v>
      </c>
      <c r="H273" s="48">
        <f t="shared" si="22"/>
        <v>0</v>
      </c>
      <c r="I273" s="48">
        <f t="shared" si="23"/>
        <v>0</v>
      </c>
    </row>
    <row r="274" ht="16.5" spans="1:9">
      <c r="A274" s="41">
        <v>273</v>
      </c>
      <c r="B274" s="41"/>
      <c r="C274" s="41"/>
      <c r="D274" s="42"/>
      <c r="E274" s="48">
        <f t="shared" si="21"/>
        <v>0</v>
      </c>
      <c r="F274" s="48">
        <f>IF(E274/12&gt;0,VLOOKUP(E274/12,税率表!$A$17:$D$24,3,1),0)</f>
        <v>0</v>
      </c>
      <c r="G274" s="48">
        <f>IF(E274/12&gt;0,VLOOKUP(E274/12,税率表!$A$17:$D$24,4,1),0)</f>
        <v>0</v>
      </c>
      <c r="H274" s="48">
        <f t="shared" si="22"/>
        <v>0</v>
      </c>
      <c r="I274" s="48">
        <f t="shared" si="23"/>
        <v>0</v>
      </c>
    </row>
    <row r="275" ht="16.5" spans="1:9">
      <c r="A275" s="41">
        <v>274</v>
      </c>
      <c r="B275" s="41"/>
      <c r="C275" s="41"/>
      <c r="D275" s="42"/>
      <c r="E275" s="48">
        <f t="shared" si="21"/>
        <v>0</v>
      </c>
      <c r="F275" s="48">
        <f>IF(E275/12&gt;0,VLOOKUP(E275/12,税率表!$A$17:$D$24,3,1),0)</f>
        <v>0</v>
      </c>
      <c r="G275" s="48">
        <f>IF(E275/12&gt;0,VLOOKUP(E275/12,税率表!$A$17:$D$24,4,1),0)</f>
        <v>0</v>
      </c>
      <c r="H275" s="48">
        <f t="shared" si="22"/>
        <v>0</v>
      </c>
      <c r="I275" s="48">
        <f t="shared" si="23"/>
        <v>0</v>
      </c>
    </row>
    <row r="276" ht="16.5" spans="1:9">
      <c r="A276" s="41">
        <v>275</v>
      </c>
      <c r="B276" s="41"/>
      <c r="C276" s="41"/>
      <c r="D276" s="42"/>
      <c r="E276" s="48">
        <f t="shared" si="21"/>
        <v>0</v>
      </c>
      <c r="F276" s="48">
        <f>IF(E276/12&gt;0,VLOOKUP(E276/12,税率表!$A$17:$D$24,3,1),0)</f>
        <v>0</v>
      </c>
      <c r="G276" s="48">
        <f>IF(E276/12&gt;0,VLOOKUP(E276/12,税率表!$A$17:$D$24,4,1),0)</f>
        <v>0</v>
      </c>
      <c r="H276" s="48">
        <f t="shared" si="22"/>
        <v>0</v>
      </c>
      <c r="I276" s="48">
        <f t="shared" si="23"/>
        <v>0</v>
      </c>
    </row>
    <row r="277" ht="16.5" spans="1:9">
      <c r="A277" s="41">
        <v>276</v>
      </c>
      <c r="B277" s="41"/>
      <c r="C277" s="41"/>
      <c r="D277" s="42"/>
      <c r="E277" s="48">
        <f t="shared" si="21"/>
        <v>0</v>
      </c>
      <c r="F277" s="48">
        <f>IF(E277/12&gt;0,VLOOKUP(E277/12,税率表!$A$17:$D$24,3,1),0)</f>
        <v>0</v>
      </c>
      <c r="G277" s="48">
        <f>IF(E277/12&gt;0,VLOOKUP(E277/12,税率表!$A$17:$D$24,4,1),0)</f>
        <v>0</v>
      </c>
      <c r="H277" s="48">
        <f t="shared" si="22"/>
        <v>0</v>
      </c>
      <c r="I277" s="48">
        <f t="shared" si="23"/>
        <v>0</v>
      </c>
    </row>
    <row r="278" ht="16.5" spans="1:9">
      <c r="A278" s="41">
        <v>277</v>
      </c>
      <c r="B278" s="41"/>
      <c r="C278" s="41"/>
      <c r="D278" s="42"/>
      <c r="E278" s="48">
        <f t="shared" si="21"/>
        <v>0</v>
      </c>
      <c r="F278" s="48">
        <f>IF(E278/12&gt;0,VLOOKUP(E278/12,税率表!$A$17:$D$24,3,1),0)</f>
        <v>0</v>
      </c>
      <c r="G278" s="48">
        <f>IF(E278/12&gt;0,VLOOKUP(E278/12,税率表!$A$17:$D$24,4,1),0)</f>
        <v>0</v>
      </c>
      <c r="H278" s="48">
        <f t="shared" si="22"/>
        <v>0</v>
      </c>
      <c r="I278" s="48">
        <f t="shared" si="23"/>
        <v>0</v>
      </c>
    </row>
    <row r="279" ht="16.5" spans="1:9">
      <c r="A279" s="41">
        <v>278</v>
      </c>
      <c r="B279" s="41"/>
      <c r="C279" s="41"/>
      <c r="D279" s="42"/>
      <c r="E279" s="48">
        <f t="shared" si="21"/>
        <v>0</v>
      </c>
      <c r="F279" s="48">
        <f>IF(E279/12&gt;0,VLOOKUP(E279/12,税率表!$A$17:$D$24,3,1),0)</f>
        <v>0</v>
      </c>
      <c r="G279" s="48">
        <f>IF(E279/12&gt;0,VLOOKUP(E279/12,税率表!$A$17:$D$24,4,1),0)</f>
        <v>0</v>
      </c>
      <c r="H279" s="48">
        <f t="shared" si="22"/>
        <v>0</v>
      </c>
      <c r="I279" s="48">
        <f t="shared" si="23"/>
        <v>0</v>
      </c>
    </row>
    <row r="280" ht="16.5" spans="1:9">
      <c r="A280" s="41">
        <v>279</v>
      </c>
      <c r="B280" s="41"/>
      <c r="C280" s="41"/>
      <c r="D280" s="42"/>
      <c r="E280" s="48">
        <f t="shared" si="21"/>
        <v>0</v>
      </c>
      <c r="F280" s="48">
        <f>IF(E280/12&gt;0,VLOOKUP(E280/12,税率表!$A$17:$D$24,3,1),0)</f>
        <v>0</v>
      </c>
      <c r="G280" s="48">
        <f>IF(E280/12&gt;0,VLOOKUP(E280/12,税率表!$A$17:$D$24,4,1),0)</f>
        <v>0</v>
      </c>
      <c r="H280" s="48">
        <f t="shared" si="22"/>
        <v>0</v>
      </c>
      <c r="I280" s="48">
        <f t="shared" si="23"/>
        <v>0</v>
      </c>
    </row>
    <row r="281" ht="16.5" spans="1:9">
      <c r="A281" s="41">
        <v>280</v>
      </c>
      <c r="B281" s="41"/>
      <c r="C281" s="41"/>
      <c r="D281" s="42"/>
      <c r="E281" s="48">
        <f t="shared" si="21"/>
        <v>0</v>
      </c>
      <c r="F281" s="48">
        <f>IF(E281/12&gt;0,VLOOKUP(E281/12,税率表!$A$17:$D$24,3,1),0)</f>
        <v>0</v>
      </c>
      <c r="G281" s="48">
        <f>IF(E281/12&gt;0,VLOOKUP(E281/12,税率表!$A$17:$D$24,4,1),0)</f>
        <v>0</v>
      </c>
      <c r="H281" s="48">
        <f t="shared" si="22"/>
        <v>0</v>
      </c>
      <c r="I281" s="48">
        <f t="shared" si="23"/>
        <v>0</v>
      </c>
    </row>
    <row r="282" ht="16.5" spans="1:9">
      <c r="A282" s="41">
        <v>281</v>
      </c>
      <c r="B282" s="41"/>
      <c r="C282" s="41"/>
      <c r="D282" s="42"/>
      <c r="E282" s="48">
        <f t="shared" si="21"/>
        <v>0</v>
      </c>
      <c r="F282" s="48">
        <f>IF(E282/12&gt;0,VLOOKUP(E282/12,税率表!$A$17:$D$24,3,1),0)</f>
        <v>0</v>
      </c>
      <c r="G282" s="48">
        <f>IF(E282/12&gt;0,VLOOKUP(E282/12,税率表!$A$17:$D$24,4,1),0)</f>
        <v>0</v>
      </c>
      <c r="H282" s="48">
        <f t="shared" si="22"/>
        <v>0</v>
      </c>
      <c r="I282" s="48">
        <f t="shared" si="23"/>
        <v>0</v>
      </c>
    </row>
    <row r="283" ht="16.5" spans="1:9">
      <c r="A283" s="41">
        <v>282</v>
      </c>
      <c r="B283" s="41"/>
      <c r="C283" s="41"/>
      <c r="D283" s="42"/>
      <c r="E283" s="48">
        <f t="shared" si="21"/>
        <v>0</v>
      </c>
      <c r="F283" s="48">
        <f>IF(E283/12&gt;0,VLOOKUP(E283/12,税率表!$A$17:$D$24,3,1),0)</f>
        <v>0</v>
      </c>
      <c r="G283" s="48">
        <f>IF(E283/12&gt;0,VLOOKUP(E283/12,税率表!$A$17:$D$24,4,1),0)</f>
        <v>0</v>
      </c>
      <c r="H283" s="48">
        <f t="shared" si="22"/>
        <v>0</v>
      </c>
      <c r="I283" s="48">
        <f t="shared" si="23"/>
        <v>0</v>
      </c>
    </row>
    <row r="284" ht="16.5" spans="1:9">
      <c r="A284" s="41">
        <v>283</v>
      </c>
      <c r="B284" s="41"/>
      <c r="C284" s="41"/>
      <c r="D284" s="42"/>
      <c r="E284" s="48">
        <f t="shared" si="21"/>
        <v>0</v>
      </c>
      <c r="F284" s="48">
        <f>IF(E284/12&gt;0,VLOOKUP(E284/12,税率表!$A$17:$D$24,3,1),0)</f>
        <v>0</v>
      </c>
      <c r="G284" s="48">
        <f>IF(E284/12&gt;0,VLOOKUP(E284/12,税率表!$A$17:$D$24,4,1),0)</f>
        <v>0</v>
      </c>
      <c r="H284" s="48">
        <f t="shared" si="22"/>
        <v>0</v>
      </c>
      <c r="I284" s="48">
        <f t="shared" si="23"/>
        <v>0</v>
      </c>
    </row>
    <row r="285" ht="16.5" spans="1:9">
      <c r="A285" s="41">
        <v>284</v>
      </c>
      <c r="B285" s="41"/>
      <c r="C285" s="41"/>
      <c r="D285" s="42"/>
      <c r="E285" s="48">
        <f t="shared" si="21"/>
        <v>0</v>
      </c>
      <c r="F285" s="48">
        <f>IF(E285/12&gt;0,VLOOKUP(E285/12,税率表!$A$17:$D$24,3,1),0)</f>
        <v>0</v>
      </c>
      <c r="G285" s="48">
        <f>IF(E285/12&gt;0,VLOOKUP(E285/12,税率表!$A$17:$D$24,4,1),0)</f>
        <v>0</v>
      </c>
      <c r="H285" s="48">
        <f t="shared" si="22"/>
        <v>0</v>
      </c>
      <c r="I285" s="48">
        <f t="shared" si="23"/>
        <v>0</v>
      </c>
    </row>
    <row r="286" ht="16.5" spans="1:9">
      <c r="A286" s="41">
        <v>285</v>
      </c>
      <c r="B286" s="41"/>
      <c r="C286" s="41"/>
      <c r="D286" s="42"/>
      <c r="E286" s="48">
        <f t="shared" si="21"/>
        <v>0</v>
      </c>
      <c r="F286" s="48">
        <f>IF(E286/12&gt;0,VLOOKUP(E286/12,税率表!$A$17:$D$24,3,1),0)</f>
        <v>0</v>
      </c>
      <c r="G286" s="48">
        <f>IF(E286/12&gt;0,VLOOKUP(E286/12,税率表!$A$17:$D$24,4,1),0)</f>
        <v>0</v>
      </c>
      <c r="H286" s="48">
        <f t="shared" si="22"/>
        <v>0</v>
      </c>
      <c r="I286" s="48">
        <f t="shared" si="23"/>
        <v>0</v>
      </c>
    </row>
    <row r="287" ht="16.5" spans="1:9">
      <c r="A287" s="41">
        <v>286</v>
      </c>
      <c r="B287" s="41"/>
      <c r="C287" s="41"/>
      <c r="D287" s="42"/>
      <c r="E287" s="48">
        <f t="shared" si="21"/>
        <v>0</v>
      </c>
      <c r="F287" s="48">
        <f>IF(E287/12&gt;0,VLOOKUP(E287/12,税率表!$A$17:$D$24,3,1),0)</f>
        <v>0</v>
      </c>
      <c r="G287" s="48">
        <f>IF(E287/12&gt;0,VLOOKUP(E287/12,税率表!$A$17:$D$24,4,1),0)</f>
        <v>0</v>
      </c>
      <c r="H287" s="48">
        <f t="shared" si="22"/>
        <v>0</v>
      </c>
      <c r="I287" s="48">
        <f t="shared" si="23"/>
        <v>0</v>
      </c>
    </row>
    <row r="288" ht="16.5" spans="1:9">
      <c r="A288" s="41">
        <v>287</v>
      </c>
      <c r="B288" s="41"/>
      <c r="C288" s="41"/>
      <c r="D288" s="42"/>
      <c r="E288" s="48">
        <f t="shared" si="21"/>
        <v>0</v>
      </c>
      <c r="F288" s="48">
        <f>IF(E288/12&gt;0,VLOOKUP(E288/12,税率表!$A$17:$D$24,3,1),0)</f>
        <v>0</v>
      </c>
      <c r="G288" s="48">
        <f>IF(E288/12&gt;0,VLOOKUP(E288/12,税率表!$A$17:$D$24,4,1),0)</f>
        <v>0</v>
      </c>
      <c r="H288" s="48">
        <f t="shared" si="22"/>
        <v>0</v>
      </c>
      <c r="I288" s="48">
        <f t="shared" si="23"/>
        <v>0</v>
      </c>
    </row>
    <row r="289" ht="16.5" spans="1:9">
      <c r="A289" s="41">
        <v>288</v>
      </c>
      <c r="B289" s="41"/>
      <c r="C289" s="41"/>
      <c r="D289" s="42"/>
      <c r="E289" s="48">
        <f t="shared" si="21"/>
        <v>0</v>
      </c>
      <c r="F289" s="48">
        <f>IF(E289/12&gt;0,VLOOKUP(E289/12,税率表!$A$17:$D$24,3,1),0)</f>
        <v>0</v>
      </c>
      <c r="G289" s="48">
        <f>IF(E289/12&gt;0,VLOOKUP(E289/12,税率表!$A$17:$D$24,4,1),0)</f>
        <v>0</v>
      </c>
      <c r="H289" s="48">
        <f t="shared" si="22"/>
        <v>0</v>
      </c>
      <c r="I289" s="48">
        <f t="shared" si="23"/>
        <v>0</v>
      </c>
    </row>
    <row r="290" ht="16.5" spans="1:9">
      <c r="A290" s="41">
        <v>289</v>
      </c>
      <c r="B290" s="41"/>
      <c r="C290" s="41"/>
      <c r="D290" s="42"/>
      <c r="E290" s="48">
        <f t="shared" si="21"/>
        <v>0</v>
      </c>
      <c r="F290" s="48">
        <f>IF(E290/12&gt;0,VLOOKUP(E290/12,税率表!$A$17:$D$24,3,1),0)</f>
        <v>0</v>
      </c>
      <c r="G290" s="48">
        <f>IF(E290/12&gt;0,VLOOKUP(E290/12,税率表!$A$17:$D$24,4,1),0)</f>
        <v>0</v>
      </c>
      <c r="H290" s="48">
        <f t="shared" si="22"/>
        <v>0</v>
      </c>
      <c r="I290" s="48">
        <f t="shared" si="23"/>
        <v>0</v>
      </c>
    </row>
    <row r="291" ht="16.5" spans="1:9">
      <c r="A291" s="41">
        <v>290</v>
      </c>
      <c r="B291" s="41"/>
      <c r="C291" s="41"/>
      <c r="D291" s="42"/>
      <c r="E291" s="48">
        <f t="shared" si="21"/>
        <v>0</v>
      </c>
      <c r="F291" s="48">
        <f>IF(E291/12&gt;0,VLOOKUP(E291/12,税率表!$A$17:$D$24,3,1),0)</f>
        <v>0</v>
      </c>
      <c r="G291" s="48">
        <f>IF(E291/12&gt;0,VLOOKUP(E291/12,税率表!$A$17:$D$24,4,1),0)</f>
        <v>0</v>
      </c>
      <c r="H291" s="48">
        <f t="shared" si="22"/>
        <v>0</v>
      </c>
      <c r="I291" s="48">
        <f t="shared" si="23"/>
        <v>0</v>
      </c>
    </row>
    <row r="292" ht="16.5" spans="1:9">
      <c r="A292" s="41">
        <v>291</v>
      </c>
      <c r="B292" s="41"/>
      <c r="C292" s="41"/>
      <c r="D292" s="42"/>
      <c r="E292" s="48">
        <f t="shared" si="21"/>
        <v>0</v>
      </c>
      <c r="F292" s="48">
        <f>IF(E292/12&gt;0,VLOOKUP(E292/12,税率表!$A$17:$D$24,3,1),0)</f>
        <v>0</v>
      </c>
      <c r="G292" s="48">
        <f>IF(E292/12&gt;0,VLOOKUP(E292/12,税率表!$A$17:$D$24,4,1),0)</f>
        <v>0</v>
      </c>
      <c r="H292" s="48">
        <f t="shared" si="22"/>
        <v>0</v>
      </c>
      <c r="I292" s="48">
        <f t="shared" si="23"/>
        <v>0</v>
      </c>
    </row>
    <row r="293" ht="16.5" spans="1:9">
      <c r="A293" s="41">
        <v>292</v>
      </c>
      <c r="B293" s="41"/>
      <c r="C293" s="41"/>
      <c r="D293" s="42"/>
      <c r="E293" s="48">
        <f t="shared" si="21"/>
        <v>0</v>
      </c>
      <c r="F293" s="48">
        <f>IF(E293/12&gt;0,VLOOKUP(E293/12,税率表!$A$17:$D$24,3,1),0)</f>
        <v>0</v>
      </c>
      <c r="G293" s="48">
        <f>IF(E293/12&gt;0,VLOOKUP(E293/12,税率表!$A$17:$D$24,4,1),0)</f>
        <v>0</v>
      </c>
      <c r="H293" s="48">
        <f t="shared" si="22"/>
        <v>0</v>
      </c>
      <c r="I293" s="48">
        <f t="shared" si="23"/>
        <v>0</v>
      </c>
    </row>
    <row r="294" ht="16.5" spans="1:9">
      <c r="A294" s="41">
        <v>293</v>
      </c>
      <c r="B294" s="41"/>
      <c r="C294" s="41"/>
      <c r="D294" s="42"/>
      <c r="E294" s="48">
        <f t="shared" si="21"/>
        <v>0</v>
      </c>
      <c r="F294" s="48">
        <f>IF(E294/12&gt;0,VLOOKUP(E294/12,税率表!$A$17:$D$24,3,1),0)</f>
        <v>0</v>
      </c>
      <c r="G294" s="48">
        <f>IF(E294/12&gt;0,VLOOKUP(E294/12,税率表!$A$17:$D$24,4,1),0)</f>
        <v>0</v>
      </c>
      <c r="H294" s="48">
        <f t="shared" si="22"/>
        <v>0</v>
      </c>
      <c r="I294" s="48">
        <f t="shared" si="23"/>
        <v>0</v>
      </c>
    </row>
    <row r="295" ht="16.5" spans="1:9">
      <c r="A295" s="41">
        <v>294</v>
      </c>
      <c r="B295" s="41"/>
      <c r="C295" s="41"/>
      <c r="D295" s="42"/>
      <c r="E295" s="48">
        <f t="shared" si="21"/>
        <v>0</v>
      </c>
      <c r="F295" s="48">
        <f>IF(E295/12&gt;0,VLOOKUP(E295/12,税率表!$A$17:$D$24,3,1),0)</f>
        <v>0</v>
      </c>
      <c r="G295" s="48">
        <f>IF(E295/12&gt;0,VLOOKUP(E295/12,税率表!$A$17:$D$24,4,1),0)</f>
        <v>0</v>
      </c>
      <c r="H295" s="48">
        <f t="shared" si="22"/>
        <v>0</v>
      </c>
      <c r="I295" s="48">
        <f t="shared" si="23"/>
        <v>0</v>
      </c>
    </row>
    <row r="296" ht="16.5" spans="1:9">
      <c r="A296" s="41">
        <v>295</v>
      </c>
      <c r="B296" s="41"/>
      <c r="C296" s="41"/>
      <c r="D296" s="42"/>
      <c r="E296" s="48">
        <f t="shared" si="21"/>
        <v>0</v>
      </c>
      <c r="F296" s="48">
        <f>IF(E296/12&gt;0,VLOOKUP(E296/12,税率表!$A$17:$D$24,3,1),0)</f>
        <v>0</v>
      </c>
      <c r="G296" s="48">
        <f>IF(E296/12&gt;0,VLOOKUP(E296/12,税率表!$A$17:$D$24,4,1),0)</f>
        <v>0</v>
      </c>
      <c r="H296" s="48">
        <f t="shared" si="22"/>
        <v>0</v>
      </c>
      <c r="I296" s="48">
        <f t="shared" si="23"/>
        <v>0</v>
      </c>
    </row>
    <row r="297" ht="16.5" spans="1:9">
      <c r="A297" s="41">
        <v>296</v>
      </c>
      <c r="B297" s="41"/>
      <c r="C297" s="41"/>
      <c r="D297" s="42"/>
      <c r="E297" s="48">
        <f t="shared" si="21"/>
        <v>0</v>
      </c>
      <c r="F297" s="48">
        <f>IF(E297/12&gt;0,VLOOKUP(E297/12,税率表!$A$17:$D$24,3,1),0)</f>
        <v>0</v>
      </c>
      <c r="G297" s="48">
        <f>IF(E297/12&gt;0,VLOOKUP(E297/12,税率表!$A$17:$D$24,4,1),0)</f>
        <v>0</v>
      </c>
      <c r="H297" s="48">
        <f t="shared" si="22"/>
        <v>0</v>
      </c>
      <c r="I297" s="48">
        <f t="shared" si="23"/>
        <v>0</v>
      </c>
    </row>
    <row r="298" ht="16.5" spans="1:9">
      <c r="A298" s="41">
        <v>297</v>
      </c>
      <c r="B298" s="41"/>
      <c r="C298" s="41"/>
      <c r="D298" s="42"/>
      <c r="E298" s="48">
        <f t="shared" si="21"/>
        <v>0</v>
      </c>
      <c r="F298" s="48">
        <f>IF(E298/12&gt;0,VLOOKUP(E298/12,税率表!$A$17:$D$24,3,1),0)</f>
        <v>0</v>
      </c>
      <c r="G298" s="48">
        <f>IF(E298/12&gt;0,VLOOKUP(E298/12,税率表!$A$17:$D$24,4,1),0)</f>
        <v>0</v>
      </c>
      <c r="H298" s="48">
        <f t="shared" si="22"/>
        <v>0</v>
      </c>
      <c r="I298" s="48">
        <f t="shared" si="23"/>
        <v>0</v>
      </c>
    </row>
    <row r="299" ht="16.5" spans="1:9">
      <c r="A299" s="41">
        <v>298</v>
      </c>
      <c r="B299" s="41"/>
      <c r="C299" s="41"/>
      <c r="D299" s="42"/>
      <c r="E299" s="48">
        <f t="shared" si="21"/>
        <v>0</v>
      </c>
      <c r="F299" s="48">
        <f>IF(E299/12&gt;0,VLOOKUP(E299/12,税率表!$A$17:$D$24,3,1),0)</f>
        <v>0</v>
      </c>
      <c r="G299" s="48">
        <f>IF(E299/12&gt;0,VLOOKUP(E299/12,税率表!$A$17:$D$24,4,1),0)</f>
        <v>0</v>
      </c>
      <c r="H299" s="48">
        <f t="shared" si="22"/>
        <v>0</v>
      </c>
      <c r="I299" s="48">
        <f t="shared" si="23"/>
        <v>0</v>
      </c>
    </row>
    <row r="300" ht="16.5" spans="1:9">
      <c r="A300" s="41">
        <v>299</v>
      </c>
      <c r="B300" s="41"/>
      <c r="C300" s="41"/>
      <c r="D300" s="42"/>
      <c r="E300" s="48">
        <f t="shared" si="21"/>
        <v>0</v>
      </c>
      <c r="F300" s="48">
        <f>IF(E300/12&gt;0,VLOOKUP(E300/12,税率表!$A$17:$D$24,3,1),0)</f>
        <v>0</v>
      </c>
      <c r="G300" s="48">
        <f>IF(E300/12&gt;0,VLOOKUP(E300/12,税率表!$A$17:$D$24,4,1),0)</f>
        <v>0</v>
      </c>
      <c r="H300" s="48">
        <f t="shared" si="22"/>
        <v>0</v>
      </c>
      <c r="I300" s="48">
        <f t="shared" si="23"/>
        <v>0</v>
      </c>
    </row>
    <row r="301" ht="16.5" spans="1:9">
      <c r="A301" s="41">
        <v>300</v>
      </c>
      <c r="B301" s="41"/>
      <c r="C301" s="41"/>
      <c r="D301" s="42"/>
      <c r="E301" s="48">
        <f t="shared" si="21"/>
        <v>0</v>
      </c>
      <c r="F301" s="48">
        <f>IF(E301/12&gt;0,VLOOKUP(E301/12,税率表!$A$17:$D$24,3,1),0)</f>
        <v>0</v>
      </c>
      <c r="G301" s="48">
        <f>IF(E301/12&gt;0,VLOOKUP(E301/12,税率表!$A$17:$D$24,4,1),0)</f>
        <v>0</v>
      </c>
      <c r="H301" s="48">
        <f t="shared" si="22"/>
        <v>0</v>
      </c>
      <c r="I301" s="48">
        <f t="shared" si="23"/>
        <v>0</v>
      </c>
    </row>
    <row r="302" ht="16.5" spans="1:9">
      <c r="A302" s="41">
        <v>301</v>
      </c>
      <c r="B302" s="41"/>
      <c r="C302" s="41"/>
      <c r="D302" s="42"/>
      <c r="E302" s="48">
        <f t="shared" si="21"/>
        <v>0</v>
      </c>
      <c r="F302" s="48">
        <f>IF(E302/12&gt;0,VLOOKUP(E302/12,税率表!$A$17:$D$24,3,1),0)</f>
        <v>0</v>
      </c>
      <c r="G302" s="48">
        <f>IF(E302/12&gt;0,VLOOKUP(E302/12,税率表!$A$17:$D$24,4,1),0)</f>
        <v>0</v>
      </c>
      <c r="H302" s="48">
        <f t="shared" si="22"/>
        <v>0</v>
      </c>
      <c r="I302" s="48">
        <f t="shared" si="23"/>
        <v>0</v>
      </c>
    </row>
    <row r="303" ht="16.5" spans="1:9">
      <c r="A303" s="41">
        <v>302</v>
      </c>
      <c r="B303" s="41"/>
      <c r="C303" s="41"/>
      <c r="D303" s="42"/>
      <c r="E303" s="48">
        <f t="shared" si="21"/>
        <v>0</v>
      </c>
      <c r="F303" s="48">
        <f>IF(E303/12&gt;0,VLOOKUP(E303/12,税率表!$A$17:$D$24,3,1),0)</f>
        <v>0</v>
      </c>
      <c r="G303" s="48">
        <f>IF(E303/12&gt;0,VLOOKUP(E303/12,税率表!$A$17:$D$24,4,1),0)</f>
        <v>0</v>
      </c>
      <c r="H303" s="48">
        <f t="shared" si="22"/>
        <v>0</v>
      </c>
      <c r="I303" s="48">
        <f t="shared" si="23"/>
        <v>0</v>
      </c>
    </row>
    <row r="304" ht="16.5" spans="1:9">
      <c r="A304" s="41">
        <v>303</v>
      </c>
      <c r="B304" s="41"/>
      <c r="C304" s="41"/>
      <c r="D304" s="42"/>
      <c r="E304" s="48">
        <f t="shared" si="21"/>
        <v>0</v>
      </c>
      <c r="F304" s="48">
        <f>IF(E304/12&gt;0,VLOOKUP(E304/12,税率表!$A$17:$D$24,3,1),0)</f>
        <v>0</v>
      </c>
      <c r="G304" s="48">
        <f>IF(E304/12&gt;0,VLOOKUP(E304/12,税率表!$A$17:$D$24,4,1),0)</f>
        <v>0</v>
      </c>
      <c r="H304" s="48">
        <f t="shared" si="22"/>
        <v>0</v>
      </c>
      <c r="I304" s="48">
        <f t="shared" si="23"/>
        <v>0</v>
      </c>
    </row>
    <row r="305" ht="16.5" spans="1:9">
      <c r="A305" s="41">
        <v>304</v>
      </c>
      <c r="B305" s="41"/>
      <c r="C305" s="41"/>
      <c r="D305" s="42"/>
      <c r="E305" s="48">
        <f t="shared" si="21"/>
        <v>0</v>
      </c>
      <c r="F305" s="48">
        <f>IF(E305/12&gt;0,VLOOKUP(E305/12,税率表!$A$17:$D$24,3,1),0)</f>
        <v>0</v>
      </c>
      <c r="G305" s="48">
        <f>IF(E305/12&gt;0,VLOOKUP(E305/12,税率表!$A$17:$D$24,4,1),0)</f>
        <v>0</v>
      </c>
      <c r="H305" s="48">
        <f t="shared" si="22"/>
        <v>0</v>
      </c>
      <c r="I305" s="48">
        <f t="shared" si="23"/>
        <v>0</v>
      </c>
    </row>
    <row r="306" ht="16.5" spans="1:9">
      <c r="A306" s="41">
        <v>305</v>
      </c>
      <c r="B306" s="41"/>
      <c r="C306" s="41"/>
      <c r="D306" s="42"/>
      <c r="E306" s="48">
        <f t="shared" si="21"/>
        <v>0</v>
      </c>
      <c r="F306" s="48">
        <f>IF(E306/12&gt;0,VLOOKUP(E306/12,税率表!$A$17:$D$24,3,1),0)</f>
        <v>0</v>
      </c>
      <c r="G306" s="48">
        <f>IF(E306/12&gt;0,VLOOKUP(E306/12,税率表!$A$17:$D$24,4,1),0)</f>
        <v>0</v>
      </c>
      <c r="H306" s="48">
        <f t="shared" si="22"/>
        <v>0</v>
      </c>
      <c r="I306" s="48">
        <f t="shared" si="23"/>
        <v>0</v>
      </c>
    </row>
    <row r="307" ht="16.5" spans="1:9">
      <c r="A307" s="41">
        <v>306</v>
      </c>
      <c r="B307" s="41"/>
      <c r="C307" s="41"/>
      <c r="D307" s="42"/>
      <c r="E307" s="48">
        <f t="shared" si="21"/>
        <v>0</v>
      </c>
      <c r="F307" s="48">
        <f>IF(E307/12&gt;0,VLOOKUP(E307/12,税率表!$A$17:$D$24,3,1),0)</f>
        <v>0</v>
      </c>
      <c r="G307" s="48">
        <f>IF(E307/12&gt;0,VLOOKUP(E307/12,税率表!$A$17:$D$24,4,1),0)</f>
        <v>0</v>
      </c>
      <c r="H307" s="48">
        <f t="shared" si="22"/>
        <v>0</v>
      </c>
      <c r="I307" s="48">
        <f t="shared" si="23"/>
        <v>0</v>
      </c>
    </row>
    <row r="308" ht="16.5" spans="1:9">
      <c r="A308" s="41">
        <v>307</v>
      </c>
      <c r="B308" s="41"/>
      <c r="C308" s="41"/>
      <c r="D308" s="42"/>
      <c r="E308" s="48">
        <f t="shared" si="21"/>
        <v>0</v>
      </c>
      <c r="F308" s="48">
        <f>IF(E308/12&gt;0,VLOOKUP(E308/12,税率表!$A$17:$D$24,3,1),0)</f>
        <v>0</v>
      </c>
      <c r="G308" s="48">
        <f>IF(E308/12&gt;0,VLOOKUP(E308/12,税率表!$A$17:$D$24,4,1),0)</f>
        <v>0</v>
      </c>
      <c r="H308" s="48">
        <f t="shared" si="22"/>
        <v>0</v>
      </c>
      <c r="I308" s="48">
        <f t="shared" si="23"/>
        <v>0</v>
      </c>
    </row>
    <row r="309" ht="16.5" spans="1:9">
      <c r="A309" s="41">
        <v>308</v>
      </c>
      <c r="B309" s="41"/>
      <c r="C309" s="41"/>
      <c r="D309" s="42"/>
      <c r="E309" s="48">
        <f t="shared" si="21"/>
        <v>0</v>
      </c>
      <c r="F309" s="48">
        <f>IF(E309/12&gt;0,VLOOKUP(E309/12,税率表!$A$17:$D$24,3,1),0)</f>
        <v>0</v>
      </c>
      <c r="G309" s="48">
        <f>IF(E309/12&gt;0,VLOOKUP(E309/12,税率表!$A$17:$D$24,4,1),0)</f>
        <v>0</v>
      </c>
      <c r="H309" s="48">
        <f t="shared" si="22"/>
        <v>0</v>
      </c>
      <c r="I309" s="48">
        <f t="shared" si="23"/>
        <v>0</v>
      </c>
    </row>
    <row r="310" ht="16.5" spans="1:9">
      <c r="A310" s="41">
        <v>309</v>
      </c>
      <c r="B310" s="41"/>
      <c r="C310" s="41"/>
      <c r="D310" s="42"/>
      <c r="E310" s="48">
        <f t="shared" si="21"/>
        <v>0</v>
      </c>
      <c r="F310" s="48">
        <f>IF(E310/12&gt;0,VLOOKUP(E310/12,税率表!$A$17:$D$24,3,1),0)</f>
        <v>0</v>
      </c>
      <c r="G310" s="48">
        <f>IF(E310/12&gt;0,VLOOKUP(E310/12,税率表!$A$17:$D$24,4,1),0)</f>
        <v>0</v>
      </c>
      <c r="H310" s="48">
        <f t="shared" si="22"/>
        <v>0</v>
      </c>
      <c r="I310" s="48">
        <f t="shared" si="23"/>
        <v>0</v>
      </c>
    </row>
    <row r="311" ht="16.5" spans="1:9">
      <c r="A311" s="41">
        <v>310</v>
      </c>
      <c r="B311" s="41"/>
      <c r="C311" s="41"/>
      <c r="D311" s="42"/>
      <c r="E311" s="48">
        <f t="shared" si="21"/>
        <v>0</v>
      </c>
      <c r="F311" s="48">
        <f>IF(E311/12&gt;0,VLOOKUP(E311/12,税率表!$A$17:$D$24,3,1),0)</f>
        <v>0</v>
      </c>
      <c r="G311" s="48">
        <f>IF(E311/12&gt;0,VLOOKUP(E311/12,税率表!$A$17:$D$24,4,1),0)</f>
        <v>0</v>
      </c>
      <c r="H311" s="48">
        <f t="shared" si="22"/>
        <v>0</v>
      </c>
      <c r="I311" s="48">
        <f t="shared" si="23"/>
        <v>0</v>
      </c>
    </row>
    <row r="312" ht="16.5" spans="1:9">
      <c r="A312" s="41">
        <v>311</v>
      </c>
      <c r="B312" s="41"/>
      <c r="C312" s="41"/>
      <c r="D312" s="42"/>
      <c r="E312" s="48">
        <f t="shared" si="21"/>
        <v>0</v>
      </c>
      <c r="F312" s="48">
        <f>IF(E312/12&gt;0,VLOOKUP(E312/12,税率表!$A$17:$D$24,3,1),0)</f>
        <v>0</v>
      </c>
      <c r="G312" s="48">
        <f>IF(E312/12&gt;0,VLOOKUP(E312/12,税率表!$A$17:$D$24,4,1),0)</f>
        <v>0</v>
      </c>
      <c r="H312" s="48">
        <f t="shared" si="22"/>
        <v>0</v>
      </c>
      <c r="I312" s="48">
        <f t="shared" si="23"/>
        <v>0</v>
      </c>
    </row>
    <row r="313" ht="16.5" spans="1:9">
      <c r="A313" s="41">
        <v>312</v>
      </c>
      <c r="B313" s="41"/>
      <c r="C313" s="41"/>
      <c r="D313" s="42"/>
      <c r="E313" s="48">
        <f t="shared" si="21"/>
        <v>0</v>
      </c>
      <c r="F313" s="48">
        <f>IF(E313/12&gt;0,VLOOKUP(E313/12,税率表!$A$17:$D$24,3,1),0)</f>
        <v>0</v>
      </c>
      <c r="G313" s="48">
        <f>IF(E313/12&gt;0,VLOOKUP(E313/12,税率表!$A$17:$D$24,4,1),0)</f>
        <v>0</v>
      </c>
      <c r="H313" s="48">
        <f t="shared" si="22"/>
        <v>0</v>
      </c>
      <c r="I313" s="48">
        <f t="shared" si="23"/>
        <v>0</v>
      </c>
    </row>
    <row r="314" ht="16.5" spans="1:9">
      <c r="A314" s="41">
        <v>313</v>
      </c>
      <c r="B314" s="41"/>
      <c r="C314" s="41"/>
      <c r="D314" s="42"/>
      <c r="E314" s="48">
        <f t="shared" si="21"/>
        <v>0</v>
      </c>
      <c r="F314" s="48">
        <f>IF(E314/12&gt;0,VLOOKUP(E314/12,税率表!$A$17:$D$24,3,1),0)</f>
        <v>0</v>
      </c>
      <c r="G314" s="48">
        <f>IF(E314/12&gt;0,VLOOKUP(E314/12,税率表!$A$17:$D$24,4,1),0)</f>
        <v>0</v>
      </c>
      <c r="H314" s="48">
        <f t="shared" si="22"/>
        <v>0</v>
      </c>
      <c r="I314" s="48">
        <f t="shared" si="23"/>
        <v>0</v>
      </c>
    </row>
    <row r="315" ht="16.5" spans="1:9">
      <c r="A315" s="41">
        <v>314</v>
      </c>
      <c r="B315" s="41"/>
      <c r="C315" s="41"/>
      <c r="D315" s="42"/>
      <c r="E315" s="48">
        <f t="shared" si="21"/>
        <v>0</v>
      </c>
      <c r="F315" s="48">
        <f>IF(E315/12&gt;0,VLOOKUP(E315/12,税率表!$A$17:$D$24,3,1),0)</f>
        <v>0</v>
      </c>
      <c r="G315" s="48">
        <f>IF(E315/12&gt;0,VLOOKUP(E315/12,税率表!$A$17:$D$24,4,1),0)</f>
        <v>0</v>
      </c>
      <c r="H315" s="48">
        <f t="shared" si="22"/>
        <v>0</v>
      </c>
      <c r="I315" s="48">
        <f t="shared" si="23"/>
        <v>0</v>
      </c>
    </row>
    <row r="316" ht="16.5" spans="1:9">
      <c r="A316" s="41">
        <v>315</v>
      </c>
      <c r="B316" s="41"/>
      <c r="C316" s="41"/>
      <c r="D316" s="42"/>
      <c r="E316" s="48">
        <f t="shared" si="21"/>
        <v>0</v>
      </c>
      <c r="F316" s="48">
        <f>IF(E316/12&gt;0,VLOOKUP(E316/12,税率表!$A$17:$D$24,3,1),0)</f>
        <v>0</v>
      </c>
      <c r="G316" s="48">
        <f>IF(E316/12&gt;0,VLOOKUP(E316/12,税率表!$A$17:$D$24,4,1),0)</f>
        <v>0</v>
      </c>
      <c r="H316" s="48">
        <f t="shared" si="22"/>
        <v>0</v>
      </c>
      <c r="I316" s="48">
        <f t="shared" si="23"/>
        <v>0</v>
      </c>
    </row>
    <row r="317" ht="16.5" spans="1:9">
      <c r="A317" s="41">
        <v>316</v>
      </c>
      <c r="B317" s="41"/>
      <c r="C317" s="41"/>
      <c r="D317" s="42"/>
      <c r="E317" s="48">
        <f t="shared" si="21"/>
        <v>0</v>
      </c>
      <c r="F317" s="48">
        <f>IF(E317/12&gt;0,VLOOKUP(E317/12,税率表!$A$17:$D$24,3,1),0)</f>
        <v>0</v>
      </c>
      <c r="G317" s="48">
        <f>IF(E317/12&gt;0,VLOOKUP(E317/12,税率表!$A$17:$D$24,4,1),0)</f>
        <v>0</v>
      </c>
      <c r="H317" s="48">
        <f t="shared" si="22"/>
        <v>0</v>
      </c>
      <c r="I317" s="48">
        <f t="shared" si="23"/>
        <v>0</v>
      </c>
    </row>
    <row r="318" ht="16.5" spans="1:9">
      <c r="A318" s="41">
        <v>317</v>
      </c>
      <c r="B318" s="41"/>
      <c r="C318" s="41"/>
      <c r="D318" s="42"/>
      <c r="E318" s="48">
        <f t="shared" si="21"/>
        <v>0</v>
      </c>
      <c r="F318" s="48">
        <f>IF(E318/12&gt;0,VLOOKUP(E318/12,税率表!$A$17:$D$24,3,1),0)</f>
        <v>0</v>
      </c>
      <c r="G318" s="48">
        <f>IF(E318/12&gt;0,VLOOKUP(E318/12,税率表!$A$17:$D$24,4,1),0)</f>
        <v>0</v>
      </c>
      <c r="H318" s="48">
        <f t="shared" si="22"/>
        <v>0</v>
      </c>
      <c r="I318" s="48">
        <f t="shared" si="23"/>
        <v>0</v>
      </c>
    </row>
    <row r="319" ht="16.5" spans="1:9">
      <c r="A319" s="41">
        <v>318</v>
      </c>
      <c r="B319" s="41"/>
      <c r="C319" s="41"/>
      <c r="D319" s="42"/>
      <c r="E319" s="48">
        <f t="shared" si="21"/>
        <v>0</v>
      </c>
      <c r="F319" s="48">
        <f>IF(E319/12&gt;0,VLOOKUP(E319/12,税率表!$A$17:$D$24,3,1),0)</f>
        <v>0</v>
      </c>
      <c r="G319" s="48">
        <f>IF(E319/12&gt;0,VLOOKUP(E319/12,税率表!$A$17:$D$24,4,1),0)</f>
        <v>0</v>
      </c>
      <c r="H319" s="48">
        <f t="shared" si="22"/>
        <v>0</v>
      </c>
      <c r="I319" s="48">
        <f t="shared" si="23"/>
        <v>0</v>
      </c>
    </row>
    <row r="320" ht="16.5" spans="1:9">
      <c r="A320" s="41">
        <v>319</v>
      </c>
      <c r="B320" s="41"/>
      <c r="C320" s="41"/>
      <c r="D320" s="42"/>
      <c r="E320" s="48">
        <f t="shared" si="21"/>
        <v>0</v>
      </c>
      <c r="F320" s="48">
        <f>IF(E320/12&gt;0,VLOOKUP(E320/12,税率表!$A$17:$D$24,3,1),0)</f>
        <v>0</v>
      </c>
      <c r="G320" s="48">
        <f>IF(E320/12&gt;0,VLOOKUP(E320/12,税率表!$A$17:$D$24,4,1),0)</f>
        <v>0</v>
      </c>
      <c r="H320" s="48">
        <f t="shared" si="22"/>
        <v>0</v>
      </c>
      <c r="I320" s="48">
        <f t="shared" si="23"/>
        <v>0</v>
      </c>
    </row>
    <row r="321" ht="16.5" spans="1:9">
      <c r="A321" s="41">
        <v>320</v>
      </c>
      <c r="B321" s="41"/>
      <c r="C321" s="41"/>
      <c r="D321" s="42"/>
      <c r="E321" s="48">
        <f t="shared" si="21"/>
        <v>0</v>
      </c>
      <c r="F321" s="48">
        <f>IF(E321/12&gt;0,VLOOKUP(E321/12,税率表!$A$17:$D$24,3,1),0)</f>
        <v>0</v>
      </c>
      <c r="G321" s="48">
        <f>IF(E321/12&gt;0,VLOOKUP(E321/12,税率表!$A$17:$D$24,4,1),0)</f>
        <v>0</v>
      </c>
      <c r="H321" s="48">
        <f t="shared" si="22"/>
        <v>0</v>
      </c>
      <c r="I321" s="48">
        <f t="shared" si="23"/>
        <v>0</v>
      </c>
    </row>
    <row r="322" ht="16.5" spans="1:9">
      <c r="A322" s="41">
        <v>321</v>
      </c>
      <c r="B322" s="41"/>
      <c r="C322" s="41"/>
      <c r="D322" s="42"/>
      <c r="E322" s="48">
        <f t="shared" si="21"/>
        <v>0</v>
      </c>
      <c r="F322" s="48">
        <f>IF(E322/12&gt;0,VLOOKUP(E322/12,税率表!$A$17:$D$24,3,1),0)</f>
        <v>0</v>
      </c>
      <c r="G322" s="48">
        <f>IF(E322/12&gt;0,VLOOKUP(E322/12,税率表!$A$17:$D$24,4,1),0)</f>
        <v>0</v>
      </c>
      <c r="H322" s="48">
        <f t="shared" si="22"/>
        <v>0</v>
      </c>
      <c r="I322" s="48">
        <f t="shared" si="23"/>
        <v>0</v>
      </c>
    </row>
    <row r="323" ht="16.5" spans="1:9">
      <c r="A323" s="41">
        <v>322</v>
      </c>
      <c r="B323" s="41"/>
      <c r="C323" s="41"/>
      <c r="D323" s="42"/>
      <c r="E323" s="48">
        <f t="shared" si="21"/>
        <v>0</v>
      </c>
      <c r="F323" s="48">
        <f>IF(E323/12&gt;0,VLOOKUP(E323/12,税率表!$A$17:$D$24,3,1),0)</f>
        <v>0</v>
      </c>
      <c r="G323" s="48">
        <f>IF(E323/12&gt;0,VLOOKUP(E323/12,税率表!$A$17:$D$24,4,1),0)</f>
        <v>0</v>
      </c>
      <c r="H323" s="48">
        <f t="shared" si="22"/>
        <v>0</v>
      </c>
      <c r="I323" s="48">
        <f t="shared" si="23"/>
        <v>0</v>
      </c>
    </row>
    <row r="324" ht="16.5" spans="1:9">
      <c r="A324" s="41">
        <v>323</v>
      </c>
      <c r="B324" s="41"/>
      <c r="C324" s="41"/>
      <c r="D324" s="42"/>
      <c r="E324" s="48">
        <f t="shared" si="21"/>
        <v>0</v>
      </c>
      <c r="F324" s="48">
        <f>IF(E324/12&gt;0,VLOOKUP(E324/12,税率表!$A$17:$D$24,3,1),0)</f>
        <v>0</v>
      </c>
      <c r="G324" s="48">
        <f>IF(E324/12&gt;0,VLOOKUP(E324/12,税率表!$A$17:$D$24,4,1),0)</f>
        <v>0</v>
      </c>
      <c r="H324" s="48">
        <f t="shared" si="22"/>
        <v>0</v>
      </c>
      <c r="I324" s="48">
        <f t="shared" si="23"/>
        <v>0</v>
      </c>
    </row>
    <row r="325" ht="16.5" spans="1:9">
      <c r="A325" s="41">
        <v>324</v>
      </c>
      <c r="B325" s="41"/>
      <c r="C325" s="41"/>
      <c r="D325" s="42"/>
      <c r="E325" s="48">
        <f t="shared" si="21"/>
        <v>0</v>
      </c>
      <c r="F325" s="48">
        <f>IF(E325/12&gt;0,VLOOKUP(E325/12,税率表!$A$17:$D$24,3,1),0)</f>
        <v>0</v>
      </c>
      <c r="G325" s="48">
        <f>IF(E325/12&gt;0,VLOOKUP(E325/12,税率表!$A$17:$D$24,4,1),0)</f>
        <v>0</v>
      </c>
      <c r="H325" s="48">
        <f t="shared" si="22"/>
        <v>0</v>
      </c>
      <c r="I325" s="48">
        <f t="shared" si="23"/>
        <v>0</v>
      </c>
    </row>
    <row r="326" ht="16.5" spans="1:9">
      <c r="A326" s="41">
        <v>325</v>
      </c>
      <c r="B326" s="41"/>
      <c r="C326" s="41"/>
      <c r="D326" s="42"/>
      <c r="E326" s="48">
        <f t="shared" si="21"/>
        <v>0</v>
      </c>
      <c r="F326" s="48">
        <f>IF(E326/12&gt;0,VLOOKUP(E326/12,税率表!$A$17:$D$24,3,1),0)</f>
        <v>0</v>
      </c>
      <c r="G326" s="48">
        <f>IF(E326/12&gt;0,VLOOKUP(E326/12,税率表!$A$17:$D$24,4,1),0)</f>
        <v>0</v>
      </c>
      <c r="H326" s="48">
        <f t="shared" si="22"/>
        <v>0</v>
      </c>
      <c r="I326" s="48">
        <f t="shared" si="23"/>
        <v>0</v>
      </c>
    </row>
    <row r="327" ht="16.5" spans="1:9">
      <c r="A327" s="41">
        <v>326</v>
      </c>
      <c r="B327" s="41"/>
      <c r="C327" s="41"/>
      <c r="D327" s="42"/>
      <c r="E327" s="48">
        <f t="shared" si="21"/>
        <v>0</v>
      </c>
      <c r="F327" s="48">
        <f>IF(E327/12&gt;0,VLOOKUP(E327/12,税率表!$A$17:$D$24,3,1),0)</f>
        <v>0</v>
      </c>
      <c r="G327" s="48">
        <f>IF(E327/12&gt;0,VLOOKUP(E327/12,税率表!$A$17:$D$24,4,1),0)</f>
        <v>0</v>
      </c>
      <c r="H327" s="48">
        <f t="shared" si="22"/>
        <v>0</v>
      </c>
      <c r="I327" s="48">
        <f t="shared" si="23"/>
        <v>0</v>
      </c>
    </row>
    <row r="328" ht="16.5" spans="1:9">
      <c r="A328" s="41">
        <v>327</v>
      </c>
      <c r="B328" s="41"/>
      <c r="C328" s="41"/>
      <c r="D328" s="42"/>
      <c r="E328" s="48">
        <f t="shared" si="21"/>
        <v>0</v>
      </c>
      <c r="F328" s="48">
        <f>IF(E328/12&gt;0,VLOOKUP(E328/12,税率表!$A$17:$D$24,3,1),0)</f>
        <v>0</v>
      </c>
      <c r="G328" s="48">
        <f>IF(E328/12&gt;0,VLOOKUP(E328/12,税率表!$A$17:$D$24,4,1),0)</f>
        <v>0</v>
      </c>
      <c r="H328" s="48">
        <f t="shared" si="22"/>
        <v>0</v>
      </c>
      <c r="I328" s="48">
        <f t="shared" si="23"/>
        <v>0</v>
      </c>
    </row>
    <row r="329" ht="16.5" spans="1:9">
      <c r="A329" s="41">
        <v>328</v>
      </c>
      <c r="B329" s="41"/>
      <c r="C329" s="41"/>
      <c r="D329" s="42"/>
      <c r="E329" s="48">
        <f t="shared" si="21"/>
        <v>0</v>
      </c>
      <c r="F329" s="48">
        <f>IF(E329/12&gt;0,VLOOKUP(E329/12,税率表!$A$17:$D$24,3,1),0)</f>
        <v>0</v>
      </c>
      <c r="G329" s="48">
        <f>IF(E329/12&gt;0,VLOOKUP(E329/12,税率表!$A$17:$D$24,4,1),0)</f>
        <v>0</v>
      </c>
      <c r="H329" s="48">
        <f t="shared" si="22"/>
        <v>0</v>
      </c>
      <c r="I329" s="48">
        <f t="shared" si="23"/>
        <v>0</v>
      </c>
    </row>
    <row r="330" ht="16.5" spans="1:9">
      <c r="A330" s="41">
        <v>329</v>
      </c>
      <c r="B330" s="41"/>
      <c r="C330" s="41"/>
      <c r="D330" s="42"/>
      <c r="E330" s="48">
        <f t="shared" ref="E330:E393" si="24">ROUND(D330,2)</f>
        <v>0</v>
      </c>
      <c r="F330" s="48">
        <f>IF(E330/12&gt;0,VLOOKUP(E330/12,税率表!$A$17:$D$24,3,1),0)</f>
        <v>0</v>
      </c>
      <c r="G330" s="48">
        <f>IF(E330/12&gt;0,VLOOKUP(E330/12,税率表!$A$17:$D$24,4,1),0)</f>
        <v>0</v>
      </c>
      <c r="H330" s="48">
        <f t="shared" ref="H330:H393" si="25">ROUND(E330*F330-G330,2)</f>
        <v>0</v>
      </c>
      <c r="I330" s="48">
        <f t="shared" ref="I330:I393" si="26">D330-H330</f>
        <v>0</v>
      </c>
    </row>
    <row r="331" ht="16.5" spans="1:9">
      <c r="A331" s="41">
        <v>330</v>
      </c>
      <c r="B331" s="41"/>
      <c r="C331" s="41"/>
      <c r="D331" s="42"/>
      <c r="E331" s="48">
        <f t="shared" si="24"/>
        <v>0</v>
      </c>
      <c r="F331" s="48">
        <f>IF(E331/12&gt;0,VLOOKUP(E331/12,税率表!$A$17:$D$24,3,1),0)</f>
        <v>0</v>
      </c>
      <c r="G331" s="48">
        <f>IF(E331/12&gt;0,VLOOKUP(E331/12,税率表!$A$17:$D$24,4,1),0)</f>
        <v>0</v>
      </c>
      <c r="H331" s="48">
        <f t="shared" si="25"/>
        <v>0</v>
      </c>
      <c r="I331" s="48">
        <f t="shared" si="26"/>
        <v>0</v>
      </c>
    </row>
    <row r="332" ht="16.5" spans="1:9">
      <c r="A332" s="41">
        <v>331</v>
      </c>
      <c r="B332" s="41"/>
      <c r="C332" s="41"/>
      <c r="D332" s="42"/>
      <c r="E332" s="48">
        <f t="shared" si="24"/>
        <v>0</v>
      </c>
      <c r="F332" s="48">
        <f>IF(E332/12&gt;0,VLOOKUP(E332/12,税率表!$A$17:$D$24,3,1),0)</f>
        <v>0</v>
      </c>
      <c r="G332" s="48">
        <f>IF(E332/12&gt;0,VLOOKUP(E332/12,税率表!$A$17:$D$24,4,1),0)</f>
        <v>0</v>
      </c>
      <c r="H332" s="48">
        <f t="shared" si="25"/>
        <v>0</v>
      </c>
      <c r="I332" s="48">
        <f t="shared" si="26"/>
        <v>0</v>
      </c>
    </row>
    <row r="333" ht="16.5" spans="1:9">
      <c r="A333" s="41">
        <v>332</v>
      </c>
      <c r="B333" s="41"/>
      <c r="C333" s="41"/>
      <c r="D333" s="42"/>
      <c r="E333" s="48">
        <f t="shared" si="24"/>
        <v>0</v>
      </c>
      <c r="F333" s="48">
        <f>IF(E333/12&gt;0,VLOOKUP(E333/12,税率表!$A$17:$D$24,3,1),0)</f>
        <v>0</v>
      </c>
      <c r="G333" s="48">
        <f>IF(E333/12&gt;0,VLOOKUP(E333/12,税率表!$A$17:$D$24,4,1),0)</f>
        <v>0</v>
      </c>
      <c r="H333" s="48">
        <f t="shared" si="25"/>
        <v>0</v>
      </c>
      <c r="I333" s="48">
        <f t="shared" si="26"/>
        <v>0</v>
      </c>
    </row>
    <row r="334" ht="16.5" spans="1:9">
      <c r="A334" s="41">
        <v>333</v>
      </c>
      <c r="B334" s="41"/>
      <c r="C334" s="41"/>
      <c r="D334" s="42"/>
      <c r="E334" s="48">
        <f t="shared" si="24"/>
        <v>0</v>
      </c>
      <c r="F334" s="48">
        <f>IF(E334/12&gt;0,VLOOKUP(E334/12,税率表!$A$17:$D$24,3,1),0)</f>
        <v>0</v>
      </c>
      <c r="G334" s="48">
        <f>IF(E334/12&gt;0,VLOOKUP(E334/12,税率表!$A$17:$D$24,4,1),0)</f>
        <v>0</v>
      </c>
      <c r="H334" s="48">
        <f t="shared" si="25"/>
        <v>0</v>
      </c>
      <c r="I334" s="48">
        <f t="shared" si="26"/>
        <v>0</v>
      </c>
    </row>
    <row r="335" ht="16.5" spans="1:9">
      <c r="A335" s="41">
        <v>334</v>
      </c>
      <c r="B335" s="41"/>
      <c r="C335" s="41"/>
      <c r="D335" s="42"/>
      <c r="E335" s="48">
        <f t="shared" si="24"/>
        <v>0</v>
      </c>
      <c r="F335" s="48">
        <f>IF(E335/12&gt;0,VLOOKUP(E335/12,税率表!$A$17:$D$24,3,1),0)</f>
        <v>0</v>
      </c>
      <c r="G335" s="48">
        <f>IF(E335/12&gt;0,VLOOKUP(E335/12,税率表!$A$17:$D$24,4,1),0)</f>
        <v>0</v>
      </c>
      <c r="H335" s="48">
        <f t="shared" si="25"/>
        <v>0</v>
      </c>
      <c r="I335" s="48">
        <f t="shared" si="26"/>
        <v>0</v>
      </c>
    </row>
    <row r="336" ht="16.5" spans="1:9">
      <c r="A336" s="41">
        <v>335</v>
      </c>
      <c r="B336" s="41"/>
      <c r="C336" s="41"/>
      <c r="D336" s="42"/>
      <c r="E336" s="48">
        <f t="shared" si="24"/>
        <v>0</v>
      </c>
      <c r="F336" s="48">
        <f>IF(E336/12&gt;0,VLOOKUP(E336/12,税率表!$A$17:$D$24,3,1),0)</f>
        <v>0</v>
      </c>
      <c r="G336" s="48">
        <f>IF(E336/12&gt;0,VLOOKUP(E336/12,税率表!$A$17:$D$24,4,1),0)</f>
        <v>0</v>
      </c>
      <c r="H336" s="48">
        <f t="shared" si="25"/>
        <v>0</v>
      </c>
      <c r="I336" s="48">
        <f t="shared" si="26"/>
        <v>0</v>
      </c>
    </row>
    <row r="337" ht="16.5" spans="1:9">
      <c r="A337" s="41">
        <v>336</v>
      </c>
      <c r="B337" s="41"/>
      <c r="C337" s="41"/>
      <c r="D337" s="42"/>
      <c r="E337" s="48">
        <f t="shared" si="24"/>
        <v>0</v>
      </c>
      <c r="F337" s="48">
        <f>IF(E337/12&gt;0,VLOOKUP(E337/12,税率表!$A$17:$D$24,3,1),0)</f>
        <v>0</v>
      </c>
      <c r="G337" s="48">
        <f>IF(E337/12&gt;0,VLOOKUP(E337/12,税率表!$A$17:$D$24,4,1),0)</f>
        <v>0</v>
      </c>
      <c r="H337" s="48">
        <f t="shared" si="25"/>
        <v>0</v>
      </c>
      <c r="I337" s="48">
        <f t="shared" si="26"/>
        <v>0</v>
      </c>
    </row>
    <row r="338" ht="16.5" spans="1:9">
      <c r="A338" s="41">
        <v>337</v>
      </c>
      <c r="B338" s="41"/>
      <c r="C338" s="41"/>
      <c r="D338" s="42"/>
      <c r="E338" s="48">
        <f t="shared" si="24"/>
        <v>0</v>
      </c>
      <c r="F338" s="48">
        <f>IF(E338/12&gt;0,VLOOKUP(E338/12,税率表!$A$17:$D$24,3,1),0)</f>
        <v>0</v>
      </c>
      <c r="G338" s="48">
        <f>IF(E338/12&gt;0,VLOOKUP(E338/12,税率表!$A$17:$D$24,4,1),0)</f>
        <v>0</v>
      </c>
      <c r="H338" s="48">
        <f t="shared" si="25"/>
        <v>0</v>
      </c>
      <c r="I338" s="48">
        <f t="shared" si="26"/>
        <v>0</v>
      </c>
    </row>
    <row r="339" ht="16.5" spans="1:9">
      <c r="A339" s="41">
        <v>338</v>
      </c>
      <c r="B339" s="41"/>
      <c r="C339" s="41"/>
      <c r="D339" s="42"/>
      <c r="E339" s="48">
        <f t="shared" si="24"/>
        <v>0</v>
      </c>
      <c r="F339" s="48">
        <f>IF(E339/12&gt;0,VLOOKUP(E339/12,税率表!$A$17:$D$24,3,1),0)</f>
        <v>0</v>
      </c>
      <c r="G339" s="48">
        <f>IF(E339/12&gt;0,VLOOKUP(E339/12,税率表!$A$17:$D$24,4,1),0)</f>
        <v>0</v>
      </c>
      <c r="H339" s="48">
        <f t="shared" si="25"/>
        <v>0</v>
      </c>
      <c r="I339" s="48">
        <f t="shared" si="26"/>
        <v>0</v>
      </c>
    </row>
    <row r="340" ht="16.5" spans="1:9">
      <c r="A340" s="41">
        <v>339</v>
      </c>
      <c r="B340" s="41"/>
      <c r="C340" s="41"/>
      <c r="D340" s="42"/>
      <c r="E340" s="48">
        <f t="shared" si="24"/>
        <v>0</v>
      </c>
      <c r="F340" s="48">
        <f>IF(E340/12&gt;0,VLOOKUP(E340/12,税率表!$A$17:$D$24,3,1),0)</f>
        <v>0</v>
      </c>
      <c r="G340" s="48">
        <f>IF(E340/12&gt;0,VLOOKUP(E340/12,税率表!$A$17:$D$24,4,1),0)</f>
        <v>0</v>
      </c>
      <c r="H340" s="48">
        <f t="shared" si="25"/>
        <v>0</v>
      </c>
      <c r="I340" s="48">
        <f t="shared" si="26"/>
        <v>0</v>
      </c>
    </row>
    <row r="341" ht="16.5" spans="1:9">
      <c r="A341" s="41">
        <v>340</v>
      </c>
      <c r="B341" s="41"/>
      <c r="C341" s="41"/>
      <c r="D341" s="42"/>
      <c r="E341" s="48">
        <f t="shared" si="24"/>
        <v>0</v>
      </c>
      <c r="F341" s="48">
        <f>IF(E341/12&gt;0,VLOOKUP(E341/12,税率表!$A$17:$D$24,3,1),0)</f>
        <v>0</v>
      </c>
      <c r="G341" s="48">
        <f>IF(E341/12&gt;0,VLOOKUP(E341/12,税率表!$A$17:$D$24,4,1),0)</f>
        <v>0</v>
      </c>
      <c r="H341" s="48">
        <f t="shared" si="25"/>
        <v>0</v>
      </c>
      <c r="I341" s="48">
        <f t="shared" si="26"/>
        <v>0</v>
      </c>
    </row>
    <row r="342" ht="16.5" spans="1:9">
      <c r="A342" s="41">
        <v>341</v>
      </c>
      <c r="B342" s="41"/>
      <c r="C342" s="41"/>
      <c r="D342" s="42"/>
      <c r="E342" s="48">
        <f t="shared" si="24"/>
        <v>0</v>
      </c>
      <c r="F342" s="48">
        <f>IF(E342/12&gt;0,VLOOKUP(E342/12,税率表!$A$17:$D$24,3,1),0)</f>
        <v>0</v>
      </c>
      <c r="G342" s="48">
        <f>IF(E342/12&gt;0,VLOOKUP(E342/12,税率表!$A$17:$D$24,4,1),0)</f>
        <v>0</v>
      </c>
      <c r="H342" s="48">
        <f t="shared" si="25"/>
        <v>0</v>
      </c>
      <c r="I342" s="48">
        <f t="shared" si="26"/>
        <v>0</v>
      </c>
    </row>
    <row r="343" ht="16.5" spans="1:9">
      <c r="A343" s="41">
        <v>342</v>
      </c>
      <c r="B343" s="41"/>
      <c r="C343" s="41"/>
      <c r="D343" s="42"/>
      <c r="E343" s="48">
        <f t="shared" si="24"/>
        <v>0</v>
      </c>
      <c r="F343" s="48">
        <f>IF(E343/12&gt;0,VLOOKUP(E343/12,税率表!$A$17:$D$24,3,1),0)</f>
        <v>0</v>
      </c>
      <c r="G343" s="48">
        <f>IF(E343/12&gt;0,VLOOKUP(E343/12,税率表!$A$17:$D$24,4,1),0)</f>
        <v>0</v>
      </c>
      <c r="H343" s="48">
        <f t="shared" si="25"/>
        <v>0</v>
      </c>
      <c r="I343" s="48">
        <f t="shared" si="26"/>
        <v>0</v>
      </c>
    </row>
    <row r="344" ht="16.5" spans="1:9">
      <c r="A344" s="41">
        <v>343</v>
      </c>
      <c r="B344" s="41"/>
      <c r="C344" s="41"/>
      <c r="D344" s="42"/>
      <c r="E344" s="48">
        <f t="shared" si="24"/>
        <v>0</v>
      </c>
      <c r="F344" s="48">
        <f>IF(E344/12&gt;0,VLOOKUP(E344/12,税率表!$A$17:$D$24,3,1),0)</f>
        <v>0</v>
      </c>
      <c r="G344" s="48">
        <f>IF(E344/12&gt;0,VLOOKUP(E344/12,税率表!$A$17:$D$24,4,1),0)</f>
        <v>0</v>
      </c>
      <c r="H344" s="48">
        <f t="shared" si="25"/>
        <v>0</v>
      </c>
      <c r="I344" s="48">
        <f t="shared" si="26"/>
        <v>0</v>
      </c>
    </row>
    <row r="345" ht="16.5" spans="1:9">
      <c r="A345" s="41">
        <v>344</v>
      </c>
      <c r="B345" s="41"/>
      <c r="C345" s="41"/>
      <c r="D345" s="42"/>
      <c r="E345" s="48">
        <f t="shared" si="24"/>
        <v>0</v>
      </c>
      <c r="F345" s="48">
        <f>IF(E345/12&gt;0,VLOOKUP(E345/12,税率表!$A$17:$D$24,3,1),0)</f>
        <v>0</v>
      </c>
      <c r="G345" s="48">
        <f>IF(E345/12&gt;0,VLOOKUP(E345/12,税率表!$A$17:$D$24,4,1),0)</f>
        <v>0</v>
      </c>
      <c r="H345" s="48">
        <f t="shared" si="25"/>
        <v>0</v>
      </c>
      <c r="I345" s="48">
        <f t="shared" si="26"/>
        <v>0</v>
      </c>
    </row>
    <row r="346" ht="16.5" spans="1:9">
      <c r="A346" s="41">
        <v>345</v>
      </c>
      <c r="B346" s="41"/>
      <c r="C346" s="41"/>
      <c r="D346" s="42"/>
      <c r="E346" s="48">
        <f t="shared" si="24"/>
        <v>0</v>
      </c>
      <c r="F346" s="48">
        <f>IF(E346/12&gt;0,VLOOKUP(E346/12,税率表!$A$17:$D$24,3,1),0)</f>
        <v>0</v>
      </c>
      <c r="G346" s="48">
        <f>IF(E346/12&gt;0,VLOOKUP(E346/12,税率表!$A$17:$D$24,4,1),0)</f>
        <v>0</v>
      </c>
      <c r="H346" s="48">
        <f t="shared" si="25"/>
        <v>0</v>
      </c>
      <c r="I346" s="48">
        <f t="shared" si="26"/>
        <v>0</v>
      </c>
    </row>
    <row r="347" ht="16.5" spans="1:9">
      <c r="A347" s="41">
        <v>346</v>
      </c>
      <c r="B347" s="41"/>
      <c r="C347" s="41"/>
      <c r="D347" s="42"/>
      <c r="E347" s="48">
        <f t="shared" si="24"/>
        <v>0</v>
      </c>
      <c r="F347" s="48">
        <f>IF(E347/12&gt;0,VLOOKUP(E347/12,税率表!$A$17:$D$24,3,1),0)</f>
        <v>0</v>
      </c>
      <c r="G347" s="48">
        <f>IF(E347/12&gt;0,VLOOKUP(E347/12,税率表!$A$17:$D$24,4,1),0)</f>
        <v>0</v>
      </c>
      <c r="H347" s="48">
        <f t="shared" si="25"/>
        <v>0</v>
      </c>
      <c r="I347" s="48">
        <f t="shared" si="26"/>
        <v>0</v>
      </c>
    </row>
    <row r="348" ht="16.5" spans="1:9">
      <c r="A348" s="41">
        <v>347</v>
      </c>
      <c r="B348" s="41"/>
      <c r="C348" s="41"/>
      <c r="D348" s="42"/>
      <c r="E348" s="48">
        <f t="shared" si="24"/>
        <v>0</v>
      </c>
      <c r="F348" s="48">
        <f>IF(E348/12&gt;0,VLOOKUP(E348/12,税率表!$A$17:$D$24,3,1),0)</f>
        <v>0</v>
      </c>
      <c r="G348" s="48">
        <f>IF(E348/12&gt;0,VLOOKUP(E348/12,税率表!$A$17:$D$24,4,1),0)</f>
        <v>0</v>
      </c>
      <c r="H348" s="48">
        <f t="shared" si="25"/>
        <v>0</v>
      </c>
      <c r="I348" s="48">
        <f t="shared" si="26"/>
        <v>0</v>
      </c>
    </row>
    <row r="349" ht="16.5" spans="1:9">
      <c r="A349" s="41">
        <v>348</v>
      </c>
      <c r="B349" s="41"/>
      <c r="C349" s="41"/>
      <c r="D349" s="42"/>
      <c r="E349" s="48">
        <f t="shared" si="24"/>
        <v>0</v>
      </c>
      <c r="F349" s="48">
        <f>IF(E349/12&gt;0,VLOOKUP(E349/12,税率表!$A$17:$D$24,3,1),0)</f>
        <v>0</v>
      </c>
      <c r="G349" s="48">
        <f>IF(E349/12&gt;0,VLOOKUP(E349/12,税率表!$A$17:$D$24,4,1),0)</f>
        <v>0</v>
      </c>
      <c r="H349" s="48">
        <f t="shared" si="25"/>
        <v>0</v>
      </c>
      <c r="I349" s="48">
        <f t="shared" si="26"/>
        <v>0</v>
      </c>
    </row>
    <row r="350" ht="16.5" spans="1:9">
      <c r="A350" s="41">
        <v>349</v>
      </c>
      <c r="B350" s="41"/>
      <c r="C350" s="41"/>
      <c r="D350" s="42"/>
      <c r="E350" s="48">
        <f t="shared" si="24"/>
        <v>0</v>
      </c>
      <c r="F350" s="48">
        <f>IF(E350/12&gt;0,VLOOKUP(E350/12,税率表!$A$17:$D$24,3,1),0)</f>
        <v>0</v>
      </c>
      <c r="G350" s="48">
        <f>IF(E350/12&gt;0,VLOOKUP(E350/12,税率表!$A$17:$D$24,4,1),0)</f>
        <v>0</v>
      </c>
      <c r="H350" s="48">
        <f t="shared" si="25"/>
        <v>0</v>
      </c>
      <c r="I350" s="48">
        <f t="shared" si="26"/>
        <v>0</v>
      </c>
    </row>
    <row r="351" ht="16.5" spans="1:9">
      <c r="A351" s="41">
        <v>350</v>
      </c>
      <c r="B351" s="41"/>
      <c r="C351" s="41"/>
      <c r="D351" s="42"/>
      <c r="E351" s="48">
        <f t="shared" si="24"/>
        <v>0</v>
      </c>
      <c r="F351" s="48">
        <f>IF(E351/12&gt;0,VLOOKUP(E351/12,税率表!$A$17:$D$24,3,1),0)</f>
        <v>0</v>
      </c>
      <c r="G351" s="48">
        <f>IF(E351/12&gt;0,VLOOKUP(E351/12,税率表!$A$17:$D$24,4,1),0)</f>
        <v>0</v>
      </c>
      <c r="H351" s="48">
        <f t="shared" si="25"/>
        <v>0</v>
      </c>
      <c r="I351" s="48">
        <f t="shared" si="26"/>
        <v>0</v>
      </c>
    </row>
    <row r="352" ht="16.5" spans="1:9">
      <c r="A352" s="41">
        <v>351</v>
      </c>
      <c r="B352" s="41"/>
      <c r="C352" s="41"/>
      <c r="D352" s="42"/>
      <c r="E352" s="48">
        <f t="shared" si="24"/>
        <v>0</v>
      </c>
      <c r="F352" s="48">
        <f>IF(E352/12&gt;0,VLOOKUP(E352/12,税率表!$A$17:$D$24,3,1),0)</f>
        <v>0</v>
      </c>
      <c r="G352" s="48">
        <f>IF(E352/12&gt;0,VLOOKUP(E352/12,税率表!$A$17:$D$24,4,1),0)</f>
        <v>0</v>
      </c>
      <c r="H352" s="48">
        <f t="shared" si="25"/>
        <v>0</v>
      </c>
      <c r="I352" s="48">
        <f t="shared" si="26"/>
        <v>0</v>
      </c>
    </row>
    <row r="353" ht="16.5" spans="1:9">
      <c r="A353" s="41">
        <v>352</v>
      </c>
      <c r="B353" s="41"/>
      <c r="C353" s="41"/>
      <c r="D353" s="42"/>
      <c r="E353" s="48">
        <f t="shared" si="24"/>
        <v>0</v>
      </c>
      <c r="F353" s="48">
        <f>IF(E353/12&gt;0,VLOOKUP(E353/12,税率表!$A$17:$D$24,3,1),0)</f>
        <v>0</v>
      </c>
      <c r="G353" s="48">
        <f>IF(E353/12&gt;0,VLOOKUP(E353/12,税率表!$A$17:$D$24,4,1),0)</f>
        <v>0</v>
      </c>
      <c r="H353" s="48">
        <f t="shared" si="25"/>
        <v>0</v>
      </c>
      <c r="I353" s="48">
        <f t="shared" si="26"/>
        <v>0</v>
      </c>
    </row>
    <row r="354" ht="16.5" spans="1:9">
      <c r="A354" s="41">
        <v>353</v>
      </c>
      <c r="B354" s="41"/>
      <c r="C354" s="41"/>
      <c r="D354" s="42"/>
      <c r="E354" s="48">
        <f t="shared" si="24"/>
        <v>0</v>
      </c>
      <c r="F354" s="48">
        <f>IF(E354/12&gt;0,VLOOKUP(E354/12,税率表!$A$17:$D$24,3,1),0)</f>
        <v>0</v>
      </c>
      <c r="G354" s="48">
        <f>IF(E354/12&gt;0,VLOOKUP(E354/12,税率表!$A$17:$D$24,4,1),0)</f>
        <v>0</v>
      </c>
      <c r="H354" s="48">
        <f t="shared" si="25"/>
        <v>0</v>
      </c>
      <c r="I354" s="48">
        <f t="shared" si="26"/>
        <v>0</v>
      </c>
    </row>
    <row r="355" ht="16.5" spans="1:9">
      <c r="A355" s="41">
        <v>354</v>
      </c>
      <c r="B355" s="41"/>
      <c r="C355" s="41"/>
      <c r="D355" s="42"/>
      <c r="E355" s="48">
        <f t="shared" si="24"/>
        <v>0</v>
      </c>
      <c r="F355" s="48">
        <f>IF(E355/12&gt;0,VLOOKUP(E355/12,税率表!$A$17:$D$24,3,1),0)</f>
        <v>0</v>
      </c>
      <c r="G355" s="48">
        <f>IF(E355/12&gt;0,VLOOKUP(E355/12,税率表!$A$17:$D$24,4,1),0)</f>
        <v>0</v>
      </c>
      <c r="H355" s="48">
        <f t="shared" si="25"/>
        <v>0</v>
      </c>
      <c r="I355" s="48">
        <f t="shared" si="26"/>
        <v>0</v>
      </c>
    </row>
    <row r="356" ht="16.5" spans="1:9">
      <c r="A356" s="41">
        <v>355</v>
      </c>
      <c r="B356" s="41"/>
      <c r="C356" s="41"/>
      <c r="D356" s="42"/>
      <c r="E356" s="48">
        <f t="shared" si="24"/>
        <v>0</v>
      </c>
      <c r="F356" s="48">
        <f>IF(E356/12&gt;0,VLOOKUP(E356/12,税率表!$A$17:$D$24,3,1),0)</f>
        <v>0</v>
      </c>
      <c r="G356" s="48">
        <f>IF(E356/12&gt;0,VLOOKUP(E356/12,税率表!$A$17:$D$24,4,1),0)</f>
        <v>0</v>
      </c>
      <c r="H356" s="48">
        <f t="shared" si="25"/>
        <v>0</v>
      </c>
      <c r="I356" s="48">
        <f t="shared" si="26"/>
        <v>0</v>
      </c>
    </row>
    <row r="357" ht="16.5" spans="1:9">
      <c r="A357" s="41">
        <v>356</v>
      </c>
      <c r="B357" s="41"/>
      <c r="C357" s="41"/>
      <c r="D357" s="42"/>
      <c r="E357" s="48">
        <f t="shared" si="24"/>
        <v>0</v>
      </c>
      <c r="F357" s="48">
        <f>IF(E357/12&gt;0,VLOOKUP(E357/12,税率表!$A$17:$D$24,3,1),0)</f>
        <v>0</v>
      </c>
      <c r="G357" s="48">
        <f>IF(E357/12&gt;0,VLOOKUP(E357/12,税率表!$A$17:$D$24,4,1),0)</f>
        <v>0</v>
      </c>
      <c r="H357" s="48">
        <f t="shared" si="25"/>
        <v>0</v>
      </c>
      <c r="I357" s="48">
        <f t="shared" si="26"/>
        <v>0</v>
      </c>
    </row>
    <row r="358" ht="16.5" spans="1:9">
      <c r="A358" s="41">
        <v>357</v>
      </c>
      <c r="B358" s="41"/>
      <c r="C358" s="41"/>
      <c r="D358" s="42"/>
      <c r="E358" s="48">
        <f t="shared" si="24"/>
        <v>0</v>
      </c>
      <c r="F358" s="48">
        <f>IF(E358/12&gt;0,VLOOKUP(E358/12,税率表!$A$17:$D$24,3,1),0)</f>
        <v>0</v>
      </c>
      <c r="G358" s="48">
        <f>IF(E358/12&gt;0,VLOOKUP(E358/12,税率表!$A$17:$D$24,4,1),0)</f>
        <v>0</v>
      </c>
      <c r="H358" s="48">
        <f t="shared" si="25"/>
        <v>0</v>
      </c>
      <c r="I358" s="48">
        <f t="shared" si="26"/>
        <v>0</v>
      </c>
    </row>
    <row r="359" ht="16.5" spans="1:9">
      <c r="A359" s="41">
        <v>358</v>
      </c>
      <c r="B359" s="41"/>
      <c r="C359" s="41"/>
      <c r="D359" s="42"/>
      <c r="E359" s="48">
        <f t="shared" si="24"/>
        <v>0</v>
      </c>
      <c r="F359" s="48">
        <f>IF(E359/12&gt;0,VLOOKUP(E359/12,税率表!$A$17:$D$24,3,1),0)</f>
        <v>0</v>
      </c>
      <c r="G359" s="48">
        <f>IF(E359/12&gt;0,VLOOKUP(E359/12,税率表!$A$17:$D$24,4,1),0)</f>
        <v>0</v>
      </c>
      <c r="H359" s="48">
        <f t="shared" si="25"/>
        <v>0</v>
      </c>
      <c r="I359" s="48">
        <f t="shared" si="26"/>
        <v>0</v>
      </c>
    </row>
    <row r="360" ht="16.5" spans="1:9">
      <c r="A360" s="41">
        <v>359</v>
      </c>
      <c r="B360" s="41"/>
      <c r="C360" s="41"/>
      <c r="D360" s="42"/>
      <c r="E360" s="48">
        <f t="shared" si="24"/>
        <v>0</v>
      </c>
      <c r="F360" s="48">
        <f>IF(E360/12&gt;0,VLOOKUP(E360/12,税率表!$A$17:$D$24,3,1),0)</f>
        <v>0</v>
      </c>
      <c r="G360" s="48">
        <f>IF(E360/12&gt;0,VLOOKUP(E360/12,税率表!$A$17:$D$24,4,1),0)</f>
        <v>0</v>
      </c>
      <c r="H360" s="48">
        <f t="shared" si="25"/>
        <v>0</v>
      </c>
      <c r="I360" s="48">
        <f t="shared" si="26"/>
        <v>0</v>
      </c>
    </row>
    <row r="361" ht="16.5" spans="1:9">
      <c r="A361" s="41">
        <v>360</v>
      </c>
      <c r="B361" s="41"/>
      <c r="C361" s="41"/>
      <c r="D361" s="42"/>
      <c r="E361" s="48">
        <f t="shared" si="24"/>
        <v>0</v>
      </c>
      <c r="F361" s="48">
        <f>IF(E361/12&gt;0,VLOOKUP(E361/12,税率表!$A$17:$D$24,3,1),0)</f>
        <v>0</v>
      </c>
      <c r="G361" s="48">
        <f>IF(E361/12&gt;0,VLOOKUP(E361/12,税率表!$A$17:$D$24,4,1),0)</f>
        <v>0</v>
      </c>
      <c r="H361" s="48">
        <f t="shared" si="25"/>
        <v>0</v>
      </c>
      <c r="I361" s="48">
        <f t="shared" si="26"/>
        <v>0</v>
      </c>
    </row>
    <row r="362" ht="16.5" spans="1:9">
      <c r="A362" s="41">
        <v>361</v>
      </c>
      <c r="B362" s="41"/>
      <c r="C362" s="41"/>
      <c r="D362" s="42"/>
      <c r="E362" s="48">
        <f t="shared" si="24"/>
        <v>0</v>
      </c>
      <c r="F362" s="48">
        <f>IF(E362/12&gt;0,VLOOKUP(E362/12,税率表!$A$17:$D$24,3,1),0)</f>
        <v>0</v>
      </c>
      <c r="G362" s="48">
        <f>IF(E362/12&gt;0,VLOOKUP(E362/12,税率表!$A$17:$D$24,4,1),0)</f>
        <v>0</v>
      </c>
      <c r="H362" s="48">
        <f t="shared" si="25"/>
        <v>0</v>
      </c>
      <c r="I362" s="48">
        <f t="shared" si="26"/>
        <v>0</v>
      </c>
    </row>
    <row r="363" ht="16.5" spans="1:9">
      <c r="A363" s="41">
        <v>362</v>
      </c>
      <c r="B363" s="41"/>
      <c r="C363" s="41"/>
      <c r="D363" s="42"/>
      <c r="E363" s="48">
        <f t="shared" si="24"/>
        <v>0</v>
      </c>
      <c r="F363" s="48">
        <f>IF(E363/12&gt;0,VLOOKUP(E363/12,税率表!$A$17:$D$24,3,1),0)</f>
        <v>0</v>
      </c>
      <c r="G363" s="48">
        <f>IF(E363/12&gt;0,VLOOKUP(E363/12,税率表!$A$17:$D$24,4,1),0)</f>
        <v>0</v>
      </c>
      <c r="H363" s="48">
        <f t="shared" si="25"/>
        <v>0</v>
      </c>
      <c r="I363" s="48">
        <f t="shared" si="26"/>
        <v>0</v>
      </c>
    </row>
    <row r="364" ht="16.5" spans="1:9">
      <c r="A364" s="41">
        <v>363</v>
      </c>
      <c r="B364" s="41"/>
      <c r="C364" s="41"/>
      <c r="D364" s="42"/>
      <c r="E364" s="48">
        <f t="shared" si="24"/>
        <v>0</v>
      </c>
      <c r="F364" s="48">
        <f>IF(E364/12&gt;0,VLOOKUP(E364/12,税率表!$A$17:$D$24,3,1),0)</f>
        <v>0</v>
      </c>
      <c r="G364" s="48">
        <f>IF(E364/12&gt;0,VLOOKUP(E364/12,税率表!$A$17:$D$24,4,1),0)</f>
        <v>0</v>
      </c>
      <c r="H364" s="48">
        <f t="shared" si="25"/>
        <v>0</v>
      </c>
      <c r="I364" s="48">
        <f t="shared" si="26"/>
        <v>0</v>
      </c>
    </row>
    <row r="365" ht="16.5" spans="1:9">
      <c r="A365" s="41">
        <v>364</v>
      </c>
      <c r="B365" s="41"/>
      <c r="C365" s="41"/>
      <c r="D365" s="42"/>
      <c r="E365" s="48">
        <f t="shared" si="24"/>
        <v>0</v>
      </c>
      <c r="F365" s="48">
        <f>IF(E365/12&gt;0,VLOOKUP(E365/12,税率表!$A$17:$D$24,3,1),0)</f>
        <v>0</v>
      </c>
      <c r="G365" s="48">
        <f>IF(E365/12&gt;0,VLOOKUP(E365/12,税率表!$A$17:$D$24,4,1),0)</f>
        <v>0</v>
      </c>
      <c r="H365" s="48">
        <f t="shared" si="25"/>
        <v>0</v>
      </c>
      <c r="I365" s="48">
        <f t="shared" si="26"/>
        <v>0</v>
      </c>
    </row>
    <row r="366" ht="16.5" spans="1:9">
      <c r="A366" s="41">
        <v>365</v>
      </c>
      <c r="B366" s="41"/>
      <c r="C366" s="41"/>
      <c r="D366" s="42"/>
      <c r="E366" s="48">
        <f t="shared" si="24"/>
        <v>0</v>
      </c>
      <c r="F366" s="48">
        <f>IF(E366/12&gt;0,VLOOKUP(E366/12,税率表!$A$17:$D$24,3,1),0)</f>
        <v>0</v>
      </c>
      <c r="G366" s="48">
        <f>IF(E366/12&gt;0,VLOOKUP(E366/12,税率表!$A$17:$D$24,4,1),0)</f>
        <v>0</v>
      </c>
      <c r="H366" s="48">
        <f t="shared" si="25"/>
        <v>0</v>
      </c>
      <c r="I366" s="48">
        <f t="shared" si="26"/>
        <v>0</v>
      </c>
    </row>
    <row r="367" ht="16.5" spans="1:9">
      <c r="A367" s="41">
        <v>366</v>
      </c>
      <c r="B367" s="41"/>
      <c r="C367" s="41"/>
      <c r="D367" s="42"/>
      <c r="E367" s="48">
        <f t="shared" si="24"/>
        <v>0</v>
      </c>
      <c r="F367" s="48">
        <f>IF(E367/12&gt;0,VLOOKUP(E367/12,税率表!$A$17:$D$24,3,1),0)</f>
        <v>0</v>
      </c>
      <c r="G367" s="48">
        <f>IF(E367/12&gt;0,VLOOKUP(E367/12,税率表!$A$17:$D$24,4,1),0)</f>
        <v>0</v>
      </c>
      <c r="H367" s="48">
        <f t="shared" si="25"/>
        <v>0</v>
      </c>
      <c r="I367" s="48">
        <f t="shared" si="26"/>
        <v>0</v>
      </c>
    </row>
    <row r="368" ht="16.5" spans="1:9">
      <c r="A368" s="41">
        <v>367</v>
      </c>
      <c r="B368" s="41"/>
      <c r="C368" s="41"/>
      <c r="D368" s="42"/>
      <c r="E368" s="48">
        <f t="shared" si="24"/>
        <v>0</v>
      </c>
      <c r="F368" s="48">
        <f>IF(E368/12&gt;0,VLOOKUP(E368/12,税率表!$A$17:$D$24,3,1),0)</f>
        <v>0</v>
      </c>
      <c r="G368" s="48">
        <f>IF(E368/12&gt;0,VLOOKUP(E368/12,税率表!$A$17:$D$24,4,1),0)</f>
        <v>0</v>
      </c>
      <c r="H368" s="48">
        <f t="shared" si="25"/>
        <v>0</v>
      </c>
      <c r="I368" s="48">
        <f t="shared" si="26"/>
        <v>0</v>
      </c>
    </row>
    <row r="369" ht="16.5" spans="1:9">
      <c r="A369" s="41">
        <v>368</v>
      </c>
      <c r="B369" s="41"/>
      <c r="C369" s="41"/>
      <c r="D369" s="42"/>
      <c r="E369" s="48">
        <f t="shared" si="24"/>
        <v>0</v>
      </c>
      <c r="F369" s="48">
        <f>IF(E369/12&gt;0,VLOOKUP(E369/12,税率表!$A$17:$D$24,3,1),0)</f>
        <v>0</v>
      </c>
      <c r="G369" s="48">
        <f>IF(E369/12&gt;0,VLOOKUP(E369/12,税率表!$A$17:$D$24,4,1),0)</f>
        <v>0</v>
      </c>
      <c r="H369" s="48">
        <f t="shared" si="25"/>
        <v>0</v>
      </c>
      <c r="I369" s="48">
        <f t="shared" si="26"/>
        <v>0</v>
      </c>
    </row>
    <row r="370" ht="16.5" spans="1:9">
      <c r="A370" s="41">
        <v>369</v>
      </c>
      <c r="B370" s="41"/>
      <c r="C370" s="41"/>
      <c r="D370" s="42"/>
      <c r="E370" s="48">
        <f t="shared" si="24"/>
        <v>0</v>
      </c>
      <c r="F370" s="48">
        <f>IF(E370/12&gt;0,VLOOKUP(E370/12,税率表!$A$17:$D$24,3,1),0)</f>
        <v>0</v>
      </c>
      <c r="G370" s="48">
        <f>IF(E370/12&gt;0,VLOOKUP(E370/12,税率表!$A$17:$D$24,4,1),0)</f>
        <v>0</v>
      </c>
      <c r="H370" s="48">
        <f t="shared" si="25"/>
        <v>0</v>
      </c>
      <c r="I370" s="48">
        <f t="shared" si="26"/>
        <v>0</v>
      </c>
    </row>
    <row r="371" ht="16.5" spans="1:9">
      <c r="A371" s="41">
        <v>370</v>
      </c>
      <c r="B371" s="41"/>
      <c r="C371" s="41"/>
      <c r="D371" s="42"/>
      <c r="E371" s="48">
        <f t="shared" si="24"/>
        <v>0</v>
      </c>
      <c r="F371" s="48">
        <f>IF(E371/12&gt;0,VLOOKUP(E371/12,税率表!$A$17:$D$24,3,1),0)</f>
        <v>0</v>
      </c>
      <c r="G371" s="48">
        <f>IF(E371/12&gt;0,VLOOKUP(E371/12,税率表!$A$17:$D$24,4,1),0)</f>
        <v>0</v>
      </c>
      <c r="H371" s="48">
        <f t="shared" si="25"/>
        <v>0</v>
      </c>
      <c r="I371" s="48">
        <f t="shared" si="26"/>
        <v>0</v>
      </c>
    </row>
    <row r="372" ht="16.5" spans="1:9">
      <c r="A372" s="41">
        <v>371</v>
      </c>
      <c r="B372" s="41"/>
      <c r="C372" s="41"/>
      <c r="D372" s="42"/>
      <c r="E372" s="48">
        <f t="shared" si="24"/>
        <v>0</v>
      </c>
      <c r="F372" s="48">
        <f>IF(E372/12&gt;0,VLOOKUP(E372/12,税率表!$A$17:$D$24,3,1),0)</f>
        <v>0</v>
      </c>
      <c r="G372" s="48">
        <f>IF(E372/12&gt;0,VLOOKUP(E372/12,税率表!$A$17:$D$24,4,1),0)</f>
        <v>0</v>
      </c>
      <c r="H372" s="48">
        <f t="shared" si="25"/>
        <v>0</v>
      </c>
      <c r="I372" s="48">
        <f t="shared" si="26"/>
        <v>0</v>
      </c>
    </row>
    <row r="373" ht="16.5" spans="1:9">
      <c r="A373" s="41">
        <v>372</v>
      </c>
      <c r="B373" s="41"/>
      <c r="C373" s="41"/>
      <c r="D373" s="42"/>
      <c r="E373" s="48">
        <f t="shared" si="24"/>
        <v>0</v>
      </c>
      <c r="F373" s="48">
        <f>IF(E373/12&gt;0,VLOOKUP(E373/12,税率表!$A$17:$D$24,3,1),0)</f>
        <v>0</v>
      </c>
      <c r="G373" s="48">
        <f>IF(E373/12&gt;0,VLOOKUP(E373/12,税率表!$A$17:$D$24,4,1),0)</f>
        <v>0</v>
      </c>
      <c r="H373" s="48">
        <f t="shared" si="25"/>
        <v>0</v>
      </c>
      <c r="I373" s="48">
        <f t="shared" si="26"/>
        <v>0</v>
      </c>
    </row>
    <row r="374" ht="16.5" spans="1:9">
      <c r="A374" s="41">
        <v>373</v>
      </c>
      <c r="B374" s="41"/>
      <c r="C374" s="41"/>
      <c r="D374" s="42"/>
      <c r="E374" s="48">
        <f t="shared" si="24"/>
        <v>0</v>
      </c>
      <c r="F374" s="48">
        <f>IF(E374/12&gt;0,VLOOKUP(E374/12,税率表!$A$17:$D$24,3,1),0)</f>
        <v>0</v>
      </c>
      <c r="G374" s="48">
        <f>IF(E374/12&gt;0,VLOOKUP(E374/12,税率表!$A$17:$D$24,4,1),0)</f>
        <v>0</v>
      </c>
      <c r="H374" s="48">
        <f t="shared" si="25"/>
        <v>0</v>
      </c>
      <c r="I374" s="48">
        <f t="shared" si="26"/>
        <v>0</v>
      </c>
    </row>
    <row r="375" ht="16.5" spans="1:9">
      <c r="A375" s="41">
        <v>374</v>
      </c>
      <c r="B375" s="41"/>
      <c r="C375" s="41"/>
      <c r="D375" s="42"/>
      <c r="E375" s="48">
        <f t="shared" si="24"/>
        <v>0</v>
      </c>
      <c r="F375" s="48">
        <f>IF(E375/12&gt;0,VLOOKUP(E375/12,税率表!$A$17:$D$24,3,1),0)</f>
        <v>0</v>
      </c>
      <c r="G375" s="48">
        <f>IF(E375/12&gt;0,VLOOKUP(E375/12,税率表!$A$17:$D$24,4,1),0)</f>
        <v>0</v>
      </c>
      <c r="H375" s="48">
        <f t="shared" si="25"/>
        <v>0</v>
      </c>
      <c r="I375" s="48">
        <f t="shared" si="26"/>
        <v>0</v>
      </c>
    </row>
    <row r="376" ht="16.5" spans="1:9">
      <c r="A376" s="41">
        <v>375</v>
      </c>
      <c r="B376" s="41"/>
      <c r="C376" s="41"/>
      <c r="D376" s="42"/>
      <c r="E376" s="48">
        <f t="shared" si="24"/>
        <v>0</v>
      </c>
      <c r="F376" s="48">
        <f>IF(E376/12&gt;0,VLOOKUP(E376/12,税率表!$A$17:$D$24,3,1),0)</f>
        <v>0</v>
      </c>
      <c r="G376" s="48">
        <f>IF(E376/12&gt;0,VLOOKUP(E376/12,税率表!$A$17:$D$24,4,1),0)</f>
        <v>0</v>
      </c>
      <c r="H376" s="48">
        <f t="shared" si="25"/>
        <v>0</v>
      </c>
      <c r="I376" s="48">
        <f t="shared" si="26"/>
        <v>0</v>
      </c>
    </row>
    <row r="377" ht="16.5" spans="1:9">
      <c r="A377" s="41">
        <v>376</v>
      </c>
      <c r="B377" s="41"/>
      <c r="C377" s="41"/>
      <c r="D377" s="42"/>
      <c r="E377" s="48">
        <f t="shared" si="24"/>
        <v>0</v>
      </c>
      <c r="F377" s="48">
        <f>IF(E377/12&gt;0,VLOOKUP(E377/12,税率表!$A$17:$D$24,3,1),0)</f>
        <v>0</v>
      </c>
      <c r="G377" s="48">
        <f>IF(E377/12&gt;0,VLOOKUP(E377/12,税率表!$A$17:$D$24,4,1),0)</f>
        <v>0</v>
      </c>
      <c r="H377" s="48">
        <f t="shared" si="25"/>
        <v>0</v>
      </c>
      <c r="I377" s="48">
        <f t="shared" si="26"/>
        <v>0</v>
      </c>
    </row>
    <row r="378" ht="16.5" spans="1:9">
      <c r="A378" s="41">
        <v>377</v>
      </c>
      <c r="B378" s="41"/>
      <c r="C378" s="41"/>
      <c r="D378" s="42"/>
      <c r="E378" s="48">
        <f t="shared" si="24"/>
        <v>0</v>
      </c>
      <c r="F378" s="48">
        <f>IF(E378/12&gt;0,VLOOKUP(E378/12,税率表!$A$17:$D$24,3,1),0)</f>
        <v>0</v>
      </c>
      <c r="G378" s="48">
        <f>IF(E378/12&gt;0,VLOOKUP(E378/12,税率表!$A$17:$D$24,4,1),0)</f>
        <v>0</v>
      </c>
      <c r="H378" s="48">
        <f t="shared" si="25"/>
        <v>0</v>
      </c>
      <c r="I378" s="48">
        <f t="shared" si="26"/>
        <v>0</v>
      </c>
    </row>
    <row r="379" ht="16.5" spans="1:9">
      <c r="A379" s="41">
        <v>378</v>
      </c>
      <c r="B379" s="41"/>
      <c r="C379" s="41"/>
      <c r="D379" s="42"/>
      <c r="E379" s="48">
        <f t="shared" si="24"/>
        <v>0</v>
      </c>
      <c r="F379" s="48">
        <f>IF(E379/12&gt;0,VLOOKUP(E379/12,税率表!$A$17:$D$24,3,1),0)</f>
        <v>0</v>
      </c>
      <c r="G379" s="48">
        <f>IF(E379/12&gt;0,VLOOKUP(E379/12,税率表!$A$17:$D$24,4,1),0)</f>
        <v>0</v>
      </c>
      <c r="H379" s="48">
        <f t="shared" si="25"/>
        <v>0</v>
      </c>
      <c r="I379" s="48">
        <f t="shared" si="26"/>
        <v>0</v>
      </c>
    </row>
    <row r="380" ht="16.5" spans="1:9">
      <c r="A380" s="41">
        <v>379</v>
      </c>
      <c r="B380" s="41"/>
      <c r="C380" s="41"/>
      <c r="D380" s="42"/>
      <c r="E380" s="48">
        <f t="shared" si="24"/>
        <v>0</v>
      </c>
      <c r="F380" s="48">
        <f>IF(E380/12&gt;0,VLOOKUP(E380/12,税率表!$A$17:$D$24,3,1),0)</f>
        <v>0</v>
      </c>
      <c r="G380" s="48">
        <f>IF(E380/12&gt;0,VLOOKUP(E380/12,税率表!$A$17:$D$24,4,1),0)</f>
        <v>0</v>
      </c>
      <c r="H380" s="48">
        <f t="shared" si="25"/>
        <v>0</v>
      </c>
      <c r="I380" s="48">
        <f t="shared" si="26"/>
        <v>0</v>
      </c>
    </row>
    <row r="381" ht="16.5" spans="1:9">
      <c r="A381" s="41">
        <v>380</v>
      </c>
      <c r="B381" s="41"/>
      <c r="C381" s="41"/>
      <c r="D381" s="42"/>
      <c r="E381" s="48">
        <f t="shared" si="24"/>
        <v>0</v>
      </c>
      <c r="F381" s="48">
        <f>IF(E381/12&gt;0,VLOOKUP(E381/12,税率表!$A$17:$D$24,3,1),0)</f>
        <v>0</v>
      </c>
      <c r="G381" s="48">
        <f>IF(E381/12&gt;0,VLOOKUP(E381/12,税率表!$A$17:$D$24,4,1),0)</f>
        <v>0</v>
      </c>
      <c r="H381" s="48">
        <f t="shared" si="25"/>
        <v>0</v>
      </c>
      <c r="I381" s="48">
        <f t="shared" si="26"/>
        <v>0</v>
      </c>
    </row>
    <row r="382" ht="16.5" spans="1:9">
      <c r="A382" s="41">
        <v>381</v>
      </c>
      <c r="B382" s="41"/>
      <c r="C382" s="41"/>
      <c r="D382" s="42"/>
      <c r="E382" s="48">
        <f t="shared" si="24"/>
        <v>0</v>
      </c>
      <c r="F382" s="48">
        <f>IF(E382/12&gt;0,VLOOKUP(E382/12,税率表!$A$17:$D$24,3,1),0)</f>
        <v>0</v>
      </c>
      <c r="G382" s="48">
        <f>IF(E382/12&gt;0,VLOOKUP(E382/12,税率表!$A$17:$D$24,4,1),0)</f>
        <v>0</v>
      </c>
      <c r="H382" s="48">
        <f t="shared" si="25"/>
        <v>0</v>
      </c>
      <c r="I382" s="48">
        <f t="shared" si="26"/>
        <v>0</v>
      </c>
    </row>
    <row r="383" ht="16.5" spans="1:9">
      <c r="A383" s="41">
        <v>382</v>
      </c>
      <c r="B383" s="41"/>
      <c r="C383" s="41"/>
      <c r="D383" s="42"/>
      <c r="E383" s="48">
        <f t="shared" si="24"/>
        <v>0</v>
      </c>
      <c r="F383" s="48">
        <f>IF(E383/12&gt;0,VLOOKUP(E383/12,税率表!$A$17:$D$24,3,1),0)</f>
        <v>0</v>
      </c>
      <c r="G383" s="48">
        <f>IF(E383/12&gt;0,VLOOKUP(E383/12,税率表!$A$17:$D$24,4,1),0)</f>
        <v>0</v>
      </c>
      <c r="H383" s="48">
        <f t="shared" si="25"/>
        <v>0</v>
      </c>
      <c r="I383" s="48">
        <f t="shared" si="26"/>
        <v>0</v>
      </c>
    </row>
    <row r="384" ht="16.5" spans="1:9">
      <c r="A384" s="41">
        <v>383</v>
      </c>
      <c r="B384" s="41"/>
      <c r="C384" s="41"/>
      <c r="D384" s="42"/>
      <c r="E384" s="48">
        <f t="shared" si="24"/>
        <v>0</v>
      </c>
      <c r="F384" s="48">
        <f>IF(E384/12&gt;0,VLOOKUP(E384/12,税率表!$A$17:$D$24,3,1),0)</f>
        <v>0</v>
      </c>
      <c r="G384" s="48">
        <f>IF(E384/12&gt;0,VLOOKUP(E384/12,税率表!$A$17:$D$24,4,1),0)</f>
        <v>0</v>
      </c>
      <c r="H384" s="48">
        <f t="shared" si="25"/>
        <v>0</v>
      </c>
      <c r="I384" s="48">
        <f t="shared" si="26"/>
        <v>0</v>
      </c>
    </row>
    <row r="385" ht="16.5" spans="1:9">
      <c r="A385" s="41">
        <v>384</v>
      </c>
      <c r="B385" s="41"/>
      <c r="C385" s="41"/>
      <c r="D385" s="42"/>
      <c r="E385" s="48">
        <f t="shared" si="24"/>
        <v>0</v>
      </c>
      <c r="F385" s="48">
        <f>IF(E385/12&gt;0,VLOOKUP(E385/12,税率表!$A$17:$D$24,3,1),0)</f>
        <v>0</v>
      </c>
      <c r="G385" s="48">
        <f>IF(E385/12&gt;0,VLOOKUP(E385/12,税率表!$A$17:$D$24,4,1),0)</f>
        <v>0</v>
      </c>
      <c r="H385" s="48">
        <f t="shared" si="25"/>
        <v>0</v>
      </c>
      <c r="I385" s="48">
        <f t="shared" si="26"/>
        <v>0</v>
      </c>
    </row>
    <row r="386" ht="16.5" spans="1:9">
      <c r="A386" s="41">
        <v>385</v>
      </c>
      <c r="B386" s="41"/>
      <c r="C386" s="41"/>
      <c r="D386" s="42"/>
      <c r="E386" s="48">
        <f t="shared" si="24"/>
        <v>0</v>
      </c>
      <c r="F386" s="48">
        <f>IF(E386/12&gt;0,VLOOKUP(E386/12,税率表!$A$17:$D$24,3,1),0)</f>
        <v>0</v>
      </c>
      <c r="G386" s="48">
        <f>IF(E386/12&gt;0,VLOOKUP(E386/12,税率表!$A$17:$D$24,4,1),0)</f>
        <v>0</v>
      </c>
      <c r="H386" s="48">
        <f t="shared" si="25"/>
        <v>0</v>
      </c>
      <c r="I386" s="48">
        <f t="shared" si="26"/>
        <v>0</v>
      </c>
    </row>
    <row r="387" ht="16.5" spans="1:9">
      <c r="A387" s="41">
        <v>386</v>
      </c>
      <c r="B387" s="41"/>
      <c r="C387" s="41"/>
      <c r="D387" s="42"/>
      <c r="E387" s="48">
        <f t="shared" si="24"/>
        <v>0</v>
      </c>
      <c r="F387" s="48">
        <f>IF(E387/12&gt;0,VLOOKUP(E387/12,税率表!$A$17:$D$24,3,1),0)</f>
        <v>0</v>
      </c>
      <c r="G387" s="48">
        <f>IF(E387/12&gt;0,VLOOKUP(E387/12,税率表!$A$17:$D$24,4,1),0)</f>
        <v>0</v>
      </c>
      <c r="H387" s="48">
        <f t="shared" si="25"/>
        <v>0</v>
      </c>
      <c r="I387" s="48">
        <f t="shared" si="26"/>
        <v>0</v>
      </c>
    </row>
    <row r="388" ht="16.5" spans="1:9">
      <c r="A388" s="41">
        <v>387</v>
      </c>
      <c r="B388" s="41"/>
      <c r="C388" s="41"/>
      <c r="D388" s="42"/>
      <c r="E388" s="48">
        <f t="shared" si="24"/>
        <v>0</v>
      </c>
      <c r="F388" s="48">
        <f>IF(E388/12&gt;0,VLOOKUP(E388/12,税率表!$A$17:$D$24,3,1),0)</f>
        <v>0</v>
      </c>
      <c r="G388" s="48">
        <f>IF(E388/12&gt;0,VLOOKUP(E388/12,税率表!$A$17:$D$24,4,1),0)</f>
        <v>0</v>
      </c>
      <c r="H388" s="48">
        <f t="shared" si="25"/>
        <v>0</v>
      </c>
      <c r="I388" s="48">
        <f t="shared" si="26"/>
        <v>0</v>
      </c>
    </row>
    <row r="389" ht="16.5" spans="1:9">
      <c r="A389" s="41">
        <v>388</v>
      </c>
      <c r="B389" s="41"/>
      <c r="C389" s="41"/>
      <c r="D389" s="42"/>
      <c r="E389" s="48">
        <f t="shared" si="24"/>
        <v>0</v>
      </c>
      <c r="F389" s="48">
        <f>IF(E389/12&gt;0,VLOOKUP(E389/12,税率表!$A$17:$D$24,3,1),0)</f>
        <v>0</v>
      </c>
      <c r="G389" s="48">
        <f>IF(E389/12&gt;0,VLOOKUP(E389/12,税率表!$A$17:$D$24,4,1),0)</f>
        <v>0</v>
      </c>
      <c r="H389" s="48">
        <f t="shared" si="25"/>
        <v>0</v>
      </c>
      <c r="I389" s="48">
        <f t="shared" si="26"/>
        <v>0</v>
      </c>
    </row>
    <row r="390" ht="16.5" spans="1:9">
      <c r="A390" s="41">
        <v>389</v>
      </c>
      <c r="B390" s="41"/>
      <c r="C390" s="41"/>
      <c r="D390" s="42"/>
      <c r="E390" s="48">
        <f t="shared" si="24"/>
        <v>0</v>
      </c>
      <c r="F390" s="48">
        <f>IF(E390/12&gt;0,VLOOKUP(E390/12,税率表!$A$17:$D$24,3,1),0)</f>
        <v>0</v>
      </c>
      <c r="G390" s="48">
        <f>IF(E390/12&gt;0,VLOOKUP(E390/12,税率表!$A$17:$D$24,4,1),0)</f>
        <v>0</v>
      </c>
      <c r="H390" s="48">
        <f t="shared" si="25"/>
        <v>0</v>
      </c>
      <c r="I390" s="48">
        <f t="shared" si="26"/>
        <v>0</v>
      </c>
    </row>
    <row r="391" ht="16.5" spans="1:9">
      <c r="A391" s="41">
        <v>390</v>
      </c>
      <c r="B391" s="41"/>
      <c r="C391" s="41"/>
      <c r="D391" s="42"/>
      <c r="E391" s="48">
        <f t="shared" si="24"/>
        <v>0</v>
      </c>
      <c r="F391" s="48">
        <f>IF(E391/12&gt;0,VLOOKUP(E391/12,税率表!$A$17:$D$24,3,1),0)</f>
        <v>0</v>
      </c>
      <c r="G391" s="48">
        <f>IF(E391/12&gt;0,VLOOKUP(E391/12,税率表!$A$17:$D$24,4,1),0)</f>
        <v>0</v>
      </c>
      <c r="H391" s="48">
        <f t="shared" si="25"/>
        <v>0</v>
      </c>
      <c r="I391" s="48">
        <f t="shared" si="26"/>
        <v>0</v>
      </c>
    </row>
    <row r="392" ht="16.5" spans="1:9">
      <c r="A392" s="41">
        <v>391</v>
      </c>
      <c r="B392" s="41"/>
      <c r="C392" s="41"/>
      <c r="D392" s="42"/>
      <c r="E392" s="48">
        <f t="shared" si="24"/>
        <v>0</v>
      </c>
      <c r="F392" s="48">
        <f>IF(E392/12&gt;0,VLOOKUP(E392/12,税率表!$A$17:$D$24,3,1),0)</f>
        <v>0</v>
      </c>
      <c r="G392" s="48">
        <f>IF(E392/12&gt;0,VLOOKUP(E392/12,税率表!$A$17:$D$24,4,1),0)</f>
        <v>0</v>
      </c>
      <c r="H392" s="48">
        <f t="shared" si="25"/>
        <v>0</v>
      </c>
      <c r="I392" s="48">
        <f t="shared" si="26"/>
        <v>0</v>
      </c>
    </row>
    <row r="393" ht="16.5" spans="1:9">
      <c r="A393" s="41">
        <v>392</v>
      </c>
      <c r="B393" s="41"/>
      <c r="C393" s="41"/>
      <c r="D393" s="42"/>
      <c r="E393" s="48">
        <f t="shared" si="24"/>
        <v>0</v>
      </c>
      <c r="F393" s="48">
        <f>IF(E393/12&gt;0,VLOOKUP(E393/12,税率表!$A$17:$D$24,3,1),0)</f>
        <v>0</v>
      </c>
      <c r="G393" s="48">
        <f>IF(E393/12&gt;0,VLOOKUP(E393/12,税率表!$A$17:$D$24,4,1),0)</f>
        <v>0</v>
      </c>
      <c r="H393" s="48">
        <f t="shared" si="25"/>
        <v>0</v>
      </c>
      <c r="I393" s="48">
        <f t="shared" si="26"/>
        <v>0</v>
      </c>
    </row>
    <row r="394" ht="16.5" spans="1:9">
      <c r="A394" s="41">
        <v>393</v>
      </c>
      <c r="B394" s="41"/>
      <c r="C394" s="41"/>
      <c r="D394" s="42"/>
      <c r="E394" s="48">
        <f t="shared" ref="E394:E457" si="27">ROUND(D394,2)</f>
        <v>0</v>
      </c>
      <c r="F394" s="48">
        <f>IF(E394/12&gt;0,VLOOKUP(E394/12,税率表!$A$17:$D$24,3,1),0)</f>
        <v>0</v>
      </c>
      <c r="G394" s="48">
        <f>IF(E394/12&gt;0,VLOOKUP(E394/12,税率表!$A$17:$D$24,4,1),0)</f>
        <v>0</v>
      </c>
      <c r="H394" s="48">
        <f t="shared" ref="H394:H457" si="28">ROUND(E394*F394-G394,2)</f>
        <v>0</v>
      </c>
      <c r="I394" s="48">
        <f t="shared" ref="I394:I457" si="29">D394-H394</f>
        <v>0</v>
      </c>
    </row>
    <row r="395" ht="16.5" spans="1:9">
      <c r="A395" s="41">
        <v>394</v>
      </c>
      <c r="B395" s="41"/>
      <c r="C395" s="41"/>
      <c r="D395" s="42"/>
      <c r="E395" s="48">
        <f t="shared" si="27"/>
        <v>0</v>
      </c>
      <c r="F395" s="48">
        <f>IF(E395/12&gt;0,VLOOKUP(E395/12,税率表!$A$17:$D$24,3,1),0)</f>
        <v>0</v>
      </c>
      <c r="G395" s="48">
        <f>IF(E395/12&gt;0,VLOOKUP(E395/12,税率表!$A$17:$D$24,4,1),0)</f>
        <v>0</v>
      </c>
      <c r="H395" s="48">
        <f t="shared" si="28"/>
        <v>0</v>
      </c>
      <c r="I395" s="48">
        <f t="shared" si="29"/>
        <v>0</v>
      </c>
    </row>
    <row r="396" ht="16.5" spans="1:9">
      <c r="A396" s="41">
        <v>395</v>
      </c>
      <c r="B396" s="41"/>
      <c r="C396" s="41"/>
      <c r="D396" s="42"/>
      <c r="E396" s="48">
        <f t="shared" si="27"/>
        <v>0</v>
      </c>
      <c r="F396" s="48">
        <f>IF(E396/12&gt;0,VLOOKUP(E396/12,税率表!$A$17:$D$24,3,1),0)</f>
        <v>0</v>
      </c>
      <c r="G396" s="48">
        <f>IF(E396/12&gt;0,VLOOKUP(E396/12,税率表!$A$17:$D$24,4,1),0)</f>
        <v>0</v>
      </c>
      <c r="H396" s="48">
        <f t="shared" si="28"/>
        <v>0</v>
      </c>
      <c r="I396" s="48">
        <f t="shared" si="29"/>
        <v>0</v>
      </c>
    </row>
    <row r="397" ht="16.5" spans="1:9">
      <c r="A397" s="41">
        <v>396</v>
      </c>
      <c r="B397" s="41"/>
      <c r="C397" s="41"/>
      <c r="D397" s="42"/>
      <c r="E397" s="48">
        <f t="shared" si="27"/>
        <v>0</v>
      </c>
      <c r="F397" s="48">
        <f>IF(E397/12&gt;0,VLOOKUP(E397/12,税率表!$A$17:$D$24,3,1),0)</f>
        <v>0</v>
      </c>
      <c r="G397" s="48">
        <f>IF(E397/12&gt;0,VLOOKUP(E397/12,税率表!$A$17:$D$24,4,1),0)</f>
        <v>0</v>
      </c>
      <c r="H397" s="48">
        <f t="shared" si="28"/>
        <v>0</v>
      </c>
      <c r="I397" s="48">
        <f t="shared" si="29"/>
        <v>0</v>
      </c>
    </row>
    <row r="398" ht="16.5" spans="1:9">
      <c r="A398" s="41">
        <v>397</v>
      </c>
      <c r="B398" s="41"/>
      <c r="C398" s="41"/>
      <c r="D398" s="42"/>
      <c r="E398" s="48">
        <f t="shared" si="27"/>
        <v>0</v>
      </c>
      <c r="F398" s="48">
        <f>IF(E398/12&gt;0,VLOOKUP(E398/12,税率表!$A$17:$D$24,3,1),0)</f>
        <v>0</v>
      </c>
      <c r="G398" s="48">
        <f>IF(E398/12&gt;0,VLOOKUP(E398/12,税率表!$A$17:$D$24,4,1),0)</f>
        <v>0</v>
      </c>
      <c r="H398" s="48">
        <f t="shared" si="28"/>
        <v>0</v>
      </c>
      <c r="I398" s="48">
        <f t="shared" si="29"/>
        <v>0</v>
      </c>
    </row>
    <row r="399" ht="16.5" spans="1:9">
      <c r="A399" s="41">
        <v>398</v>
      </c>
      <c r="B399" s="41"/>
      <c r="C399" s="41"/>
      <c r="D399" s="42"/>
      <c r="E399" s="48">
        <f t="shared" si="27"/>
        <v>0</v>
      </c>
      <c r="F399" s="48">
        <f>IF(E399/12&gt;0,VLOOKUP(E399/12,税率表!$A$17:$D$24,3,1),0)</f>
        <v>0</v>
      </c>
      <c r="G399" s="48">
        <f>IF(E399/12&gt;0,VLOOKUP(E399/12,税率表!$A$17:$D$24,4,1),0)</f>
        <v>0</v>
      </c>
      <c r="H399" s="48">
        <f t="shared" si="28"/>
        <v>0</v>
      </c>
      <c r="I399" s="48">
        <f t="shared" si="29"/>
        <v>0</v>
      </c>
    </row>
    <row r="400" ht="16.5" spans="1:9">
      <c r="A400" s="41">
        <v>399</v>
      </c>
      <c r="B400" s="41"/>
      <c r="C400" s="41"/>
      <c r="D400" s="42"/>
      <c r="E400" s="48">
        <f t="shared" si="27"/>
        <v>0</v>
      </c>
      <c r="F400" s="48">
        <f>IF(E400/12&gt;0,VLOOKUP(E400/12,税率表!$A$17:$D$24,3,1),0)</f>
        <v>0</v>
      </c>
      <c r="G400" s="48">
        <f>IF(E400/12&gt;0,VLOOKUP(E400/12,税率表!$A$17:$D$24,4,1),0)</f>
        <v>0</v>
      </c>
      <c r="H400" s="48">
        <f t="shared" si="28"/>
        <v>0</v>
      </c>
      <c r="I400" s="48">
        <f t="shared" si="29"/>
        <v>0</v>
      </c>
    </row>
    <row r="401" ht="16.5" spans="1:9">
      <c r="A401" s="41">
        <v>400</v>
      </c>
      <c r="B401" s="41"/>
      <c r="C401" s="41"/>
      <c r="D401" s="42"/>
      <c r="E401" s="48">
        <f t="shared" si="27"/>
        <v>0</v>
      </c>
      <c r="F401" s="48">
        <f>IF(E401/12&gt;0,VLOOKUP(E401/12,税率表!$A$17:$D$24,3,1),0)</f>
        <v>0</v>
      </c>
      <c r="G401" s="48">
        <f>IF(E401/12&gt;0,VLOOKUP(E401/12,税率表!$A$17:$D$24,4,1),0)</f>
        <v>0</v>
      </c>
      <c r="H401" s="48">
        <f t="shared" si="28"/>
        <v>0</v>
      </c>
      <c r="I401" s="48">
        <f t="shared" si="29"/>
        <v>0</v>
      </c>
    </row>
    <row r="402" ht="16.5" spans="1:9">
      <c r="A402" s="41">
        <v>401</v>
      </c>
      <c r="B402" s="41"/>
      <c r="C402" s="41"/>
      <c r="D402" s="42"/>
      <c r="E402" s="48">
        <f t="shared" si="27"/>
        <v>0</v>
      </c>
      <c r="F402" s="48">
        <f>IF(E402/12&gt;0,VLOOKUP(E402/12,税率表!$A$17:$D$24,3,1),0)</f>
        <v>0</v>
      </c>
      <c r="G402" s="48">
        <f>IF(E402/12&gt;0,VLOOKUP(E402/12,税率表!$A$17:$D$24,4,1),0)</f>
        <v>0</v>
      </c>
      <c r="H402" s="48">
        <f t="shared" si="28"/>
        <v>0</v>
      </c>
      <c r="I402" s="48">
        <f t="shared" si="29"/>
        <v>0</v>
      </c>
    </row>
    <row r="403" ht="16.5" spans="1:9">
      <c r="A403" s="41">
        <v>402</v>
      </c>
      <c r="B403" s="41"/>
      <c r="C403" s="41"/>
      <c r="D403" s="42"/>
      <c r="E403" s="48">
        <f t="shared" si="27"/>
        <v>0</v>
      </c>
      <c r="F403" s="48">
        <f>IF(E403/12&gt;0,VLOOKUP(E403/12,税率表!$A$17:$D$24,3,1),0)</f>
        <v>0</v>
      </c>
      <c r="G403" s="48">
        <f>IF(E403/12&gt;0,VLOOKUP(E403/12,税率表!$A$17:$D$24,4,1),0)</f>
        <v>0</v>
      </c>
      <c r="H403" s="48">
        <f t="shared" si="28"/>
        <v>0</v>
      </c>
      <c r="I403" s="48">
        <f t="shared" si="29"/>
        <v>0</v>
      </c>
    </row>
    <row r="404" ht="16.5" spans="1:9">
      <c r="A404" s="41">
        <v>403</v>
      </c>
      <c r="B404" s="41"/>
      <c r="C404" s="41"/>
      <c r="D404" s="42"/>
      <c r="E404" s="48">
        <f t="shared" si="27"/>
        <v>0</v>
      </c>
      <c r="F404" s="48">
        <f>IF(E404/12&gt;0,VLOOKUP(E404/12,税率表!$A$17:$D$24,3,1),0)</f>
        <v>0</v>
      </c>
      <c r="G404" s="48">
        <f>IF(E404/12&gt;0,VLOOKUP(E404/12,税率表!$A$17:$D$24,4,1),0)</f>
        <v>0</v>
      </c>
      <c r="H404" s="48">
        <f t="shared" si="28"/>
        <v>0</v>
      </c>
      <c r="I404" s="48">
        <f t="shared" si="29"/>
        <v>0</v>
      </c>
    </row>
    <row r="405" ht="16.5" spans="1:9">
      <c r="A405" s="41">
        <v>404</v>
      </c>
      <c r="B405" s="41"/>
      <c r="C405" s="41"/>
      <c r="D405" s="42"/>
      <c r="E405" s="48">
        <f t="shared" si="27"/>
        <v>0</v>
      </c>
      <c r="F405" s="48">
        <f>IF(E405/12&gt;0,VLOOKUP(E405/12,税率表!$A$17:$D$24,3,1),0)</f>
        <v>0</v>
      </c>
      <c r="G405" s="48">
        <f>IF(E405/12&gt;0,VLOOKUP(E405/12,税率表!$A$17:$D$24,4,1),0)</f>
        <v>0</v>
      </c>
      <c r="H405" s="48">
        <f t="shared" si="28"/>
        <v>0</v>
      </c>
      <c r="I405" s="48">
        <f t="shared" si="29"/>
        <v>0</v>
      </c>
    </row>
    <row r="406" ht="16.5" spans="1:9">
      <c r="A406" s="41">
        <v>405</v>
      </c>
      <c r="B406" s="41"/>
      <c r="C406" s="41"/>
      <c r="D406" s="42"/>
      <c r="E406" s="48">
        <f t="shared" si="27"/>
        <v>0</v>
      </c>
      <c r="F406" s="48">
        <f>IF(E406/12&gt;0,VLOOKUP(E406/12,税率表!$A$17:$D$24,3,1),0)</f>
        <v>0</v>
      </c>
      <c r="G406" s="48">
        <f>IF(E406/12&gt;0,VLOOKUP(E406/12,税率表!$A$17:$D$24,4,1),0)</f>
        <v>0</v>
      </c>
      <c r="H406" s="48">
        <f t="shared" si="28"/>
        <v>0</v>
      </c>
      <c r="I406" s="48">
        <f t="shared" si="29"/>
        <v>0</v>
      </c>
    </row>
    <row r="407" ht="16.5" spans="1:9">
      <c r="A407" s="41">
        <v>406</v>
      </c>
      <c r="B407" s="41"/>
      <c r="C407" s="41"/>
      <c r="D407" s="42"/>
      <c r="E407" s="48">
        <f t="shared" si="27"/>
        <v>0</v>
      </c>
      <c r="F407" s="48">
        <f>IF(E407/12&gt;0,VLOOKUP(E407/12,税率表!$A$17:$D$24,3,1),0)</f>
        <v>0</v>
      </c>
      <c r="G407" s="48">
        <f>IF(E407/12&gt;0,VLOOKUP(E407/12,税率表!$A$17:$D$24,4,1),0)</f>
        <v>0</v>
      </c>
      <c r="H407" s="48">
        <f t="shared" si="28"/>
        <v>0</v>
      </c>
      <c r="I407" s="48">
        <f t="shared" si="29"/>
        <v>0</v>
      </c>
    </row>
    <row r="408" ht="16.5" spans="1:9">
      <c r="A408" s="41">
        <v>407</v>
      </c>
      <c r="B408" s="41"/>
      <c r="C408" s="41"/>
      <c r="D408" s="42"/>
      <c r="E408" s="48">
        <f t="shared" si="27"/>
        <v>0</v>
      </c>
      <c r="F408" s="48">
        <f>IF(E408/12&gt;0,VLOOKUP(E408/12,税率表!$A$17:$D$24,3,1),0)</f>
        <v>0</v>
      </c>
      <c r="G408" s="48">
        <f>IF(E408/12&gt;0,VLOOKUP(E408/12,税率表!$A$17:$D$24,4,1),0)</f>
        <v>0</v>
      </c>
      <c r="H408" s="48">
        <f t="shared" si="28"/>
        <v>0</v>
      </c>
      <c r="I408" s="48">
        <f t="shared" si="29"/>
        <v>0</v>
      </c>
    </row>
    <row r="409" ht="16.5" spans="1:9">
      <c r="A409" s="41">
        <v>408</v>
      </c>
      <c r="B409" s="41"/>
      <c r="C409" s="41"/>
      <c r="D409" s="42"/>
      <c r="E409" s="48">
        <f t="shared" si="27"/>
        <v>0</v>
      </c>
      <c r="F409" s="48">
        <f>IF(E409/12&gt;0,VLOOKUP(E409/12,税率表!$A$17:$D$24,3,1),0)</f>
        <v>0</v>
      </c>
      <c r="G409" s="48">
        <f>IF(E409/12&gt;0,VLOOKUP(E409/12,税率表!$A$17:$D$24,4,1),0)</f>
        <v>0</v>
      </c>
      <c r="H409" s="48">
        <f t="shared" si="28"/>
        <v>0</v>
      </c>
      <c r="I409" s="48">
        <f t="shared" si="29"/>
        <v>0</v>
      </c>
    </row>
    <row r="410" ht="16.5" spans="1:9">
      <c r="A410" s="41">
        <v>409</v>
      </c>
      <c r="B410" s="41"/>
      <c r="C410" s="41"/>
      <c r="D410" s="42"/>
      <c r="E410" s="48">
        <f t="shared" si="27"/>
        <v>0</v>
      </c>
      <c r="F410" s="48">
        <f>IF(E410/12&gt;0,VLOOKUP(E410/12,税率表!$A$17:$D$24,3,1),0)</f>
        <v>0</v>
      </c>
      <c r="G410" s="48">
        <f>IF(E410/12&gt;0,VLOOKUP(E410/12,税率表!$A$17:$D$24,4,1),0)</f>
        <v>0</v>
      </c>
      <c r="H410" s="48">
        <f t="shared" si="28"/>
        <v>0</v>
      </c>
      <c r="I410" s="48">
        <f t="shared" si="29"/>
        <v>0</v>
      </c>
    </row>
    <row r="411" ht="16.5" spans="1:9">
      <c r="A411" s="41">
        <v>410</v>
      </c>
      <c r="B411" s="41"/>
      <c r="C411" s="41"/>
      <c r="D411" s="42"/>
      <c r="E411" s="48">
        <f t="shared" si="27"/>
        <v>0</v>
      </c>
      <c r="F411" s="48">
        <f>IF(E411/12&gt;0,VLOOKUP(E411/12,税率表!$A$17:$D$24,3,1),0)</f>
        <v>0</v>
      </c>
      <c r="G411" s="48">
        <f>IF(E411/12&gt;0,VLOOKUP(E411/12,税率表!$A$17:$D$24,4,1),0)</f>
        <v>0</v>
      </c>
      <c r="H411" s="48">
        <f t="shared" si="28"/>
        <v>0</v>
      </c>
      <c r="I411" s="48">
        <f t="shared" si="29"/>
        <v>0</v>
      </c>
    </row>
    <row r="412" ht="16.5" spans="1:9">
      <c r="A412" s="41">
        <v>411</v>
      </c>
      <c r="B412" s="41"/>
      <c r="C412" s="41"/>
      <c r="D412" s="42"/>
      <c r="E412" s="48">
        <f t="shared" si="27"/>
        <v>0</v>
      </c>
      <c r="F412" s="48">
        <f>IF(E412/12&gt;0,VLOOKUP(E412/12,税率表!$A$17:$D$24,3,1),0)</f>
        <v>0</v>
      </c>
      <c r="G412" s="48">
        <f>IF(E412/12&gt;0,VLOOKUP(E412/12,税率表!$A$17:$D$24,4,1),0)</f>
        <v>0</v>
      </c>
      <c r="H412" s="48">
        <f t="shared" si="28"/>
        <v>0</v>
      </c>
      <c r="I412" s="48">
        <f t="shared" si="29"/>
        <v>0</v>
      </c>
    </row>
    <row r="413" ht="16.5" spans="1:9">
      <c r="A413" s="41">
        <v>412</v>
      </c>
      <c r="B413" s="41"/>
      <c r="C413" s="41"/>
      <c r="D413" s="42"/>
      <c r="E413" s="48">
        <f t="shared" si="27"/>
        <v>0</v>
      </c>
      <c r="F413" s="48">
        <f>IF(E413/12&gt;0,VLOOKUP(E413/12,税率表!$A$17:$D$24,3,1),0)</f>
        <v>0</v>
      </c>
      <c r="G413" s="48">
        <f>IF(E413/12&gt;0,VLOOKUP(E413/12,税率表!$A$17:$D$24,4,1),0)</f>
        <v>0</v>
      </c>
      <c r="H413" s="48">
        <f t="shared" si="28"/>
        <v>0</v>
      </c>
      <c r="I413" s="48">
        <f t="shared" si="29"/>
        <v>0</v>
      </c>
    </row>
    <row r="414" ht="16.5" spans="1:9">
      <c r="A414" s="41">
        <v>413</v>
      </c>
      <c r="B414" s="41"/>
      <c r="C414" s="41"/>
      <c r="D414" s="42"/>
      <c r="E414" s="48">
        <f t="shared" si="27"/>
        <v>0</v>
      </c>
      <c r="F414" s="48">
        <f>IF(E414/12&gt;0,VLOOKUP(E414/12,税率表!$A$17:$D$24,3,1),0)</f>
        <v>0</v>
      </c>
      <c r="G414" s="48">
        <f>IF(E414/12&gt;0,VLOOKUP(E414/12,税率表!$A$17:$D$24,4,1),0)</f>
        <v>0</v>
      </c>
      <c r="H414" s="48">
        <f t="shared" si="28"/>
        <v>0</v>
      </c>
      <c r="I414" s="48">
        <f t="shared" si="29"/>
        <v>0</v>
      </c>
    </row>
    <row r="415" ht="16.5" spans="1:9">
      <c r="A415" s="41">
        <v>414</v>
      </c>
      <c r="B415" s="41"/>
      <c r="C415" s="41"/>
      <c r="D415" s="42"/>
      <c r="E415" s="48">
        <f t="shared" si="27"/>
        <v>0</v>
      </c>
      <c r="F415" s="48">
        <f>IF(E415/12&gt;0,VLOOKUP(E415/12,税率表!$A$17:$D$24,3,1),0)</f>
        <v>0</v>
      </c>
      <c r="G415" s="48">
        <f>IF(E415/12&gt;0,VLOOKUP(E415/12,税率表!$A$17:$D$24,4,1),0)</f>
        <v>0</v>
      </c>
      <c r="H415" s="48">
        <f t="shared" si="28"/>
        <v>0</v>
      </c>
      <c r="I415" s="48">
        <f t="shared" si="29"/>
        <v>0</v>
      </c>
    </row>
    <row r="416" ht="16.5" spans="1:9">
      <c r="A416" s="41">
        <v>415</v>
      </c>
      <c r="B416" s="41"/>
      <c r="C416" s="41"/>
      <c r="D416" s="42"/>
      <c r="E416" s="48">
        <f t="shared" si="27"/>
        <v>0</v>
      </c>
      <c r="F416" s="48">
        <f>IF(E416/12&gt;0,VLOOKUP(E416/12,税率表!$A$17:$D$24,3,1),0)</f>
        <v>0</v>
      </c>
      <c r="G416" s="48">
        <f>IF(E416/12&gt;0,VLOOKUP(E416/12,税率表!$A$17:$D$24,4,1),0)</f>
        <v>0</v>
      </c>
      <c r="H416" s="48">
        <f t="shared" si="28"/>
        <v>0</v>
      </c>
      <c r="I416" s="48">
        <f t="shared" si="29"/>
        <v>0</v>
      </c>
    </row>
    <row r="417" ht="16.5" spans="1:9">
      <c r="A417" s="41">
        <v>416</v>
      </c>
      <c r="B417" s="41"/>
      <c r="C417" s="41"/>
      <c r="D417" s="42"/>
      <c r="E417" s="48">
        <f t="shared" si="27"/>
        <v>0</v>
      </c>
      <c r="F417" s="48">
        <f>IF(E417/12&gt;0,VLOOKUP(E417/12,税率表!$A$17:$D$24,3,1),0)</f>
        <v>0</v>
      </c>
      <c r="G417" s="48">
        <f>IF(E417/12&gt;0,VLOOKUP(E417/12,税率表!$A$17:$D$24,4,1),0)</f>
        <v>0</v>
      </c>
      <c r="H417" s="48">
        <f t="shared" si="28"/>
        <v>0</v>
      </c>
      <c r="I417" s="48">
        <f t="shared" si="29"/>
        <v>0</v>
      </c>
    </row>
    <row r="418" ht="16.5" spans="1:9">
      <c r="A418" s="41">
        <v>417</v>
      </c>
      <c r="B418" s="41"/>
      <c r="C418" s="41"/>
      <c r="D418" s="42"/>
      <c r="E418" s="48">
        <f t="shared" si="27"/>
        <v>0</v>
      </c>
      <c r="F418" s="48">
        <f>IF(E418/12&gt;0,VLOOKUP(E418/12,税率表!$A$17:$D$24,3,1),0)</f>
        <v>0</v>
      </c>
      <c r="G418" s="48">
        <f>IF(E418/12&gt;0,VLOOKUP(E418/12,税率表!$A$17:$D$24,4,1),0)</f>
        <v>0</v>
      </c>
      <c r="H418" s="48">
        <f t="shared" si="28"/>
        <v>0</v>
      </c>
      <c r="I418" s="48">
        <f t="shared" si="29"/>
        <v>0</v>
      </c>
    </row>
    <row r="419" ht="16.5" spans="1:9">
      <c r="A419" s="41">
        <v>418</v>
      </c>
      <c r="B419" s="41"/>
      <c r="C419" s="41"/>
      <c r="D419" s="42"/>
      <c r="E419" s="48">
        <f t="shared" si="27"/>
        <v>0</v>
      </c>
      <c r="F419" s="48">
        <f>IF(E419/12&gt;0,VLOOKUP(E419/12,税率表!$A$17:$D$24,3,1),0)</f>
        <v>0</v>
      </c>
      <c r="G419" s="48">
        <f>IF(E419/12&gt;0,VLOOKUP(E419/12,税率表!$A$17:$D$24,4,1),0)</f>
        <v>0</v>
      </c>
      <c r="H419" s="48">
        <f t="shared" si="28"/>
        <v>0</v>
      </c>
      <c r="I419" s="48">
        <f t="shared" si="29"/>
        <v>0</v>
      </c>
    </row>
    <row r="420" ht="16.5" spans="1:9">
      <c r="A420" s="41">
        <v>419</v>
      </c>
      <c r="B420" s="41"/>
      <c r="C420" s="41"/>
      <c r="D420" s="42"/>
      <c r="E420" s="48">
        <f t="shared" si="27"/>
        <v>0</v>
      </c>
      <c r="F420" s="48">
        <f>IF(E420/12&gt;0,VLOOKUP(E420/12,税率表!$A$17:$D$24,3,1),0)</f>
        <v>0</v>
      </c>
      <c r="G420" s="48">
        <f>IF(E420/12&gt;0,VLOOKUP(E420/12,税率表!$A$17:$D$24,4,1),0)</f>
        <v>0</v>
      </c>
      <c r="H420" s="48">
        <f t="shared" si="28"/>
        <v>0</v>
      </c>
      <c r="I420" s="48">
        <f t="shared" si="29"/>
        <v>0</v>
      </c>
    </row>
    <row r="421" ht="16.5" spans="1:9">
      <c r="A421" s="41">
        <v>420</v>
      </c>
      <c r="B421" s="41"/>
      <c r="C421" s="41"/>
      <c r="D421" s="42"/>
      <c r="E421" s="48">
        <f t="shared" si="27"/>
        <v>0</v>
      </c>
      <c r="F421" s="48">
        <f>IF(E421/12&gt;0,VLOOKUP(E421/12,税率表!$A$17:$D$24,3,1),0)</f>
        <v>0</v>
      </c>
      <c r="G421" s="48">
        <f>IF(E421/12&gt;0,VLOOKUP(E421/12,税率表!$A$17:$D$24,4,1),0)</f>
        <v>0</v>
      </c>
      <c r="H421" s="48">
        <f t="shared" si="28"/>
        <v>0</v>
      </c>
      <c r="I421" s="48">
        <f t="shared" si="29"/>
        <v>0</v>
      </c>
    </row>
    <row r="422" ht="16.5" spans="1:9">
      <c r="A422" s="41">
        <v>421</v>
      </c>
      <c r="B422" s="41"/>
      <c r="C422" s="41"/>
      <c r="D422" s="42"/>
      <c r="E422" s="48">
        <f t="shared" si="27"/>
        <v>0</v>
      </c>
      <c r="F422" s="48">
        <f>IF(E422/12&gt;0,VLOOKUP(E422/12,税率表!$A$17:$D$24,3,1),0)</f>
        <v>0</v>
      </c>
      <c r="G422" s="48">
        <f>IF(E422/12&gt;0,VLOOKUP(E422/12,税率表!$A$17:$D$24,4,1),0)</f>
        <v>0</v>
      </c>
      <c r="H422" s="48">
        <f t="shared" si="28"/>
        <v>0</v>
      </c>
      <c r="I422" s="48">
        <f t="shared" si="29"/>
        <v>0</v>
      </c>
    </row>
    <row r="423" ht="16.5" spans="1:9">
      <c r="A423" s="41">
        <v>422</v>
      </c>
      <c r="B423" s="41"/>
      <c r="C423" s="41"/>
      <c r="D423" s="42"/>
      <c r="E423" s="48">
        <f t="shared" si="27"/>
        <v>0</v>
      </c>
      <c r="F423" s="48">
        <f>IF(E423/12&gt;0,VLOOKUP(E423/12,税率表!$A$17:$D$24,3,1),0)</f>
        <v>0</v>
      </c>
      <c r="G423" s="48">
        <f>IF(E423/12&gt;0,VLOOKUP(E423/12,税率表!$A$17:$D$24,4,1),0)</f>
        <v>0</v>
      </c>
      <c r="H423" s="48">
        <f t="shared" si="28"/>
        <v>0</v>
      </c>
      <c r="I423" s="48">
        <f t="shared" si="29"/>
        <v>0</v>
      </c>
    </row>
    <row r="424" ht="16.5" spans="1:9">
      <c r="A424" s="41">
        <v>423</v>
      </c>
      <c r="B424" s="41"/>
      <c r="C424" s="41"/>
      <c r="D424" s="42"/>
      <c r="E424" s="48">
        <f t="shared" si="27"/>
        <v>0</v>
      </c>
      <c r="F424" s="48">
        <f>IF(E424/12&gt;0,VLOOKUP(E424/12,税率表!$A$17:$D$24,3,1),0)</f>
        <v>0</v>
      </c>
      <c r="G424" s="48">
        <f>IF(E424/12&gt;0,VLOOKUP(E424/12,税率表!$A$17:$D$24,4,1),0)</f>
        <v>0</v>
      </c>
      <c r="H424" s="48">
        <f t="shared" si="28"/>
        <v>0</v>
      </c>
      <c r="I424" s="48">
        <f t="shared" si="29"/>
        <v>0</v>
      </c>
    </row>
    <row r="425" ht="16.5" spans="1:9">
      <c r="A425" s="41">
        <v>424</v>
      </c>
      <c r="B425" s="41"/>
      <c r="C425" s="41"/>
      <c r="D425" s="42"/>
      <c r="E425" s="48">
        <f t="shared" si="27"/>
        <v>0</v>
      </c>
      <c r="F425" s="48">
        <f>IF(E425/12&gt;0,VLOOKUP(E425/12,税率表!$A$17:$D$24,3,1),0)</f>
        <v>0</v>
      </c>
      <c r="G425" s="48">
        <f>IF(E425/12&gt;0,VLOOKUP(E425/12,税率表!$A$17:$D$24,4,1),0)</f>
        <v>0</v>
      </c>
      <c r="H425" s="48">
        <f t="shared" si="28"/>
        <v>0</v>
      </c>
      <c r="I425" s="48">
        <f t="shared" si="29"/>
        <v>0</v>
      </c>
    </row>
    <row r="426" ht="16.5" spans="1:9">
      <c r="A426" s="41">
        <v>425</v>
      </c>
      <c r="B426" s="41"/>
      <c r="C426" s="41"/>
      <c r="D426" s="42"/>
      <c r="E426" s="48">
        <f t="shared" si="27"/>
        <v>0</v>
      </c>
      <c r="F426" s="48">
        <f>IF(E426/12&gt;0,VLOOKUP(E426/12,税率表!$A$17:$D$24,3,1),0)</f>
        <v>0</v>
      </c>
      <c r="G426" s="48">
        <f>IF(E426/12&gt;0,VLOOKUP(E426/12,税率表!$A$17:$D$24,4,1),0)</f>
        <v>0</v>
      </c>
      <c r="H426" s="48">
        <f t="shared" si="28"/>
        <v>0</v>
      </c>
      <c r="I426" s="48">
        <f t="shared" si="29"/>
        <v>0</v>
      </c>
    </row>
    <row r="427" ht="16.5" spans="1:9">
      <c r="A427" s="41">
        <v>426</v>
      </c>
      <c r="B427" s="41"/>
      <c r="C427" s="41"/>
      <c r="D427" s="42"/>
      <c r="E427" s="48">
        <f t="shared" si="27"/>
        <v>0</v>
      </c>
      <c r="F427" s="48">
        <f>IF(E427/12&gt;0,VLOOKUP(E427/12,税率表!$A$17:$D$24,3,1),0)</f>
        <v>0</v>
      </c>
      <c r="G427" s="48">
        <f>IF(E427/12&gt;0,VLOOKUP(E427/12,税率表!$A$17:$D$24,4,1),0)</f>
        <v>0</v>
      </c>
      <c r="H427" s="48">
        <f t="shared" si="28"/>
        <v>0</v>
      </c>
      <c r="I427" s="48">
        <f t="shared" si="29"/>
        <v>0</v>
      </c>
    </row>
    <row r="428" ht="16.5" spans="1:9">
      <c r="A428" s="41">
        <v>427</v>
      </c>
      <c r="B428" s="41"/>
      <c r="C428" s="41"/>
      <c r="D428" s="42"/>
      <c r="E428" s="48">
        <f t="shared" si="27"/>
        <v>0</v>
      </c>
      <c r="F428" s="48">
        <f>IF(E428/12&gt;0,VLOOKUP(E428/12,税率表!$A$17:$D$24,3,1),0)</f>
        <v>0</v>
      </c>
      <c r="G428" s="48">
        <f>IF(E428/12&gt;0,VLOOKUP(E428/12,税率表!$A$17:$D$24,4,1),0)</f>
        <v>0</v>
      </c>
      <c r="H428" s="48">
        <f t="shared" si="28"/>
        <v>0</v>
      </c>
      <c r="I428" s="48">
        <f t="shared" si="29"/>
        <v>0</v>
      </c>
    </row>
    <row r="429" ht="16.5" spans="1:9">
      <c r="A429" s="41">
        <v>428</v>
      </c>
      <c r="B429" s="41"/>
      <c r="C429" s="41"/>
      <c r="D429" s="42"/>
      <c r="E429" s="48">
        <f t="shared" si="27"/>
        <v>0</v>
      </c>
      <c r="F429" s="48">
        <f>IF(E429/12&gt;0,VLOOKUP(E429/12,税率表!$A$17:$D$24,3,1),0)</f>
        <v>0</v>
      </c>
      <c r="G429" s="48">
        <f>IF(E429/12&gt;0,VLOOKUP(E429/12,税率表!$A$17:$D$24,4,1),0)</f>
        <v>0</v>
      </c>
      <c r="H429" s="48">
        <f t="shared" si="28"/>
        <v>0</v>
      </c>
      <c r="I429" s="48">
        <f t="shared" si="29"/>
        <v>0</v>
      </c>
    </row>
    <row r="430" ht="16.5" spans="1:9">
      <c r="A430" s="41">
        <v>429</v>
      </c>
      <c r="B430" s="41"/>
      <c r="C430" s="41"/>
      <c r="D430" s="42"/>
      <c r="E430" s="48">
        <f t="shared" si="27"/>
        <v>0</v>
      </c>
      <c r="F430" s="48">
        <f>IF(E430/12&gt;0,VLOOKUP(E430/12,税率表!$A$17:$D$24,3,1),0)</f>
        <v>0</v>
      </c>
      <c r="G430" s="48">
        <f>IF(E430/12&gt;0,VLOOKUP(E430/12,税率表!$A$17:$D$24,4,1),0)</f>
        <v>0</v>
      </c>
      <c r="H430" s="48">
        <f t="shared" si="28"/>
        <v>0</v>
      </c>
      <c r="I430" s="48">
        <f t="shared" si="29"/>
        <v>0</v>
      </c>
    </row>
    <row r="431" ht="16.5" spans="1:9">
      <c r="A431" s="41">
        <v>430</v>
      </c>
      <c r="B431" s="41"/>
      <c r="C431" s="41"/>
      <c r="D431" s="42"/>
      <c r="E431" s="48">
        <f t="shared" si="27"/>
        <v>0</v>
      </c>
      <c r="F431" s="48">
        <f>IF(E431/12&gt;0,VLOOKUP(E431/12,税率表!$A$17:$D$24,3,1),0)</f>
        <v>0</v>
      </c>
      <c r="G431" s="48">
        <f>IF(E431/12&gt;0,VLOOKUP(E431/12,税率表!$A$17:$D$24,4,1),0)</f>
        <v>0</v>
      </c>
      <c r="H431" s="48">
        <f t="shared" si="28"/>
        <v>0</v>
      </c>
      <c r="I431" s="48">
        <f t="shared" si="29"/>
        <v>0</v>
      </c>
    </row>
    <row r="432" ht="16.5" spans="1:9">
      <c r="A432" s="41">
        <v>431</v>
      </c>
      <c r="B432" s="41"/>
      <c r="C432" s="41"/>
      <c r="D432" s="42"/>
      <c r="E432" s="48">
        <f t="shared" si="27"/>
        <v>0</v>
      </c>
      <c r="F432" s="48">
        <f>IF(E432/12&gt;0,VLOOKUP(E432/12,税率表!$A$17:$D$24,3,1),0)</f>
        <v>0</v>
      </c>
      <c r="G432" s="48">
        <f>IF(E432/12&gt;0,VLOOKUP(E432/12,税率表!$A$17:$D$24,4,1),0)</f>
        <v>0</v>
      </c>
      <c r="H432" s="48">
        <f t="shared" si="28"/>
        <v>0</v>
      </c>
      <c r="I432" s="48">
        <f t="shared" si="29"/>
        <v>0</v>
      </c>
    </row>
    <row r="433" ht="16.5" spans="1:9">
      <c r="A433" s="41">
        <v>432</v>
      </c>
      <c r="B433" s="41"/>
      <c r="C433" s="41"/>
      <c r="D433" s="42"/>
      <c r="E433" s="48">
        <f t="shared" si="27"/>
        <v>0</v>
      </c>
      <c r="F433" s="48">
        <f>IF(E433/12&gt;0,VLOOKUP(E433/12,税率表!$A$17:$D$24,3,1),0)</f>
        <v>0</v>
      </c>
      <c r="G433" s="48">
        <f>IF(E433/12&gt;0,VLOOKUP(E433/12,税率表!$A$17:$D$24,4,1),0)</f>
        <v>0</v>
      </c>
      <c r="H433" s="48">
        <f t="shared" si="28"/>
        <v>0</v>
      </c>
      <c r="I433" s="48">
        <f t="shared" si="29"/>
        <v>0</v>
      </c>
    </row>
    <row r="434" ht="16.5" spans="1:9">
      <c r="A434" s="41">
        <v>433</v>
      </c>
      <c r="B434" s="41"/>
      <c r="C434" s="41"/>
      <c r="D434" s="42"/>
      <c r="E434" s="48">
        <f t="shared" si="27"/>
        <v>0</v>
      </c>
      <c r="F434" s="48">
        <f>IF(E434/12&gt;0,VLOOKUP(E434/12,税率表!$A$17:$D$24,3,1),0)</f>
        <v>0</v>
      </c>
      <c r="G434" s="48">
        <f>IF(E434/12&gt;0,VLOOKUP(E434/12,税率表!$A$17:$D$24,4,1),0)</f>
        <v>0</v>
      </c>
      <c r="H434" s="48">
        <f t="shared" si="28"/>
        <v>0</v>
      </c>
      <c r="I434" s="48">
        <f t="shared" si="29"/>
        <v>0</v>
      </c>
    </row>
    <row r="435" ht="16.5" spans="1:9">
      <c r="A435" s="41">
        <v>434</v>
      </c>
      <c r="B435" s="41"/>
      <c r="C435" s="41"/>
      <c r="D435" s="42"/>
      <c r="E435" s="48">
        <f t="shared" si="27"/>
        <v>0</v>
      </c>
      <c r="F435" s="48">
        <f>IF(E435/12&gt;0,VLOOKUP(E435/12,税率表!$A$17:$D$24,3,1),0)</f>
        <v>0</v>
      </c>
      <c r="G435" s="48">
        <f>IF(E435/12&gt;0,VLOOKUP(E435/12,税率表!$A$17:$D$24,4,1),0)</f>
        <v>0</v>
      </c>
      <c r="H435" s="48">
        <f t="shared" si="28"/>
        <v>0</v>
      </c>
      <c r="I435" s="48">
        <f t="shared" si="29"/>
        <v>0</v>
      </c>
    </row>
    <row r="436" ht="16.5" spans="1:9">
      <c r="A436" s="41">
        <v>435</v>
      </c>
      <c r="B436" s="41"/>
      <c r="C436" s="41"/>
      <c r="D436" s="42"/>
      <c r="E436" s="48">
        <f t="shared" si="27"/>
        <v>0</v>
      </c>
      <c r="F436" s="48">
        <f>IF(E436/12&gt;0,VLOOKUP(E436/12,税率表!$A$17:$D$24,3,1),0)</f>
        <v>0</v>
      </c>
      <c r="G436" s="48">
        <f>IF(E436/12&gt;0,VLOOKUP(E436/12,税率表!$A$17:$D$24,4,1),0)</f>
        <v>0</v>
      </c>
      <c r="H436" s="48">
        <f t="shared" si="28"/>
        <v>0</v>
      </c>
      <c r="I436" s="48">
        <f t="shared" si="29"/>
        <v>0</v>
      </c>
    </row>
    <row r="437" ht="16.5" spans="1:9">
      <c r="A437" s="41">
        <v>436</v>
      </c>
      <c r="B437" s="41"/>
      <c r="C437" s="41"/>
      <c r="D437" s="42"/>
      <c r="E437" s="48">
        <f t="shared" si="27"/>
        <v>0</v>
      </c>
      <c r="F437" s="48">
        <f>IF(E437/12&gt;0,VLOOKUP(E437/12,税率表!$A$17:$D$24,3,1),0)</f>
        <v>0</v>
      </c>
      <c r="G437" s="48">
        <f>IF(E437/12&gt;0,VLOOKUP(E437/12,税率表!$A$17:$D$24,4,1),0)</f>
        <v>0</v>
      </c>
      <c r="H437" s="48">
        <f t="shared" si="28"/>
        <v>0</v>
      </c>
      <c r="I437" s="48">
        <f t="shared" si="29"/>
        <v>0</v>
      </c>
    </row>
    <row r="438" ht="16.5" spans="1:9">
      <c r="A438" s="41">
        <v>437</v>
      </c>
      <c r="B438" s="41"/>
      <c r="C438" s="41"/>
      <c r="D438" s="42"/>
      <c r="E438" s="48">
        <f t="shared" si="27"/>
        <v>0</v>
      </c>
      <c r="F438" s="48">
        <f>IF(E438/12&gt;0,VLOOKUP(E438/12,税率表!$A$17:$D$24,3,1),0)</f>
        <v>0</v>
      </c>
      <c r="G438" s="48">
        <f>IF(E438/12&gt;0,VLOOKUP(E438/12,税率表!$A$17:$D$24,4,1),0)</f>
        <v>0</v>
      </c>
      <c r="H438" s="48">
        <f t="shared" si="28"/>
        <v>0</v>
      </c>
      <c r="I438" s="48">
        <f t="shared" si="29"/>
        <v>0</v>
      </c>
    </row>
    <row r="439" ht="16.5" spans="1:9">
      <c r="A439" s="41">
        <v>438</v>
      </c>
      <c r="B439" s="41"/>
      <c r="C439" s="41"/>
      <c r="D439" s="42"/>
      <c r="E439" s="48">
        <f t="shared" si="27"/>
        <v>0</v>
      </c>
      <c r="F439" s="48">
        <f>IF(E439/12&gt;0,VLOOKUP(E439/12,税率表!$A$17:$D$24,3,1),0)</f>
        <v>0</v>
      </c>
      <c r="G439" s="48">
        <f>IF(E439/12&gt;0,VLOOKUP(E439/12,税率表!$A$17:$D$24,4,1),0)</f>
        <v>0</v>
      </c>
      <c r="H439" s="48">
        <f t="shared" si="28"/>
        <v>0</v>
      </c>
      <c r="I439" s="48">
        <f t="shared" si="29"/>
        <v>0</v>
      </c>
    </row>
    <row r="440" ht="16.5" spans="1:9">
      <c r="A440" s="41">
        <v>439</v>
      </c>
      <c r="B440" s="41"/>
      <c r="C440" s="41"/>
      <c r="D440" s="42"/>
      <c r="E440" s="48">
        <f t="shared" si="27"/>
        <v>0</v>
      </c>
      <c r="F440" s="48">
        <f>IF(E440/12&gt;0,VLOOKUP(E440/12,税率表!$A$17:$D$24,3,1),0)</f>
        <v>0</v>
      </c>
      <c r="G440" s="48">
        <f>IF(E440/12&gt;0,VLOOKUP(E440/12,税率表!$A$17:$D$24,4,1),0)</f>
        <v>0</v>
      </c>
      <c r="H440" s="48">
        <f t="shared" si="28"/>
        <v>0</v>
      </c>
      <c r="I440" s="48">
        <f t="shared" si="29"/>
        <v>0</v>
      </c>
    </row>
    <row r="441" ht="16.5" spans="1:9">
      <c r="A441" s="41">
        <v>440</v>
      </c>
      <c r="B441" s="41"/>
      <c r="C441" s="41"/>
      <c r="D441" s="42"/>
      <c r="E441" s="48">
        <f t="shared" si="27"/>
        <v>0</v>
      </c>
      <c r="F441" s="48">
        <f>IF(E441/12&gt;0,VLOOKUP(E441/12,税率表!$A$17:$D$24,3,1),0)</f>
        <v>0</v>
      </c>
      <c r="G441" s="48">
        <f>IF(E441/12&gt;0,VLOOKUP(E441/12,税率表!$A$17:$D$24,4,1),0)</f>
        <v>0</v>
      </c>
      <c r="H441" s="48">
        <f t="shared" si="28"/>
        <v>0</v>
      </c>
      <c r="I441" s="48">
        <f t="shared" si="29"/>
        <v>0</v>
      </c>
    </row>
    <row r="442" ht="16.5" spans="1:9">
      <c r="A442" s="41">
        <v>441</v>
      </c>
      <c r="B442" s="41"/>
      <c r="C442" s="41"/>
      <c r="D442" s="42"/>
      <c r="E442" s="48">
        <f t="shared" si="27"/>
        <v>0</v>
      </c>
      <c r="F442" s="48">
        <f>IF(E442/12&gt;0,VLOOKUP(E442/12,税率表!$A$17:$D$24,3,1),0)</f>
        <v>0</v>
      </c>
      <c r="G442" s="48">
        <f>IF(E442/12&gt;0,VLOOKUP(E442/12,税率表!$A$17:$D$24,4,1),0)</f>
        <v>0</v>
      </c>
      <c r="H442" s="48">
        <f t="shared" si="28"/>
        <v>0</v>
      </c>
      <c r="I442" s="48">
        <f t="shared" si="29"/>
        <v>0</v>
      </c>
    </row>
    <row r="443" ht="16.5" spans="1:9">
      <c r="A443" s="41">
        <v>442</v>
      </c>
      <c r="B443" s="41"/>
      <c r="C443" s="41"/>
      <c r="D443" s="42"/>
      <c r="E443" s="48">
        <f t="shared" si="27"/>
        <v>0</v>
      </c>
      <c r="F443" s="48">
        <f>IF(E443/12&gt;0,VLOOKUP(E443/12,税率表!$A$17:$D$24,3,1),0)</f>
        <v>0</v>
      </c>
      <c r="G443" s="48">
        <f>IF(E443/12&gt;0,VLOOKUP(E443/12,税率表!$A$17:$D$24,4,1),0)</f>
        <v>0</v>
      </c>
      <c r="H443" s="48">
        <f t="shared" si="28"/>
        <v>0</v>
      </c>
      <c r="I443" s="48">
        <f t="shared" si="29"/>
        <v>0</v>
      </c>
    </row>
    <row r="444" ht="16.5" spans="1:9">
      <c r="A444" s="41">
        <v>443</v>
      </c>
      <c r="B444" s="41"/>
      <c r="C444" s="41"/>
      <c r="D444" s="42"/>
      <c r="E444" s="48">
        <f t="shared" si="27"/>
        <v>0</v>
      </c>
      <c r="F444" s="48">
        <f>IF(E444/12&gt;0,VLOOKUP(E444/12,税率表!$A$17:$D$24,3,1),0)</f>
        <v>0</v>
      </c>
      <c r="G444" s="48">
        <f>IF(E444/12&gt;0,VLOOKUP(E444/12,税率表!$A$17:$D$24,4,1),0)</f>
        <v>0</v>
      </c>
      <c r="H444" s="48">
        <f t="shared" si="28"/>
        <v>0</v>
      </c>
      <c r="I444" s="48">
        <f t="shared" si="29"/>
        <v>0</v>
      </c>
    </row>
    <row r="445" ht="16.5" spans="1:9">
      <c r="A445" s="41">
        <v>444</v>
      </c>
      <c r="B445" s="41"/>
      <c r="C445" s="41"/>
      <c r="D445" s="42"/>
      <c r="E445" s="48">
        <f t="shared" si="27"/>
        <v>0</v>
      </c>
      <c r="F445" s="48">
        <f>IF(E445/12&gt;0,VLOOKUP(E445/12,税率表!$A$17:$D$24,3,1),0)</f>
        <v>0</v>
      </c>
      <c r="G445" s="48">
        <f>IF(E445/12&gt;0,VLOOKUP(E445/12,税率表!$A$17:$D$24,4,1),0)</f>
        <v>0</v>
      </c>
      <c r="H445" s="48">
        <f t="shared" si="28"/>
        <v>0</v>
      </c>
      <c r="I445" s="48">
        <f t="shared" si="29"/>
        <v>0</v>
      </c>
    </row>
    <row r="446" ht="16.5" spans="1:9">
      <c r="A446" s="41">
        <v>445</v>
      </c>
      <c r="B446" s="41"/>
      <c r="C446" s="41"/>
      <c r="D446" s="42"/>
      <c r="E446" s="48">
        <f t="shared" si="27"/>
        <v>0</v>
      </c>
      <c r="F446" s="48">
        <f>IF(E446/12&gt;0,VLOOKUP(E446/12,税率表!$A$17:$D$24,3,1),0)</f>
        <v>0</v>
      </c>
      <c r="G446" s="48">
        <f>IF(E446/12&gt;0,VLOOKUP(E446/12,税率表!$A$17:$D$24,4,1),0)</f>
        <v>0</v>
      </c>
      <c r="H446" s="48">
        <f t="shared" si="28"/>
        <v>0</v>
      </c>
      <c r="I446" s="48">
        <f t="shared" si="29"/>
        <v>0</v>
      </c>
    </row>
    <row r="447" ht="16.5" spans="1:9">
      <c r="A447" s="41">
        <v>446</v>
      </c>
      <c r="B447" s="41"/>
      <c r="C447" s="41"/>
      <c r="D447" s="42"/>
      <c r="E447" s="48">
        <f t="shared" si="27"/>
        <v>0</v>
      </c>
      <c r="F447" s="48">
        <f>IF(E447/12&gt;0,VLOOKUP(E447/12,税率表!$A$17:$D$24,3,1),0)</f>
        <v>0</v>
      </c>
      <c r="G447" s="48">
        <f>IF(E447/12&gt;0,VLOOKUP(E447/12,税率表!$A$17:$D$24,4,1),0)</f>
        <v>0</v>
      </c>
      <c r="H447" s="48">
        <f t="shared" si="28"/>
        <v>0</v>
      </c>
      <c r="I447" s="48">
        <f t="shared" si="29"/>
        <v>0</v>
      </c>
    </row>
    <row r="448" ht="16.5" spans="1:9">
      <c r="A448" s="41">
        <v>447</v>
      </c>
      <c r="B448" s="41"/>
      <c r="C448" s="41"/>
      <c r="D448" s="42"/>
      <c r="E448" s="48">
        <f t="shared" si="27"/>
        <v>0</v>
      </c>
      <c r="F448" s="48">
        <f>IF(E448/12&gt;0,VLOOKUP(E448/12,税率表!$A$17:$D$24,3,1),0)</f>
        <v>0</v>
      </c>
      <c r="G448" s="48">
        <f>IF(E448/12&gt;0,VLOOKUP(E448/12,税率表!$A$17:$D$24,4,1),0)</f>
        <v>0</v>
      </c>
      <c r="H448" s="48">
        <f t="shared" si="28"/>
        <v>0</v>
      </c>
      <c r="I448" s="48">
        <f t="shared" si="29"/>
        <v>0</v>
      </c>
    </row>
    <row r="449" ht="16.5" spans="1:9">
      <c r="A449" s="41">
        <v>448</v>
      </c>
      <c r="B449" s="41"/>
      <c r="C449" s="41"/>
      <c r="D449" s="42"/>
      <c r="E449" s="48">
        <f t="shared" si="27"/>
        <v>0</v>
      </c>
      <c r="F449" s="48">
        <f>IF(E449/12&gt;0,VLOOKUP(E449/12,税率表!$A$17:$D$24,3,1),0)</f>
        <v>0</v>
      </c>
      <c r="G449" s="48">
        <f>IF(E449/12&gt;0,VLOOKUP(E449/12,税率表!$A$17:$D$24,4,1),0)</f>
        <v>0</v>
      </c>
      <c r="H449" s="48">
        <f t="shared" si="28"/>
        <v>0</v>
      </c>
      <c r="I449" s="48">
        <f t="shared" si="29"/>
        <v>0</v>
      </c>
    </row>
    <row r="450" ht="16.5" spans="1:9">
      <c r="A450" s="41">
        <v>449</v>
      </c>
      <c r="B450" s="41"/>
      <c r="C450" s="41"/>
      <c r="D450" s="42"/>
      <c r="E450" s="48">
        <f t="shared" si="27"/>
        <v>0</v>
      </c>
      <c r="F450" s="48">
        <f>IF(E450/12&gt;0,VLOOKUP(E450/12,税率表!$A$17:$D$24,3,1),0)</f>
        <v>0</v>
      </c>
      <c r="G450" s="48">
        <f>IF(E450/12&gt;0,VLOOKUP(E450/12,税率表!$A$17:$D$24,4,1),0)</f>
        <v>0</v>
      </c>
      <c r="H450" s="48">
        <f t="shared" si="28"/>
        <v>0</v>
      </c>
      <c r="I450" s="48">
        <f t="shared" si="29"/>
        <v>0</v>
      </c>
    </row>
    <row r="451" ht="16.5" spans="1:9">
      <c r="A451" s="41">
        <v>450</v>
      </c>
      <c r="B451" s="41"/>
      <c r="C451" s="41"/>
      <c r="D451" s="42"/>
      <c r="E451" s="48">
        <f t="shared" si="27"/>
        <v>0</v>
      </c>
      <c r="F451" s="48">
        <f>IF(E451/12&gt;0,VLOOKUP(E451/12,税率表!$A$17:$D$24,3,1),0)</f>
        <v>0</v>
      </c>
      <c r="G451" s="48">
        <f>IF(E451/12&gt;0,VLOOKUP(E451/12,税率表!$A$17:$D$24,4,1),0)</f>
        <v>0</v>
      </c>
      <c r="H451" s="48">
        <f t="shared" si="28"/>
        <v>0</v>
      </c>
      <c r="I451" s="48">
        <f t="shared" si="29"/>
        <v>0</v>
      </c>
    </row>
    <row r="452" ht="16.5" spans="1:9">
      <c r="A452" s="41">
        <v>451</v>
      </c>
      <c r="B452" s="41"/>
      <c r="C452" s="41"/>
      <c r="D452" s="42"/>
      <c r="E452" s="48">
        <f t="shared" si="27"/>
        <v>0</v>
      </c>
      <c r="F452" s="48">
        <f>IF(E452/12&gt;0,VLOOKUP(E452/12,税率表!$A$17:$D$24,3,1),0)</f>
        <v>0</v>
      </c>
      <c r="G452" s="48">
        <f>IF(E452/12&gt;0,VLOOKUP(E452/12,税率表!$A$17:$D$24,4,1),0)</f>
        <v>0</v>
      </c>
      <c r="H452" s="48">
        <f t="shared" si="28"/>
        <v>0</v>
      </c>
      <c r="I452" s="48">
        <f t="shared" si="29"/>
        <v>0</v>
      </c>
    </row>
    <row r="453" ht="16.5" spans="1:9">
      <c r="A453" s="41">
        <v>452</v>
      </c>
      <c r="B453" s="41"/>
      <c r="C453" s="41"/>
      <c r="D453" s="42"/>
      <c r="E453" s="48">
        <f t="shared" si="27"/>
        <v>0</v>
      </c>
      <c r="F453" s="48">
        <f>IF(E453/12&gt;0,VLOOKUP(E453/12,税率表!$A$17:$D$24,3,1),0)</f>
        <v>0</v>
      </c>
      <c r="G453" s="48">
        <f>IF(E453/12&gt;0,VLOOKUP(E453/12,税率表!$A$17:$D$24,4,1),0)</f>
        <v>0</v>
      </c>
      <c r="H453" s="48">
        <f t="shared" si="28"/>
        <v>0</v>
      </c>
      <c r="I453" s="48">
        <f t="shared" si="29"/>
        <v>0</v>
      </c>
    </row>
    <row r="454" ht="16.5" spans="1:9">
      <c r="A454" s="41">
        <v>453</v>
      </c>
      <c r="B454" s="41"/>
      <c r="C454" s="41"/>
      <c r="D454" s="42"/>
      <c r="E454" s="48">
        <f t="shared" si="27"/>
        <v>0</v>
      </c>
      <c r="F454" s="48">
        <f>IF(E454/12&gt;0,VLOOKUP(E454/12,税率表!$A$17:$D$24,3,1),0)</f>
        <v>0</v>
      </c>
      <c r="G454" s="48">
        <f>IF(E454/12&gt;0,VLOOKUP(E454/12,税率表!$A$17:$D$24,4,1),0)</f>
        <v>0</v>
      </c>
      <c r="H454" s="48">
        <f t="shared" si="28"/>
        <v>0</v>
      </c>
      <c r="I454" s="48">
        <f t="shared" si="29"/>
        <v>0</v>
      </c>
    </row>
    <row r="455" ht="16.5" spans="1:9">
      <c r="A455" s="41">
        <v>454</v>
      </c>
      <c r="B455" s="41"/>
      <c r="C455" s="41"/>
      <c r="D455" s="42"/>
      <c r="E455" s="48">
        <f t="shared" si="27"/>
        <v>0</v>
      </c>
      <c r="F455" s="48">
        <f>IF(E455/12&gt;0,VLOOKUP(E455/12,税率表!$A$17:$D$24,3,1),0)</f>
        <v>0</v>
      </c>
      <c r="G455" s="48">
        <f>IF(E455/12&gt;0,VLOOKUP(E455/12,税率表!$A$17:$D$24,4,1),0)</f>
        <v>0</v>
      </c>
      <c r="H455" s="48">
        <f t="shared" si="28"/>
        <v>0</v>
      </c>
      <c r="I455" s="48">
        <f t="shared" si="29"/>
        <v>0</v>
      </c>
    </row>
    <row r="456" ht="16.5" spans="1:9">
      <c r="A456" s="41">
        <v>455</v>
      </c>
      <c r="B456" s="41"/>
      <c r="C456" s="41"/>
      <c r="D456" s="42"/>
      <c r="E456" s="48">
        <f t="shared" si="27"/>
        <v>0</v>
      </c>
      <c r="F456" s="48">
        <f>IF(E456/12&gt;0,VLOOKUP(E456/12,税率表!$A$17:$D$24,3,1),0)</f>
        <v>0</v>
      </c>
      <c r="G456" s="48">
        <f>IF(E456/12&gt;0,VLOOKUP(E456/12,税率表!$A$17:$D$24,4,1),0)</f>
        <v>0</v>
      </c>
      <c r="H456" s="48">
        <f t="shared" si="28"/>
        <v>0</v>
      </c>
      <c r="I456" s="48">
        <f t="shared" si="29"/>
        <v>0</v>
      </c>
    </row>
    <row r="457" ht="16.5" spans="1:9">
      <c r="A457" s="41">
        <v>456</v>
      </c>
      <c r="B457" s="41"/>
      <c r="C457" s="41"/>
      <c r="D457" s="42"/>
      <c r="E457" s="48">
        <f t="shared" si="27"/>
        <v>0</v>
      </c>
      <c r="F457" s="48">
        <f>IF(E457/12&gt;0,VLOOKUP(E457/12,税率表!$A$17:$D$24,3,1),0)</f>
        <v>0</v>
      </c>
      <c r="G457" s="48">
        <f>IF(E457/12&gt;0,VLOOKUP(E457/12,税率表!$A$17:$D$24,4,1),0)</f>
        <v>0</v>
      </c>
      <c r="H457" s="48">
        <f t="shared" si="28"/>
        <v>0</v>
      </c>
      <c r="I457" s="48">
        <f t="shared" si="29"/>
        <v>0</v>
      </c>
    </row>
    <row r="458" ht="16.5" spans="1:9">
      <c r="A458" s="41">
        <v>457</v>
      </c>
      <c r="B458" s="41"/>
      <c r="C458" s="41"/>
      <c r="D458" s="42"/>
      <c r="E458" s="48">
        <f t="shared" ref="E458:E521" si="30">ROUND(D458,2)</f>
        <v>0</v>
      </c>
      <c r="F458" s="48">
        <f>IF(E458/12&gt;0,VLOOKUP(E458/12,税率表!$A$17:$D$24,3,1),0)</f>
        <v>0</v>
      </c>
      <c r="G458" s="48">
        <f>IF(E458/12&gt;0,VLOOKUP(E458/12,税率表!$A$17:$D$24,4,1),0)</f>
        <v>0</v>
      </c>
      <c r="H458" s="48">
        <f t="shared" ref="H458:H521" si="31">ROUND(E458*F458-G458,2)</f>
        <v>0</v>
      </c>
      <c r="I458" s="48">
        <f t="shared" ref="I458:I521" si="32">D458-H458</f>
        <v>0</v>
      </c>
    </row>
    <row r="459" ht="16.5" spans="1:9">
      <c r="A459" s="41">
        <v>458</v>
      </c>
      <c r="B459" s="41"/>
      <c r="C459" s="41"/>
      <c r="D459" s="42"/>
      <c r="E459" s="48">
        <f t="shared" si="30"/>
        <v>0</v>
      </c>
      <c r="F459" s="48">
        <f>IF(E459/12&gt;0,VLOOKUP(E459/12,税率表!$A$17:$D$24,3,1),0)</f>
        <v>0</v>
      </c>
      <c r="G459" s="48">
        <f>IF(E459/12&gt;0,VLOOKUP(E459/12,税率表!$A$17:$D$24,4,1),0)</f>
        <v>0</v>
      </c>
      <c r="H459" s="48">
        <f t="shared" si="31"/>
        <v>0</v>
      </c>
      <c r="I459" s="48">
        <f t="shared" si="32"/>
        <v>0</v>
      </c>
    </row>
    <row r="460" ht="16.5" spans="1:9">
      <c r="A460" s="41">
        <v>459</v>
      </c>
      <c r="B460" s="41"/>
      <c r="C460" s="41"/>
      <c r="D460" s="42"/>
      <c r="E460" s="48">
        <f t="shared" si="30"/>
        <v>0</v>
      </c>
      <c r="F460" s="48">
        <f>IF(E460/12&gt;0,VLOOKUP(E460/12,税率表!$A$17:$D$24,3,1),0)</f>
        <v>0</v>
      </c>
      <c r="G460" s="48">
        <f>IF(E460/12&gt;0,VLOOKUP(E460/12,税率表!$A$17:$D$24,4,1),0)</f>
        <v>0</v>
      </c>
      <c r="H460" s="48">
        <f t="shared" si="31"/>
        <v>0</v>
      </c>
      <c r="I460" s="48">
        <f t="shared" si="32"/>
        <v>0</v>
      </c>
    </row>
    <row r="461" ht="16.5" spans="1:9">
      <c r="A461" s="41">
        <v>460</v>
      </c>
      <c r="B461" s="41"/>
      <c r="C461" s="41"/>
      <c r="D461" s="42"/>
      <c r="E461" s="48">
        <f t="shared" si="30"/>
        <v>0</v>
      </c>
      <c r="F461" s="48">
        <f>IF(E461/12&gt;0,VLOOKUP(E461/12,税率表!$A$17:$D$24,3,1),0)</f>
        <v>0</v>
      </c>
      <c r="G461" s="48">
        <f>IF(E461/12&gt;0,VLOOKUP(E461/12,税率表!$A$17:$D$24,4,1),0)</f>
        <v>0</v>
      </c>
      <c r="H461" s="48">
        <f t="shared" si="31"/>
        <v>0</v>
      </c>
      <c r="I461" s="48">
        <f t="shared" si="32"/>
        <v>0</v>
      </c>
    </row>
    <row r="462" ht="16.5" spans="1:9">
      <c r="A462" s="41">
        <v>461</v>
      </c>
      <c r="B462" s="41"/>
      <c r="C462" s="41"/>
      <c r="D462" s="42"/>
      <c r="E462" s="48">
        <f t="shared" si="30"/>
        <v>0</v>
      </c>
      <c r="F462" s="48">
        <f>IF(E462/12&gt;0,VLOOKUP(E462/12,税率表!$A$17:$D$24,3,1),0)</f>
        <v>0</v>
      </c>
      <c r="G462" s="48">
        <f>IF(E462/12&gt;0,VLOOKUP(E462/12,税率表!$A$17:$D$24,4,1),0)</f>
        <v>0</v>
      </c>
      <c r="H462" s="48">
        <f t="shared" si="31"/>
        <v>0</v>
      </c>
      <c r="I462" s="48">
        <f t="shared" si="32"/>
        <v>0</v>
      </c>
    </row>
    <row r="463" ht="16.5" spans="1:9">
      <c r="A463" s="41">
        <v>462</v>
      </c>
      <c r="B463" s="41"/>
      <c r="C463" s="41"/>
      <c r="D463" s="42"/>
      <c r="E463" s="48">
        <f t="shared" si="30"/>
        <v>0</v>
      </c>
      <c r="F463" s="48">
        <f>IF(E463/12&gt;0,VLOOKUP(E463/12,税率表!$A$17:$D$24,3,1),0)</f>
        <v>0</v>
      </c>
      <c r="G463" s="48">
        <f>IF(E463/12&gt;0,VLOOKUP(E463/12,税率表!$A$17:$D$24,4,1),0)</f>
        <v>0</v>
      </c>
      <c r="H463" s="48">
        <f t="shared" si="31"/>
        <v>0</v>
      </c>
      <c r="I463" s="48">
        <f t="shared" si="32"/>
        <v>0</v>
      </c>
    </row>
    <row r="464" ht="16.5" spans="1:9">
      <c r="A464" s="41">
        <v>463</v>
      </c>
      <c r="B464" s="41"/>
      <c r="C464" s="41"/>
      <c r="D464" s="42"/>
      <c r="E464" s="48">
        <f t="shared" si="30"/>
        <v>0</v>
      </c>
      <c r="F464" s="48">
        <f>IF(E464/12&gt;0,VLOOKUP(E464/12,税率表!$A$17:$D$24,3,1),0)</f>
        <v>0</v>
      </c>
      <c r="G464" s="48">
        <f>IF(E464/12&gt;0,VLOOKUP(E464/12,税率表!$A$17:$D$24,4,1),0)</f>
        <v>0</v>
      </c>
      <c r="H464" s="48">
        <f t="shared" si="31"/>
        <v>0</v>
      </c>
      <c r="I464" s="48">
        <f t="shared" si="32"/>
        <v>0</v>
      </c>
    </row>
    <row r="465" ht="16.5" spans="1:9">
      <c r="A465" s="41">
        <v>464</v>
      </c>
      <c r="B465" s="41"/>
      <c r="C465" s="41"/>
      <c r="D465" s="42"/>
      <c r="E465" s="48">
        <f t="shared" si="30"/>
        <v>0</v>
      </c>
      <c r="F465" s="48">
        <f>IF(E465/12&gt;0,VLOOKUP(E465/12,税率表!$A$17:$D$24,3,1),0)</f>
        <v>0</v>
      </c>
      <c r="G465" s="48">
        <f>IF(E465/12&gt;0,VLOOKUP(E465/12,税率表!$A$17:$D$24,4,1),0)</f>
        <v>0</v>
      </c>
      <c r="H465" s="48">
        <f t="shared" si="31"/>
        <v>0</v>
      </c>
      <c r="I465" s="48">
        <f t="shared" si="32"/>
        <v>0</v>
      </c>
    </row>
    <row r="466" ht="16.5" spans="1:9">
      <c r="A466" s="41">
        <v>465</v>
      </c>
      <c r="B466" s="41"/>
      <c r="C466" s="41"/>
      <c r="D466" s="42"/>
      <c r="E466" s="48">
        <f t="shared" si="30"/>
        <v>0</v>
      </c>
      <c r="F466" s="48">
        <f>IF(E466/12&gt;0,VLOOKUP(E466/12,税率表!$A$17:$D$24,3,1),0)</f>
        <v>0</v>
      </c>
      <c r="G466" s="48">
        <f>IF(E466/12&gt;0,VLOOKUP(E466/12,税率表!$A$17:$D$24,4,1),0)</f>
        <v>0</v>
      </c>
      <c r="H466" s="48">
        <f t="shared" si="31"/>
        <v>0</v>
      </c>
      <c r="I466" s="48">
        <f t="shared" si="32"/>
        <v>0</v>
      </c>
    </row>
    <row r="467" ht="16.5" spans="1:9">
      <c r="A467" s="41">
        <v>466</v>
      </c>
      <c r="B467" s="41"/>
      <c r="C467" s="41"/>
      <c r="D467" s="42"/>
      <c r="E467" s="48">
        <f t="shared" si="30"/>
        <v>0</v>
      </c>
      <c r="F467" s="48">
        <f>IF(E467/12&gt;0,VLOOKUP(E467/12,税率表!$A$17:$D$24,3,1),0)</f>
        <v>0</v>
      </c>
      <c r="G467" s="48">
        <f>IF(E467/12&gt;0,VLOOKUP(E467/12,税率表!$A$17:$D$24,4,1),0)</f>
        <v>0</v>
      </c>
      <c r="H467" s="48">
        <f t="shared" si="31"/>
        <v>0</v>
      </c>
      <c r="I467" s="48">
        <f t="shared" si="32"/>
        <v>0</v>
      </c>
    </row>
    <row r="468" ht="16.5" spans="1:9">
      <c r="A468" s="41">
        <v>467</v>
      </c>
      <c r="B468" s="41"/>
      <c r="C468" s="41"/>
      <c r="D468" s="42"/>
      <c r="E468" s="48">
        <f t="shared" si="30"/>
        <v>0</v>
      </c>
      <c r="F468" s="48">
        <f>IF(E468/12&gt;0,VLOOKUP(E468/12,税率表!$A$17:$D$24,3,1),0)</f>
        <v>0</v>
      </c>
      <c r="G468" s="48">
        <f>IF(E468/12&gt;0,VLOOKUP(E468/12,税率表!$A$17:$D$24,4,1),0)</f>
        <v>0</v>
      </c>
      <c r="H468" s="48">
        <f t="shared" si="31"/>
        <v>0</v>
      </c>
      <c r="I468" s="48">
        <f t="shared" si="32"/>
        <v>0</v>
      </c>
    </row>
    <row r="469" ht="16.5" spans="1:9">
      <c r="A469" s="41">
        <v>468</v>
      </c>
      <c r="B469" s="41"/>
      <c r="C469" s="41"/>
      <c r="D469" s="42"/>
      <c r="E469" s="48">
        <f t="shared" si="30"/>
        <v>0</v>
      </c>
      <c r="F469" s="48">
        <f>IF(E469/12&gt;0,VLOOKUP(E469/12,税率表!$A$17:$D$24,3,1),0)</f>
        <v>0</v>
      </c>
      <c r="G469" s="48">
        <f>IF(E469/12&gt;0,VLOOKUP(E469/12,税率表!$A$17:$D$24,4,1),0)</f>
        <v>0</v>
      </c>
      <c r="H469" s="48">
        <f t="shared" si="31"/>
        <v>0</v>
      </c>
      <c r="I469" s="48">
        <f t="shared" si="32"/>
        <v>0</v>
      </c>
    </row>
    <row r="470" ht="16.5" spans="1:9">
      <c r="A470" s="41">
        <v>469</v>
      </c>
      <c r="B470" s="41"/>
      <c r="C470" s="41"/>
      <c r="D470" s="42"/>
      <c r="E470" s="48">
        <f t="shared" si="30"/>
        <v>0</v>
      </c>
      <c r="F470" s="48">
        <f>IF(E470/12&gt;0,VLOOKUP(E470/12,税率表!$A$17:$D$24,3,1),0)</f>
        <v>0</v>
      </c>
      <c r="G470" s="48">
        <f>IF(E470/12&gt;0,VLOOKUP(E470/12,税率表!$A$17:$D$24,4,1),0)</f>
        <v>0</v>
      </c>
      <c r="H470" s="48">
        <f t="shared" si="31"/>
        <v>0</v>
      </c>
      <c r="I470" s="48">
        <f t="shared" si="32"/>
        <v>0</v>
      </c>
    </row>
    <row r="471" ht="16.5" spans="1:9">
      <c r="A471" s="41">
        <v>470</v>
      </c>
      <c r="B471" s="41"/>
      <c r="C471" s="41"/>
      <c r="D471" s="42"/>
      <c r="E471" s="48">
        <f t="shared" si="30"/>
        <v>0</v>
      </c>
      <c r="F471" s="48">
        <f>IF(E471/12&gt;0,VLOOKUP(E471/12,税率表!$A$17:$D$24,3,1),0)</f>
        <v>0</v>
      </c>
      <c r="G471" s="48">
        <f>IF(E471/12&gt;0,VLOOKUP(E471/12,税率表!$A$17:$D$24,4,1),0)</f>
        <v>0</v>
      </c>
      <c r="H471" s="48">
        <f t="shared" si="31"/>
        <v>0</v>
      </c>
      <c r="I471" s="48">
        <f t="shared" si="32"/>
        <v>0</v>
      </c>
    </row>
    <row r="472" ht="16.5" spans="1:9">
      <c r="A472" s="41">
        <v>471</v>
      </c>
      <c r="B472" s="41"/>
      <c r="C472" s="41"/>
      <c r="D472" s="42"/>
      <c r="E472" s="48">
        <f t="shared" si="30"/>
        <v>0</v>
      </c>
      <c r="F472" s="48">
        <f>IF(E472/12&gt;0,VLOOKUP(E472/12,税率表!$A$17:$D$24,3,1),0)</f>
        <v>0</v>
      </c>
      <c r="G472" s="48">
        <f>IF(E472/12&gt;0,VLOOKUP(E472/12,税率表!$A$17:$D$24,4,1),0)</f>
        <v>0</v>
      </c>
      <c r="H472" s="48">
        <f t="shared" si="31"/>
        <v>0</v>
      </c>
      <c r="I472" s="48">
        <f t="shared" si="32"/>
        <v>0</v>
      </c>
    </row>
    <row r="473" ht="16.5" spans="1:9">
      <c r="A473" s="41">
        <v>472</v>
      </c>
      <c r="B473" s="41"/>
      <c r="C473" s="41"/>
      <c r="D473" s="42"/>
      <c r="E473" s="48">
        <f t="shared" si="30"/>
        <v>0</v>
      </c>
      <c r="F473" s="48">
        <f>IF(E473/12&gt;0,VLOOKUP(E473/12,税率表!$A$17:$D$24,3,1),0)</f>
        <v>0</v>
      </c>
      <c r="G473" s="48">
        <f>IF(E473/12&gt;0,VLOOKUP(E473/12,税率表!$A$17:$D$24,4,1),0)</f>
        <v>0</v>
      </c>
      <c r="H473" s="48">
        <f t="shared" si="31"/>
        <v>0</v>
      </c>
      <c r="I473" s="48">
        <f t="shared" si="32"/>
        <v>0</v>
      </c>
    </row>
    <row r="474" ht="16.5" spans="1:9">
      <c r="A474" s="41">
        <v>473</v>
      </c>
      <c r="B474" s="41"/>
      <c r="C474" s="41"/>
      <c r="D474" s="42"/>
      <c r="E474" s="48">
        <f t="shared" si="30"/>
        <v>0</v>
      </c>
      <c r="F474" s="48">
        <f>IF(E474/12&gt;0,VLOOKUP(E474/12,税率表!$A$17:$D$24,3,1),0)</f>
        <v>0</v>
      </c>
      <c r="G474" s="48">
        <f>IF(E474/12&gt;0,VLOOKUP(E474/12,税率表!$A$17:$D$24,4,1),0)</f>
        <v>0</v>
      </c>
      <c r="H474" s="48">
        <f t="shared" si="31"/>
        <v>0</v>
      </c>
      <c r="I474" s="48">
        <f t="shared" si="32"/>
        <v>0</v>
      </c>
    </row>
    <row r="475" ht="16.5" spans="1:9">
      <c r="A475" s="41">
        <v>474</v>
      </c>
      <c r="B475" s="41"/>
      <c r="C475" s="41"/>
      <c r="D475" s="42"/>
      <c r="E475" s="48">
        <f t="shared" si="30"/>
        <v>0</v>
      </c>
      <c r="F475" s="48">
        <f>IF(E475/12&gt;0,VLOOKUP(E475/12,税率表!$A$17:$D$24,3,1),0)</f>
        <v>0</v>
      </c>
      <c r="G475" s="48">
        <f>IF(E475/12&gt;0,VLOOKUP(E475/12,税率表!$A$17:$D$24,4,1),0)</f>
        <v>0</v>
      </c>
      <c r="H475" s="48">
        <f t="shared" si="31"/>
        <v>0</v>
      </c>
      <c r="I475" s="48">
        <f t="shared" si="32"/>
        <v>0</v>
      </c>
    </row>
    <row r="476" ht="16.5" spans="1:9">
      <c r="A476" s="41">
        <v>475</v>
      </c>
      <c r="B476" s="41"/>
      <c r="C476" s="41"/>
      <c r="D476" s="42"/>
      <c r="E476" s="48">
        <f t="shared" si="30"/>
        <v>0</v>
      </c>
      <c r="F476" s="48">
        <f>IF(E476/12&gt;0,VLOOKUP(E476/12,税率表!$A$17:$D$24,3,1),0)</f>
        <v>0</v>
      </c>
      <c r="G476" s="48">
        <f>IF(E476/12&gt;0,VLOOKUP(E476/12,税率表!$A$17:$D$24,4,1),0)</f>
        <v>0</v>
      </c>
      <c r="H476" s="48">
        <f t="shared" si="31"/>
        <v>0</v>
      </c>
      <c r="I476" s="48">
        <f t="shared" si="32"/>
        <v>0</v>
      </c>
    </row>
    <row r="477" ht="16.5" spans="1:9">
      <c r="A477" s="41">
        <v>476</v>
      </c>
      <c r="B477" s="41"/>
      <c r="C477" s="41"/>
      <c r="D477" s="42"/>
      <c r="E477" s="48">
        <f t="shared" si="30"/>
        <v>0</v>
      </c>
      <c r="F477" s="48">
        <f>IF(E477/12&gt;0,VLOOKUP(E477/12,税率表!$A$17:$D$24,3,1),0)</f>
        <v>0</v>
      </c>
      <c r="G477" s="48">
        <f>IF(E477/12&gt;0,VLOOKUP(E477/12,税率表!$A$17:$D$24,4,1),0)</f>
        <v>0</v>
      </c>
      <c r="H477" s="48">
        <f t="shared" si="31"/>
        <v>0</v>
      </c>
      <c r="I477" s="48">
        <f t="shared" si="32"/>
        <v>0</v>
      </c>
    </row>
    <row r="478" ht="16.5" spans="1:9">
      <c r="A478" s="41">
        <v>477</v>
      </c>
      <c r="B478" s="41"/>
      <c r="C478" s="41"/>
      <c r="D478" s="42"/>
      <c r="E478" s="48">
        <f t="shared" si="30"/>
        <v>0</v>
      </c>
      <c r="F478" s="48">
        <f>IF(E478/12&gt;0,VLOOKUP(E478/12,税率表!$A$17:$D$24,3,1),0)</f>
        <v>0</v>
      </c>
      <c r="G478" s="48">
        <f>IF(E478/12&gt;0,VLOOKUP(E478/12,税率表!$A$17:$D$24,4,1),0)</f>
        <v>0</v>
      </c>
      <c r="H478" s="48">
        <f t="shared" si="31"/>
        <v>0</v>
      </c>
      <c r="I478" s="48">
        <f t="shared" si="32"/>
        <v>0</v>
      </c>
    </row>
    <row r="479" ht="16.5" spans="1:9">
      <c r="A479" s="41">
        <v>478</v>
      </c>
      <c r="B479" s="41"/>
      <c r="C479" s="41"/>
      <c r="D479" s="42"/>
      <c r="E479" s="48">
        <f t="shared" si="30"/>
        <v>0</v>
      </c>
      <c r="F479" s="48">
        <f>IF(E479/12&gt;0,VLOOKUP(E479/12,税率表!$A$17:$D$24,3,1),0)</f>
        <v>0</v>
      </c>
      <c r="G479" s="48">
        <f>IF(E479/12&gt;0,VLOOKUP(E479/12,税率表!$A$17:$D$24,4,1),0)</f>
        <v>0</v>
      </c>
      <c r="H479" s="48">
        <f t="shared" si="31"/>
        <v>0</v>
      </c>
      <c r="I479" s="48">
        <f t="shared" si="32"/>
        <v>0</v>
      </c>
    </row>
    <row r="480" ht="16.5" spans="1:9">
      <c r="A480" s="41">
        <v>479</v>
      </c>
      <c r="B480" s="41"/>
      <c r="C480" s="41"/>
      <c r="D480" s="42"/>
      <c r="E480" s="48">
        <f t="shared" si="30"/>
        <v>0</v>
      </c>
      <c r="F480" s="48">
        <f>IF(E480/12&gt;0,VLOOKUP(E480/12,税率表!$A$17:$D$24,3,1),0)</f>
        <v>0</v>
      </c>
      <c r="G480" s="48">
        <f>IF(E480/12&gt;0,VLOOKUP(E480/12,税率表!$A$17:$D$24,4,1),0)</f>
        <v>0</v>
      </c>
      <c r="H480" s="48">
        <f t="shared" si="31"/>
        <v>0</v>
      </c>
      <c r="I480" s="48">
        <f t="shared" si="32"/>
        <v>0</v>
      </c>
    </row>
    <row r="481" ht="16.5" spans="1:9">
      <c r="A481" s="41">
        <v>480</v>
      </c>
      <c r="B481" s="41"/>
      <c r="C481" s="41"/>
      <c r="D481" s="42"/>
      <c r="E481" s="48">
        <f t="shared" si="30"/>
        <v>0</v>
      </c>
      <c r="F481" s="48">
        <f>IF(E481/12&gt;0,VLOOKUP(E481/12,税率表!$A$17:$D$24,3,1),0)</f>
        <v>0</v>
      </c>
      <c r="G481" s="48">
        <f>IF(E481/12&gt;0,VLOOKUP(E481/12,税率表!$A$17:$D$24,4,1),0)</f>
        <v>0</v>
      </c>
      <c r="H481" s="48">
        <f t="shared" si="31"/>
        <v>0</v>
      </c>
      <c r="I481" s="48">
        <f t="shared" si="32"/>
        <v>0</v>
      </c>
    </row>
    <row r="482" ht="16.5" spans="1:9">
      <c r="A482" s="41">
        <v>481</v>
      </c>
      <c r="B482" s="41"/>
      <c r="C482" s="41"/>
      <c r="D482" s="42"/>
      <c r="E482" s="48">
        <f t="shared" si="30"/>
        <v>0</v>
      </c>
      <c r="F482" s="48">
        <f>IF(E482/12&gt;0,VLOOKUP(E482/12,税率表!$A$17:$D$24,3,1),0)</f>
        <v>0</v>
      </c>
      <c r="G482" s="48">
        <f>IF(E482/12&gt;0,VLOOKUP(E482/12,税率表!$A$17:$D$24,4,1),0)</f>
        <v>0</v>
      </c>
      <c r="H482" s="48">
        <f t="shared" si="31"/>
        <v>0</v>
      </c>
      <c r="I482" s="48">
        <f t="shared" si="32"/>
        <v>0</v>
      </c>
    </row>
    <row r="483" ht="16.5" spans="1:9">
      <c r="A483" s="41">
        <v>482</v>
      </c>
      <c r="B483" s="41"/>
      <c r="C483" s="41"/>
      <c r="D483" s="42"/>
      <c r="E483" s="48">
        <f t="shared" si="30"/>
        <v>0</v>
      </c>
      <c r="F483" s="48">
        <f>IF(E483/12&gt;0,VLOOKUP(E483/12,税率表!$A$17:$D$24,3,1),0)</f>
        <v>0</v>
      </c>
      <c r="G483" s="48">
        <f>IF(E483/12&gt;0,VLOOKUP(E483/12,税率表!$A$17:$D$24,4,1),0)</f>
        <v>0</v>
      </c>
      <c r="H483" s="48">
        <f t="shared" si="31"/>
        <v>0</v>
      </c>
      <c r="I483" s="48">
        <f t="shared" si="32"/>
        <v>0</v>
      </c>
    </row>
    <row r="484" ht="16.5" spans="1:9">
      <c r="A484" s="41">
        <v>483</v>
      </c>
      <c r="B484" s="41"/>
      <c r="C484" s="41"/>
      <c r="D484" s="42"/>
      <c r="E484" s="48">
        <f t="shared" si="30"/>
        <v>0</v>
      </c>
      <c r="F484" s="48">
        <f>IF(E484/12&gt;0,VLOOKUP(E484/12,税率表!$A$17:$D$24,3,1),0)</f>
        <v>0</v>
      </c>
      <c r="G484" s="48">
        <f>IF(E484/12&gt;0,VLOOKUP(E484/12,税率表!$A$17:$D$24,4,1),0)</f>
        <v>0</v>
      </c>
      <c r="H484" s="48">
        <f t="shared" si="31"/>
        <v>0</v>
      </c>
      <c r="I484" s="48">
        <f t="shared" si="32"/>
        <v>0</v>
      </c>
    </row>
    <row r="485" ht="16.5" spans="1:9">
      <c r="A485" s="41">
        <v>484</v>
      </c>
      <c r="B485" s="41"/>
      <c r="C485" s="41"/>
      <c r="D485" s="42"/>
      <c r="E485" s="48">
        <f t="shared" si="30"/>
        <v>0</v>
      </c>
      <c r="F485" s="48">
        <f>IF(E485/12&gt;0,VLOOKUP(E485/12,税率表!$A$17:$D$24,3,1),0)</f>
        <v>0</v>
      </c>
      <c r="G485" s="48">
        <f>IF(E485/12&gt;0,VLOOKUP(E485/12,税率表!$A$17:$D$24,4,1),0)</f>
        <v>0</v>
      </c>
      <c r="H485" s="48">
        <f t="shared" si="31"/>
        <v>0</v>
      </c>
      <c r="I485" s="48">
        <f t="shared" si="32"/>
        <v>0</v>
      </c>
    </row>
    <row r="486" ht="16.5" spans="1:9">
      <c r="A486" s="41">
        <v>485</v>
      </c>
      <c r="B486" s="41"/>
      <c r="C486" s="41"/>
      <c r="D486" s="42"/>
      <c r="E486" s="48">
        <f t="shared" si="30"/>
        <v>0</v>
      </c>
      <c r="F486" s="48">
        <f>IF(E486/12&gt;0,VLOOKUP(E486/12,税率表!$A$17:$D$24,3,1),0)</f>
        <v>0</v>
      </c>
      <c r="G486" s="48">
        <f>IF(E486/12&gt;0,VLOOKUP(E486/12,税率表!$A$17:$D$24,4,1),0)</f>
        <v>0</v>
      </c>
      <c r="H486" s="48">
        <f t="shared" si="31"/>
        <v>0</v>
      </c>
      <c r="I486" s="48">
        <f t="shared" si="32"/>
        <v>0</v>
      </c>
    </row>
    <row r="487" ht="16.5" spans="1:9">
      <c r="A487" s="41">
        <v>486</v>
      </c>
      <c r="B487" s="41"/>
      <c r="C487" s="41"/>
      <c r="D487" s="42"/>
      <c r="E487" s="48">
        <f t="shared" si="30"/>
        <v>0</v>
      </c>
      <c r="F487" s="48">
        <f>IF(E487/12&gt;0,VLOOKUP(E487/12,税率表!$A$17:$D$24,3,1),0)</f>
        <v>0</v>
      </c>
      <c r="G487" s="48">
        <f>IF(E487/12&gt;0,VLOOKUP(E487/12,税率表!$A$17:$D$24,4,1),0)</f>
        <v>0</v>
      </c>
      <c r="H487" s="48">
        <f t="shared" si="31"/>
        <v>0</v>
      </c>
      <c r="I487" s="48">
        <f t="shared" si="32"/>
        <v>0</v>
      </c>
    </row>
    <row r="488" ht="16.5" spans="1:9">
      <c r="A488" s="41">
        <v>487</v>
      </c>
      <c r="B488" s="41"/>
      <c r="C488" s="41"/>
      <c r="D488" s="42"/>
      <c r="E488" s="48">
        <f t="shared" si="30"/>
        <v>0</v>
      </c>
      <c r="F488" s="48">
        <f>IF(E488/12&gt;0,VLOOKUP(E488/12,税率表!$A$17:$D$24,3,1),0)</f>
        <v>0</v>
      </c>
      <c r="G488" s="48">
        <f>IF(E488/12&gt;0,VLOOKUP(E488/12,税率表!$A$17:$D$24,4,1),0)</f>
        <v>0</v>
      </c>
      <c r="H488" s="48">
        <f t="shared" si="31"/>
        <v>0</v>
      </c>
      <c r="I488" s="48">
        <f t="shared" si="32"/>
        <v>0</v>
      </c>
    </row>
    <row r="489" ht="16.5" spans="1:9">
      <c r="A489" s="41">
        <v>488</v>
      </c>
      <c r="B489" s="41"/>
      <c r="C489" s="41"/>
      <c r="D489" s="42"/>
      <c r="E489" s="48">
        <f t="shared" si="30"/>
        <v>0</v>
      </c>
      <c r="F489" s="48">
        <f>IF(E489/12&gt;0,VLOOKUP(E489/12,税率表!$A$17:$D$24,3,1),0)</f>
        <v>0</v>
      </c>
      <c r="G489" s="48">
        <f>IF(E489/12&gt;0,VLOOKUP(E489/12,税率表!$A$17:$D$24,4,1),0)</f>
        <v>0</v>
      </c>
      <c r="H489" s="48">
        <f t="shared" si="31"/>
        <v>0</v>
      </c>
      <c r="I489" s="48">
        <f t="shared" si="32"/>
        <v>0</v>
      </c>
    </row>
    <row r="490" ht="16.5" spans="1:9">
      <c r="A490" s="41">
        <v>489</v>
      </c>
      <c r="B490" s="41"/>
      <c r="C490" s="41"/>
      <c r="D490" s="42"/>
      <c r="E490" s="48">
        <f t="shared" si="30"/>
        <v>0</v>
      </c>
      <c r="F490" s="48">
        <f>IF(E490/12&gt;0,VLOOKUP(E490/12,税率表!$A$17:$D$24,3,1),0)</f>
        <v>0</v>
      </c>
      <c r="G490" s="48">
        <f>IF(E490/12&gt;0,VLOOKUP(E490/12,税率表!$A$17:$D$24,4,1),0)</f>
        <v>0</v>
      </c>
      <c r="H490" s="48">
        <f t="shared" si="31"/>
        <v>0</v>
      </c>
      <c r="I490" s="48">
        <f t="shared" si="32"/>
        <v>0</v>
      </c>
    </row>
    <row r="491" ht="16.5" spans="1:9">
      <c r="A491" s="41">
        <v>490</v>
      </c>
      <c r="B491" s="41"/>
      <c r="C491" s="41"/>
      <c r="D491" s="42"/>
      <c r="E491" s="48">
        <f t="shared" si="30"/>
        <v>0</v>
      </c>
      <c r="F491" s="48">
        <f>IF(E491/12&gt;0,VLOOKUP(E491/12,税率表!$A$17:$D$24,3,1),0)</f>
        <v>0</v>
      </c>
      <c r="G491" s="48">
        <f>IF(E491/12&gt;0,VLOOKUP(E491/12,税率表!$A$17:$D$24,4,1),0)</f>
        <v>0</v>
      </c>
      <c r="H491" s="48">
        <f t="shared" si="31"/>
        <v>0</v>
      </c>
      <c r="I491" s="48">
        <f t="shared" si="32"/>
        <v>0</v>
      </c>
    </row>
    <row r="492" ht="16.5" spans="1:9">
      <c r="A492" s="41">
        <v>491</v>
      </c>
      <c r="B492" s="41"/>
      <c r="C492" s="41"/>
      <c r="D492" s="42"/>
      <c r="E492" s="48">
        <f t="shared" si="30"/>
        <v>0</v>
      </c>
      <c r="F492" s="48">
        <f>IF(E492/12&gt;0,VLOOKUP(E492/12,税率表!$A$17:$D$24,3,1),0)</f>
        <v>0</v>
      </c>
      <c r="G492" s="48">
        <f>IF(E492/12&gt;0,VLOOKUP(E492/12,税率表!$A$17:$D$24,4,1),0)</f>
        <v>0</v>
      </c>
      <c r="H492" s="48">
        <f t="shared" si="31"/>
        <v>0</v>
      </c>
      <c r="I492" s="48">
        <f t="shared" si="32"/>
        <v>0</v>
      </c>
    </row>
    <row r="493" ht="16.5" spans="1:9">
      <c r="A493" s="41">
        <v>492</v>
      </c>
      <c r="B493" s="41"/>
      <c r="C493" s="41"/>
      <c r="D493" s="42"/>
      <c r="E493" s="48">
        <f t="shared" si="30"/>
        <v>0</v>
      </c>
      <c r="F493" s="48">
        <f>IF(E493/12&gt;0,VLOOKUP(E493/12,税率表!$A$17:$D$24,3,1),0)</f>
        <v>0</v>
      </c>
      <c r="G493" s="48">
        <f>IF(E493/12&gt;0,VLOOKUP(E493/12,税率表!$A$17:$D$24,4,1),0)</f>
        <v>0</v>
      </c>
      <c r="H493" s="48">
        <f t="shared" si="31"/>
        <v>0</v>
      </c>
      <c r="I493" s="48">
        <f t="shared" si="32"/>
        <v>0</v>
      </c>
    </row>
    <row r="494" ht="16.5" spans="1:9">
      <c r="A494" s="41">
        <v>493</v>
      </c>
      <c r="B494" s="41"/>
      <c r="C494" s="41"/>
      <c r="D494" s="42"/>
      <c r="E494" s="48">
        <f t="shared" si="30"/>
        <v>0</v>
      </c>
      <c r="F494" s="48">
        <f>IF(E494/12&gt;0,VLOOKUP(E494/12,税率表!$A$17:$D$24,3,1),0)</f>
        <v>0</v>
      </c>
      <c r="G494" s="48">
        <f>IF(E494/12&gt;0,VLOOKUP(E494/12,税率表!$A$17:$D$24,4,1),0)</f>
        <v>0</v>
      </c>
      <c r="H494" s="48">
        <f t="shared" si="31"/>
        <v>0</v>
      </c>
      <c r="I494" s="48">
        <f t="shared" si="32"/>
        <v>0</v>
      </c>
    </row>
    <row r="495" ht="16.5" spans="1:9">
      <c r="A495" s="41">
        <v>494</v>
      </c>
      <c r="B495" s="41"/>
      <c r="C495" s="41"/>
      <c r="D495" s="42"/>
      <c r="E495" s="48">
        <f t="shared" si="30"/>
        <v>0</v>
      </c>
      <c r="F495" s="48">
        <f>IF(E495/12&gt;0,VLOOKUP(E495/12,税率表!$A$17:$D$24,3,1),0)</f>
        <v>0</v>
      </c>
      <c r="G495" s="48">
        <f>IF(E495/12&gt;0,VLOOKUP(E495/12,税率表!$A$17:$D$24,4,1),0)</f>
        <v>0</v>
      </c>
      <c r="H495" s="48">
        <f t="shared" si="31"/>
        <v>0</v>
      </c>
      <c r="I495" s="48">
        <f t="shared" si="32"/>
        <v>0</v>
      </c>
    </row>
    <row r="496" ht="16.5" spans="1:9">
      <c r="A496" s="41">
        <v>495</v>
      </c>
      <c r="B496" s="41"/>
      <c r="C496" s="41"/>
      <c r="D496" s="42"/>
      <c r="E496" s="48">
        <f t="shared" si="30"/>
        <v>0</v>
      </c>
      <c r="F496" s="48">
        <f>IF(E496/12&gt;0,VLOOKUP(E496/12,税率表!$A$17:$D$24,3,1),0)</f>
        <v>0</v>
      </c>
      <c r="G496" s="48">
        <f>IF(E496/12&gt;0,VLOOKUP(E496/12,税率表!$A$17:$D$24,4,1),0)</f>
        <v>0</v>
      </c>
      <c r="H496" s="48">
        <f t="shared" si="31"/>
        <v>0</v>
      </c>
      <c r="I496" s="48">
        <f t="shared" si="32"/>
        <v>0</v>
      </c>
    </row>
    <row r="497" ht="16.5" spans="1:9">
      <c r="A497" s="41">
        <v>496</v>
      </c>
      <c r="B497" s="41"/>
      <c r="C497" s="41"/>
      <c r="D497" s="42"/>
      <c r="E497" s="48">
        <f t="shared" si="30"/>
        <v>0</v>
      </c>
      <c r="F497" s="48">
        <f>IF(E497/12&gt;0,VLOOKUP(E497/12,税率表!$A$17:$D$24,3,1),0)</f>
        <v>0</v>
      </c>
      <c r="G497" s="48">
        <f>IF(E497/12&gt;0,VLOOKUP(E497/12,税率表!$A$17:$D$24,4,1),0)</f>
        <v>0</v>
      </c>
      <c r="H497" s="48">
        <f t="shared" si="31"/>
        <v>0</v>
      </c>
      <c r="I497" s="48">
        <f t="shared" si="32"/>
        <v>0</v>
      </c>
    </row>
    <row r="498" ht="16.5" spans="1:9">
      <c r="A498" s="41">
        <v>497</v>
      </c>
      <c r="B498" s="41"/>
      <c r="C498" s="41"/>
      <c r="D498" s="42"/>
      <c r="E498" s="48">
        <f t="shared" si="30"/>
        <v>0</v>
      </c>
      <c r="F498" s="48">
        <f>IF(E498/12&gt;0,VLOOKUP(E498/12,税率表!$A$17:$D$24,3,1),0)</f>
        <v>0</v>
      </c>
      <c r="G498" s="48">
        <f>IF(E498/12&gt;0,VLOOKUP(E498/12,税率表!$A$17:$D$24,4,1),0)</f>
        <v>0</v>
      </c>
      <c r="H498" s="48">
        <f t="shared" si="31"/>
        <v>0</v>
      </c>
      <c r="I498" s="48">
        <f t="shared" si="32"/>
        <v>0</v>
      </c>
    </row>
    <row r="499" ht="16.5" spans="1:9">
      <c r="A499" s="41">
        <v>498</v>
      </c>
      <c r="B499" s="41"/>
      <c r="C499" s="41"/>
      <c r="D499" s="42"/>
      <c r="E499" s="48">
        <f t="shared" si="30"/>
        <v>0</v>
      </c>
      <c r="F499" s="48">
        <f>IF(E499/12&gt;0,VLOOKUP(E499/12,税率表!$A$17:$D$24,3,1),0)</f>
        <v>0</v>
      </c>
      <c r="G499" s="48">
        <f>IF(E499/12&gt;0,VLOOKUP(E499/12,税率表!$A$17:$D$24,4,1),0)</f>
        <v>0</v>
      </c>
      <c r="H499" s="48">
        <f t="shared" si="31"/>
        <v>0</v>
      </c>
      <c r="I499" s="48">
        <f t="shared" si="32"/>
        <v>0</v>
      </c>
    </row>
    <row r="500" ht="16.5" spans="1:9">
      <c r="A500" s="41">
        <v>499</v>
      </c>
      <c r="B500" s="41"/>
      <c r="C500" s="41"/>
      <c r="D500" s="42"/>
      <c r="E500" s="48">
        <f t="shared" si="30"/>
        <v>0</v>
      </c>
      <c r="F500" s="48">
        <f>IF(E500/12&gt;0,VLOOKUP(E500/12,税率表!$A$17:$D$24,3,1),0)</f>
        <v>0</v>
      </c>
      <c r="G500" s="48">
        <f>IF(E500/12&gt;0,VLOOKUP(E500/12,税率表!$A$17:$D$24,4,1),0)</f>
        <v>0</v>
      </c>
      <c r="H500" s="48">
        <f t="shared" si="31"/>
        <v>0</v>
      </c>
      <c r="I500" s="48">
        <f t="shared" si="32"/>
        <v>0</v>
      </c>
    </row>
    <row r="501" ht="16.5" spans="1:9">
      <c r="A501" s="41">
        <v>500</v>
      </c>
      <c r="B501" s="41"/>
      <c r="C501" s="41"/>
      <c r="D501" s="42"/>
      <c r="E501" s="48">
        <f t="shared" si="30"/>
        <v>0</v>
      </c>
      <c r="F501" s="48">
        <f>IF(E501/12&gt;0,VLOOKUP(E501/12,税率表!$A$17:$D$24,3,1),0)</f>
        <v>0</v>
      </c>
      <c r="G501" s="48">
        <f>IF(E501/12&gt;0,VLOOKUP(E501/12,税率表!$A$17:$D$24,4,1),0)</f>
        <v>0</v>
      </c>
      <c r="H501" s="48">
        <f t="shared" si="31"/>
        <v>0</v>
      </c>
      <c r="I501" s="48">
        <f t="shared" si="32"/>
        <v>0</v>
      </c>
    </row>
    <row r="502" ht="16.5" spans="1:9">
      <c r="A502" s="41">
        <v>501</v>
      </c>
      <c r="B502" s="41"/>
      <c r="C502" s="41"/>
      <c r="D502" s="42"/>
      <c r="E502" s="48">
        <f t="shared" si="30"/>
        <v>0</v>
      </c>
      <c r="F502" s="48">
        <f>IF(E502/12&gt;0,VLOOKUP(E502/12,税率表!$A$17:$D$24,3,1),0)</f>
        <v>0</v>
      </c>
      <c r="G502" s="48">
        <f>IF(E502/12&gt;0,VLOOKUP(E502/12,税率表!$A$17:$D$24,4,1),0)</f>
        <v>0</v>
      </c>
      <c r="H502" s="48">
        <f t="shared" si="31"/>
        <v>0</v>
      </c>
      <c r="I502" s="48">
        <f t="shared" si="32"/>
        <v>0</v>
      </c>
    </row>
    <row r="503" ht="16.5" spans="1:9">
      <c r="A503" s="41">
        <v>502</v>
      </c>
      <c r="B503" s="41"/>
      <c r="C503" s="41"/>
      <c r="D503" s="42"/>
      <c r="E503" s="48">
        <f t="shared" si="30"/>
        <v>0</v>
      </c>
      <c r="F503" s="48">
        <f>IF(E503/12&gt;0,VLOOKUP(E503/12,税率表!$A$17:$D$24,3,1),0)</f>
        <v>0</v>
      </c>
      <c r="G503" s="48">
        <f>IF(E503/12&gt;0,VLOOKUP(E503/12,税率表!$A$17:$D$24,4,1),0)</f>
        <v>0</v>
      </c>
      <c r="H503" s="48">
        <f t="shared" si="31"/>
        <v>0</v>
      </c>
      <c r="I503" s="48">
        <f t="shared" si="32"/>
        <v>0</v>
      </c>
    </row>
    <row r="504" ht="16.5" spans="1:9">
      <c r="A504" s="41">
        <v>503</v>
      </c>
      <c r="B504" s="41"/>
      <c r="C504" s="41"/>
      <c r="D504" s="42"/>
      <c r="E504" s="48">
        <f t="shared" si="30"/>
        <v>0</v>
      </c>
      <c r="F504" s="48">
        <f>IF(E504/12&gt;0,VLOOKUP(E504/12,税率表!$A$17:$D$24,3,1),0)</f>
        <v>0</v>
      </c>
      <c r="G504" s="48">
        <f>IF(E504/12&gt;0,VLOOKUP(E504/12,税率表!$A$17:$D$24,4,1),0)</f>
        <v>0</v>
      </c>
      <c r="H504" s="48">
        <f t="shared" si="31"/>
        <v>0</v>
      </c>
      <c r="I504" s="48">
        <f t="shared" si="32"/>
        <v>0</v>
      </c>
    </row>
    <row r="505" ht="16.5" spans="1:9">
      <c r="A505" s="41">
        <v>504</v>
      </c>
      <c r="B505" s="41"/>
      <c r="C505" s="41"/>
      <c r="D505" s="42"/>
      <c r="E505" s="48">
        <f t="shared" si="30"/>
        <v>0</v>
      </c>
      <c r="F505" s="48">
        <f>IF(E505/12&gt;0,VLOOKUP(E505/12,税率表!$A$17:$D$24,3,1),0)</f>
        <v>0</v>
      </c>
      <c r="G505" s="48">
        <f>IF(E505/12&gt;0,VLOOKUP(E505/12,税率表!$A$17:$D$24,4,1),0)</f>
        <v>0</v>
      </c>
      <c r="H505" s="48">
        <f t="shared" si="31"/>
        <v>0</v>
      </c>
      <c r="I505" s="48">
        <f t="shared" si="32"/>
        <v>0</v>
      </c>
    </row>
    <row r="506" ht="16.5" spans="1:9">
      <c r="A506" s="41">
        <v>505</v>
      </c>
      <c r="B506" s="41"/>
      <c r="C506" s="41"/>
      <c r="D506" s="42"/>
      <c r="E506" s="48">
        <f t="shared" si="30"/>
        <v>0</v>
      </c>
      <c r="F506" s="48">
        <f>IF(E506/12&gt;0,VLOOKUP(E506/12,税率表!$A$17:$D$24,3,1),0)</f>
        <v>0</v>
      </c>
      <c r="G506" s="48">
        <f>IF(E506/12&gt;0,VLOOKUP(E506/12,税率表!$A$17:$D$24,4,1),0)</f>
        <v>0</v>
      </c>
      <c r="H506" s="48">
        <f t="shared" si="31"/>
        <v>0</v>
      </c>
      <c r="I506" s="48">
        <f t="shared" si="32"/>
        <v>0</v>
      </c>
    </row>
    <row r="507" ht="16.5" spans="1:9">
      <c r="A507" s="41">
        <v>506</v>
      </c>
      <c r="B507" s="41"/>
      <c r="C507" s="41"/>
      <c r="D507" s="42"/>
      <c r="E507" s="48">
        <f t="shared" si="30"/>
        <v>0</v>
      </c>
      <c r="F507" s="48">
        <f>IF(E507/12&gt;0,VLOOKUP(E507/12,税率表!$A$17:$D$24,3,1),0)</f>
        <v>0</v>
      </c>
      <c r="G507" s="48">
        <f>IF(E507/12&gt;0,VLOOKUP(E507/12,税率表!$A$17:$D$24,4,1),0)</f>
        <v>0</v>
      </c>
      <c r="H507" s="48">
        <f t="shared" si="31"/>
        <v>0</v>
      </c>
      <c r="I507" s="48">
        <f t="shared" si="32"/>
        <v>0</v>
      </c>
    </row>
    <row r="508" ht="16.5" spans="1:9">
      <c r="A508" s="41">
        <v>507</v>
      </c>
      <c r="B508" s="41"/>
      <c r="C508" s="41"/>
      <c r="D508" s="42"/>
      <c r="E508" s="48">
        <f t="shared" si="30"/>
        <v>0</v>
      </c>
      <c r="F508" s="48">
        <f>IF(E508/12&gt;0,VLOOKUP(E508/12,税率表!$A$17:$D$24,3,1),0)</f>
        <v>0</v>
      </c>
      <c r="G508" s="48">
        <f>IF(E508/12&gt;0,VLOOKUP(E508/12,税率表!$A$17:$D$24,4,1),0)</f>
        <v>0</v>
      </c>
      <c r="H508" s="48">
        <f t="shared" si="31"/>
        <v>0</v>
      </c>
      <c r="I508" s="48">
        <f t="shared" si="32"/>
        <v>0</v>
      </c>
    </row>
    <row r="509" ht="16.5" spans="1:9">
      <c r="A509" s="41">
        <v>508</v>
      </c>
      <c r="B509" s="41"/>
      <c r="C509" s="41"/>
      <c r="D509" s="42"/>
      <c r="E509" s="48">
        <f t="shared" si="30"/>
        <v>0</v>
      </c>
      <c r="F509" s="48">
        <f>IF(E509/12&gt;0,VLOOKUP(E509/12,税率表!$A$17:$D$24,3,1),0)</f>
        <v>0</v>
      </c>
      <c r="G509" s="48">
        <f>IF(E509/12&gt;0,VLOOKUP(E509/12,税率表!$A$17:$D$24,4,1),0)</f>
        <v>0</v>
      </c>
      <c r="H509" s="48">
        <f t="shared" si="31"/>
        <v>0</v>
      </c>
      <c r="I509" s="48">
        <f t="shared" si="32"/>
        <v>0</v>
      </c>
    </row>
    <row r="510" ht="16.5" spans="1:9">
      <c r="A510" s="41">
        <v>509</v>
      </c>
      <c r="B510" s="41"/>
      <c r="C510" s="41"/>
      <c r="D510" s="42"/>
      <c r="E510" s="48">
        <f t="shared" si="30"/>
        <v>0</v>
      </c>
      <c r="F510" s="48">
        <f>IF(E510/12&gt;0,VLOOKUP(E510/12,税率表!$A$17:$D$24,3,1),0)</f>
        <v>0</v>
      </c>
      <c r="G510" s="48">
        <f>IF(E510/12&gt;0,VLOOKUP(E510/12,税率表!$A$17:$D$24,4,1),0)</f>
        <v>0</v>
      </c>
      <c r="H510" s="48">
        <f t="shared" si="31"/>
        <v>0</v>
      </c>
      <c r="I510" s="48">
        <f t="shared" si="32"/>
        <v>0</v>
      </c>
    </row>
    <row r="511" ht="16.5" spans="1:9">
      <c r="A511" s="41">
        <v>510</v>
      </c>
      <c r="B511" s="41"/>
      <c r="C511" s="41"/>
      <c r="D511" s="42"/>
      <c r="E511" s="48">
        <f t="shared" si="30"/>
        <v>0</v>
      </c>
      <c r="F511" s="48">
        <f>IF(E511/12&gt;0,VLOOKUP(E511/12,税率表!$A$17:$D$24,3,1),0)</f>
        <v>0</v>
      </c>
      <c r="G511" s="48">
        <f>IF(E511/12&gt;0,VLOOKUP(E511/12,税率表!$A$17:$D$24,4,1),0)</f>
        <v>0</v>
      </c>
      <c r="H511" s="48">
        <f t="shared" si="31"/>
        <v>0</v>
      </c>
      <c r="I511" s="48">
        <f t="shared" si="32"/>
        <v>0</v>
      </c>
    </row>
    <row r="512" ht="16.5" spans="1:9">
      <c r="A512" s="41">
        <v>511</v>
      </c>
      <c r="B512" s="41"/>
      <c r="C512" s="41"/>
      <c r="D512" s="42"/>
      <c r="E512" s="48">
        <f t="shared" si="30"/>
        <v>0</v>
      </c>
      <c r="F512" s="48">
        <f>IF(E512/12&gt;0,VLOOKUP(E512/12,税率表!$A$17:$D$24,3,1),0)</f>
        <v>0</v>
      </c>
      <c r="G512" s="48">
        <f>IF(E512/12&gt;0,VLOOKUP(E512/12,税率表!$A$17:$D$24,4,1),0)</f>
        <v>0</v>
      </c>
      <c r="H512" s="48">
        <f t="shared" si="31"/>
        <v>0</v>
      </c>
      <c r="I512" s="48">
        <f t="shared" si="32"/>
        <v>0</v>
      </c>
    </row>
    <row r="513" ht="16.5" spans="1:9">
      <c r="A513" s="41">
        <v>512</v>
      </c>
      <c r="B513" s="41"/>
      <c r="C513" s="41"/>
      <c r="D513" s="42"/>
      <c r="E513" s="48">
        <f t="shared" si="30"/>
        <v>0</v>
      </c>
      <c r="F513" s="48">
        <f>IF(E513/12&gt;0,VLOOKUP(E513/12,税率表!$A$17:$D$24,3,1),0)</f>
        <v>0</v>
      </c>
      <c r="G513" s="48">
        <f>IF(E513/12&gt;0,VLOOKUP(E513/12,税率表!$A$17:$D$24,4,1),0)</f>
        <v>0</v>
      </c>
      <c r="H513" s="48">
        <f t="shared" si="31"/>
        <v>0</v>
      </c>
      <c r="I513" s="48">
        <f t="shared" si="32"/>
        <v>0</v>
      </c>
    </row>
    <row r="514" ht="16.5" spans="1:9">
      <c r="A514" s="41">
        <v>513</v>
      </c>
      <c r="B514" s="41"/>
      <c r="C514" s="41"/>
      <c r="D514" s="42"/>
      <c r="E514" s="48">
        <f t="shared" si="30"/>
        <v>0</v>
      </c>
      <c r="F514" s="48">
        <f>IF(E514/12&gt;0,VLOOKUP(E514/12,税率表!$A$17:$D$24,3,1),0)</f>
        <v>0</v>
      </c>
      <c r="G514" s="48">
        <f>IF(E514/12&gt;0,VLOOKUP(E514/12,税率表!$A$17:$D$24,4,1),0)</f>
        <v>0</v>
      </c>
      <c r="H514" s="48">
        <f t="shared" si="31"/>
        <v>0</v>
      </c>
      <c r="I514" s="48">
        <f t="shared" si="32"/>
        <v>0</v>
      </c>
    </row>
    <row r="515" ht="16.5" spans="1:9">
      <c r="A515" s="41">
        <v>514</v>
      </c>
      <c r="B515" s="41"/>
      <c r="C515" s="41"/>
      <c r="D515" s="42"/>
      <c r="E515" s="48">
        <f t="shared" si="30"/>
        <v>0</v>
      </c>
      <c r="F515" s="48">
        <f>IF(E515/12&gt;0,VLOOKUP(E515/12,税率表!$A$17:$D$24,3,1),0)</f>
        <v>0</v>
      </c>
      <c r="G515" s="48">
        <f>IF(E515/12&gt;0,VLOOKUP(E515/12,税率表!$A$17:$D$24,4,1),0)</f>
        <v>0</v>
      </c>
      <c r="H515" s="48">
        <f t="shared" si="31"/>
        <v>0</v>
      </c>
      <c r="I515" s="48">
        <f t="shared" si="32"/>
        <v>0</v>
      </c>
    </row>
    <row r="516" ht="16.5" spans="1:9">
      <c r="A516" s="41">
        <v>515</v>
      </c>
      <c r="B516" s="41"/>
      <c r="C516" s="41"/>
      <c r="D516" s="42"/>
      <c r="E516" s="48">
        <f t="shared" si="30"/>
        <v>0</v>
      </c>
      <c r="F516" s="48">
        <f>IF(E516/12&gt;0,VLOOKUP(E516/12,税率表!$A$17:$D$24,3,1),0)</f>
        <v>0</v>
      </c>
      <c r="G516" s="48">
        <f>IF(E516/12&gt;0,VLOOKUP(E516/12,税率表!$A$17:$D$24,4,1),0)</f>
        <v>0</v>
      </c>
      <c r="H516" s="48">
        <f t="shared" si="31"/>
        <v>0</v>
      </c>
      <c r="I516" s="48">
        <f t="shared" si="32"/>
        <v>0</v>
      </c>
    </row>
    <row r="517" ht="16.5" spans="1:9">
      <c r="A517" s="41">
        <v>516</v>
      </c>
      <c r="B517" s="41"/>
      <c r="C517" s="41"/>
      <c r="D517" s="42"/>
      <c r="E517" s="48">
        <f t="shared" si="30"/>
        <v>0</v>
      </c>
      <c r="F517" s="48">
        <f>IF(E517/12&gt;0,VLOOKUP(E517/12,税率表!$A$17:$D$24,3,1),0)</f>
        <v>0</v>
      </c>
      <c r="G517" s="48">
        <f>IF(E517/12&gt;0,VLOOKUP(E517/12,税率表!$A$17:$D$24,4,1),0)</f>
        <v>0</v>
      </c>
      <c r="H517" s="48">
        <f t="shared" si="31"/>
        <v>0</v>
      </c>
      <c r="I517" s="48">
        <f t="shared" si="32"/>
        <v>0</v>
      </c>
    </row>
    <row r="518" ht="16.5" spans="1:9">
      <c r="A518" s="41">
        <v>517</v>
      </c>
      <c r="B518" s="41"/>
      <c r="C518" s="41"/>
      <c r="D518" s="42"/>
      <c r="E518" s="48">
        <f t="shared" si="30"/>
        <v>0</v>
      </c>
      <c r="F518" s="48">
        <f>IF(E518/12&gt;0,VLOOKUP(E518/12,税率表!$A$17:$D$24,3,1),0)</f>
        <v>0</v>
      </c>
      <c r="G518" s="48">
        <f>IF(E518/12&gt;0,VLOOKUP(E518/12,税率表!$A$17:$D$24,4,1),0)</f>
        <v>0</v>
      </c>
      <c r="H518" s="48">
        <f t="shared" si="31"/>
        <v>0</v>
      </c>
      <c r="I518" s="48">
        <f t="shared" si="32"/>
        <v>0</v>
      </c>
    </row>
    <row r="519" ht="16.5" spans="1:9">
      <c r="A519" s="41">
        <v>518</v>
      </c>
      <c r="B519" s="41"/>
      <c r="C519" s="41"/>
      <c r="D519" s="42"/>
      <c r="E519" s="48">
        <f t="shared" si="30"/>
        <v>0</v>
      </c>
      <c r="F519" s="48">
        <f>IF(E519/12&gt;0,VLOOKUP(E519/12,税率表!$A$17:$D$24,3,1),0)</f>
        <v>0</v>
      </c>
      <c r="G519" s="48">
        <f>IF(E519/12&gt;0,VLOOKUP(E519/12,税率表!$A$17:$D$24,4,1),0)</f>
        <v>0</v>
      </c>
      <c r="H519" s="48">
        <f t="shared" si="31"/>
        <v>0</v>
      </c>
      <c r="I519" s="48">
        <f t="shared" si="32"/>
        <v>0</v>
      </c>
    </row>
    <row r="520" ht="16.5" spans="1:9">
      <c r="A520" s="41">
        <v>519</v>
      </c>
      <c r="B520" s="41"/>
      <c r="C520" s="41"/>
      <c r="D520" s="42"/>
      <c r="E520" s="48">
        <f t="shared" si="30"/>
        <v>0</v>
      </c>
      <c r="F520" s="48">
        <f>IF(E520/12&gt;0,VLOOKUP(E520/12,税率表!$A$17:$D$24,3,1),0)</f>
        <v>0</v>
      </c>
      <c r="G520" s="48">
        <f>IF(E520/12&gt;0,VLOOKUP(E520/12,税率表!$A$17:$D$24,4,1),0)</f>
        <v>0</v>
      </c>
      <c r="H520" s="48">
        <f t="shared" si="31"/>
        <v>0</v>
      </c>
      <c r="I520" s="48">
        <f t="shared" si="32"/>
        <v>0</v>
      </c>
    </row>
    <row r="521" ht="16.5" spans="1:9">
      <c r="A521" s="41">
        <v>520</v>
      </c>
      <c r="B521" s="41"/>
      <c r="C521" s="41"/>
      <c r="D521" s="42"/>
      <c r="E521" s="48">
        <f t="shared" si="30"/>
        <v>0</v>
      </c>
      <c r="F521" s="48">
        <f>IF(E521/12&gt;0,VLOOKUP(E521/12,税率表!$A$17:$D$24,3,1),0)</f>
        <v>0</v>
      </c>
      <c r="G521" s="48">
        <f>IF(E521/12&gt;0,VLOOKUP(E521/12,税率表!$A$17:$D$24,4,1),0)</f>
        <v>0</v>
      </c>
      <c r="H521" s="48">
        <f t="shared" si="31"/>
        <v>0</v>
      </c>
      <c r="I521" s="48">
        <f t="shared" si="32"/>
        <v>0</v>
      </c>
    </row>
    <row r="522" ht="16.5" spans="1:9">
      <c r="A522" s="41">
        <v>521</v>
      </c>
      <c r="B522" s="41"/>
      <c r="C522" s="41"/>
      <c r="D522" s="42"/>
      <c r="E522" s="48">
        <f t="shared" ref="E522:E585" si="33">ROUND(D522,2)</f>
        <v>0</v>
      </c>
      <c r="F522" s="48">
        <f>IF(E522/12&gt;0,VLOOKUP(E522/12,税率表!$A$17:$D$24,3,1),0)</f>
        <v>0</v>
      </c>
      <c r="G522" s="48">
        <f>IF(E522/12&gt;0,VLOOKUP(E522/12,税率表!$A$17:$D$24,4,1),0)</f>
        <v>0</v>
      </c>
      <c r="H522" s="48">
        <f t="shared" ref="H522:H585" si="34">ROUND(E522*F522-G522,2)</f>
        <v>0</v>
      </c>
      <c r="I522" s="48">
        <f t="shared" ref="I522:I585" si="35">D522-H522</f>
        <v>0</v>
      </c>
    </row>
    <row r="523" ht="16.5" spans="1:9">
      <c r="A523" s="41">
        <v>522</v>
      </c>
      <c r="B523" s="41"/>
      <c r="C523" s="41"/>
      <c r="D523" s="42"/>
      <c r="E523" s="48">
        <f t="shared" si="33"/>
        <v>0</v>
      </c>
      <c r="F523" s="48">
        <f>IF(E523/12&gt;0,VLOOKUP(E523/12,税率表!$A$17:$D$24,3,1),0)</f>
        <v>0</v>
      </c>
      <c r="G523" s="48">
        <f>IF(E523/12&gt;0,VLOOKUP(E523/12,税率表!$A$17:$D$24,4,1),0)</f>
        <v>0</v>
      </c>
      <c r="H523" s="48">
        <f t="shared" si="34"/>
        <v>0</v>
      </c>
      <c r="I523" s="48">
        <f t="shared" si="35"/>
        <v>0</v>
      </c>
    </row>
    <row r="524" ht="16.5" spans="1:9">
      <c r="A524" s="41">
        <v>523</v>
      </c>
      <c r="B524" s="41"/>
      <c r="C524" s="41"/>
      <c r="D524" s="42"/>
      <c r="E524" s="48">
        <f t="shared" si="33"/>
        <v>0</v>
      </c>
      <c r="F524" s="48">
        <f>IF(E524/12&gt;0,VLOOKUP(E524/12,税率表!$A$17:$D$24,3,1),0)</f>
        <v>0</v>
      </c>
      <c r="G524" s="48">
        <f>IF(E524/12&gt;0,VLOOKUP(E524/12,税率表!$A$17:$D$24,4,1),0)</f>
        <v>0</v>
      </c>
      <c r="H524" s="48">
        <f t="shared" si="34"/>
        <v>0</v>
      </c>
      <c r="I524" s="48">
        <f t="shared" si="35"/>
        <v>0</v>
      </c>
    </row>
    <row r="525" ht="16.5" spans="1:9">
      <c r="A525" s="41">
        <v>524</v>
      </c>
      <c r="B525" s="41"/>
      <c r="C525" s="41"/>
      <c r="D525" s="42"/>
      <c r="E525" s="48">
        <f t="shared" si="33"/>
        <v>0</v>
      </c>
      <c r="F525" s="48">
        <f>IF(E525/12&gt;0,VLOOKUP(E525/12,税率表!$A$17:$D$24,3,1),0)</f>
        <v>0</v>
      </c>
      <c r="G525" s="48">
        <f>IF(E525/12&gt;0,VLOOKUP(E525/12,税率表!$A$17:$D$24,4,1),0)</f>
        <v>0</v>
      </c>
      <c r="H525" s="48">
        <f t="shared" si="34"/>
        <v>0</v>
      </c>
      <c r="I525" s="48">
        <f t="shared" si="35"/>
        <v>0</v>
      </c>
    </row>
    <row r="526" ht="16.5" spans="1:9">
      <c r="A526" s="41">
        <v>525</v>
      </c>
      <c r="B526" s="41"/>
      <c r="C526" s="41"/>
      <c r="D526" s="42"/>
      <c r="E526" s="48">
        <f t="shared" si="33"/>
        <v>0</v>
      </c>
      <c r="F526" s="48">
        <f>IF(E526/12&gt;0,VLOOKUP(E526/12,税率表!$A$17:$D$24,3,1),0)</f>
        <v>0</v>
      </c>
      <c r="G526" s="48">
        <f>IF(E526/12&gt;0,VLOOKUP(E526/12,税率表!$A$17:$D$24,4,1),0)</f>
        <v>0</v>
      </c>
      <c r="H526" s="48">
        <f t="shared" si="34"/>
        <v>0</v>
      </c>
      <c r="I526" s="48">
        <f t="shared" si="35"/>
        <v>0</v>
      </c>
    </row>
    <row r="527" ht="16.5" spans="1:9">
      <c r="A527" s="41">
        <v>526</v>
      </c>
      <c r="B527" s="41"/>
      <c r="C527" s="41"/>
      <c r="D527" s="42"/>
      <c r="E527" s="48">
        <f t="shared" si="33"/>
        <v>0</v>
      </c>
      <c r="F527" s="48">
        <f>IF(E527/12&gt;0,VLOOKUP(E527/12,税率表!$A$17:$D$24,3,1),0)</f>
        <v>0</v>
      </c>
      <c r="G527" s="48">
        <f>IF(E527/12&gt;0,VLOOKUP(E527/12,税率表!$A$17:$D$24,4,1),0)</f>
        <v>0</v>
      </c>
      <c r="H527" s="48">
        <f t="shared" si="34"/>
        <v>0</v>
      </c>
      <c r="I527" s="48">
        <f t="shared" si="35"/>
        <v>0</v>
      </c>
    </row>
    <row r="528" ht="16.5" spans="1:9">
      <c r="A528" s="41">
        <v>527</v>
      </c>
      <c r="B528" s="41"/>
      <c r="C528" s="41"/>
      <c r="D528" s="42"/>
      <c r="E528" s="48">
        <f t="shared" si="33"/>
        <v>0</v>
      </c>
      <c r="F528" s="48">
        <f>IF(E528/12&gt;0,VLOOKUP(E528/12,税率表!$A$17:$D$24,3,1),0)</f>
        <v>0</v>
      </c>
      <c r="G528" s="48">
        <f>IF(E528/12&gt;0,VLOOKUP(E528/12,税率表!$A$17:$D$24,4,1),0)</f>
        <v>0</v>
      </c>
      <c r="H528" s="48">
        <f t="shared" si="34"/>
        <v>0</v>
      </c>
      <c r="I528" s="48">
        <f t="shared" si="35"/>
        <v>0</v>
      </c>
    </row>
    <row r="529" ht="16.5" spans="1:9">
      <c r="A529" s="41">
        <v>528</v>
      </c>
      <c r="B529" s="41"/>
      <c r="C529" s="41"/>
      <c r="D529" s="42"/>
      <c r="E529" s="48">
        <f t="shared" si="33"/>
        <v>0</v>
      </c>
      <c r="F529" s="48">
        <f>IF(E529/12&gt;0,VLOOKUP(E529/12,税率表!$A$17:$D$24,3,1),0)</f>
        <v>0</v>
      </c>
      <c r="G529" s="48">
        <f>IF(E529/12&gt;0,VLOOKUP(E529/12,税率表!$A$17:$D$24,4,1),0)</f>
        <v>0</v>
      </c>
      <c r="H529" s="48">
        <f t="shared" si="34"/>
        <v>0</v>
      </c>
      <c r="I529" s="48">
        <f t="shared" si="35"/>
        <v>0</v>
      </c>
    </row>
    <row r="530" ht="16.5" spans="1:9">
      <c r="A530" s="41">
        <v>529</v>
      </c>
      <c r="B530" s="41"/>
      <c r="C530" s="41"/>
      <c r="D530" s="42"/>
      <c r="E530" s="48">
        <f t="shared" si="33"/>
        <v>0</v>
      </c>
      <c r="F530" s="48">
        <f>IF(E530/12&gt;0,VLOOKUP(E530/12,税率表!$A$17:$D$24,3,1),0)</f>
        <v>0</v>
      </c>
      <c r="G530" s="48">
        <f>IF(E530/12&gt;0,VLOOKUP(E530/12,税率表!$A$17:$D$24,4,1),0)</f>
        <v>0</v>
      </c>
      <c r="H530" s="48">
        <f t="shared" si="34"/>
        <v>0</v>
      </c>
      <c r="I530" s="48">
        <f t="shared" si="35"/>
        <v>0</v>
      </c>
    </row>
    <row r="531" ht="16.5" spans="1:9">
      <c r="A531" s="41">
        <v>530</v>
      </c>
      <c r="B531" s="41"/>
      <c r="C531" s="41"/>
      <c r="D531" s="42"/>
      <c r="E531" s="48">
        <f t="shared" si="33"/>
        <v>0</v>
      </c>
      <c r="F531" s="48">
        <f>IF(E531/12&gt;0,VLOOKUP(E531/12,税率表!$A$17:$D$24,3,1),0)</f>
        <v>0</v>
      </c>
      <c r="G531" s="48">
        <f>IF(E531/12&gt;0,VLOOKUP(E531/12,税率表!$A$17:$D$24,4,1),0)</f>
        <v>0</v>
      </c>
      <c r="H531" s="48">
        <f t="shared" si="34"/>
        <v>0</v>
      </c>
      <c r="I531" s="48">
        <f t="shared" si="35"/>
        <v>0</v>
      </c>
    </row>
    <row r="532" ht="16.5" spans="1:9">
      <c r="A532" s="41">
        <v>531</v>
      </c>
      <c r="B532" s="41"/>
      <c r="C532" s="41"/>
      <c r="D532" s="42"/>
      <c r="E532" s="48">
        <f t="shared" si="33"/>
        <v>0</v>
      </c>
      <c r="F532" s="48">
        <f>IF(E532/12&gt;0,VLOOKUP(E532/12,税率表!$A$17:$D$24,3,1),0)</f>
        <v>0</v>
      </c>
      <c r="G532" s="48">
        <f>IF(E532/12&gt;0,VLOOKUP(E532/12,税率表!$A$17:$D$24,4,1),0)</f>
        <v>0</v>
      </c>
      <c r="H532" s="48">
        <f t="shared" si="34"/>
        <v>0</v>
      </c>
      <c r="I532" s="48">
        <f t="shared" si="35"/>
        <v>0</v>
      </c>
    </row>
    <row r="533" ht="16.5" spans="1:9">
      <c r="A533" s="41">
        <v>532</v>
      </c>
      <c r="B533" s="41"/>
      <c r="C533" s="41"/>
      <c r="D533" s="42"/>
      <c r="E533" s="48">
        <f t="shared" si="33"/>
        <v>0</v>
      </c>
      <c r="F533" s="48">
        <f>IF(E533/12&gt;0,VLOOKUP(E533/12,税率表!$A$17:$D$24,3,1),0)</f>
        <v>0</v>
      </c>
      <c r="G533" s="48">
        <f>IF(E533/12&gt;0,VLOOKUP(E533/12,税率表!$A$17:$D$24,4,1),0)</f>
        <v>0</v>
      </c>
      <c r="H533" s="48">
        <f t="shared" si="34"/>
        <v>0</v>
      </c>
      <c r="I533" s="48">
        <f t="shared" si="35"/>
        <v>0</v>
      </c>
    </row>
    <row r="534" ht="16.5" spans="1:9">
      <c r="A534" s="41">
        <v>533</v>
      </c>
      <c r="B534" s="41"/>
      <c r="C534" s="41"/>
      <c r="D534" s="42"/>
      <c r="E534" s="48">
        <f t="shared" si="33"/>
        <v>0</v>
      </c>
      <c r="F534" s="48">
        <f>IF(E534/12&gt;0,VLOOKUP(E534/12,税率表!$A$17:$D$24,3,1),0)</f>
        <v>0</v>
      </c>
      <c r="G534" s="48">
        <f>IF(E534/12&gt;0,VLOOKUP(E534/12,税率表!$A$17:$D$24,4,1),0)</f>
        <v>0</v>
      </c>
      <c r="H534" s="48">
        <f t="shared" si="34"/>
        <v>0</v>
      </c>
      <c r="I534" s="48">
        <f t="shared" si="35"/>
        <v>0</v>
      </c>
    </row>
    <row r="535" ht="16.5" spans="1:9">
      <c r="A535" s="41">
        <v>534</v>
      </c>
      <c r="B535" s="41"/>
      <c r="C535" s="41"/>
      <c r="D535" s="42"/>
      <c r="E535" s="48">
        <f t="shared" si="33"/>
        <v>0</v>
      </c>
      <c r="F535" s="48">
        <f>IF(E535/12&gt;0,VLOOKUP(E535/12,税率表!$A$17:$D$24,3,1),0)</f>
        <v>0</v>
      </c>
      <c r="G535" s="48">
        <f>IF(E535/12&gt;0,VLOOKUP(E535/12,税率表!$A$17:$D$24,4,1),0)</f>
        <v>0</v>
      </c>
      <c r="H535" s="48">
        <f t="shared" si="34"/>
        <v>0</v>
      </c>
      <c r="I535" s="48">
        <f t="shared" si="35"/>
        <v>0</v>
      </c>
    </row>
    <row r="536" ht="16.5" spans="1:9">
      <c r="A536" s="41">
        <v>535</v>
      </c>
      <c r="B536" s="41"/>
      <c r="C536" s="41"/>
      <c r="D536" s="42"/>
      <c r="E536" s="48">
        <f t="shared" si="33"/>
        <v>0</v>
      </c>
      <c r="F536" s="48">
        <f>IF(E536/12&gt;0,VLOOKUP(E536/12,税率表!$A$17:$D$24,3,1),0)</f>
        <v>0</v>
      </c>
      <c r="G536" s="48">
        <f>IF(E536/12&gt;0,VLOOKUP(E536/12,税率表!$A$17:$D$24,4,1),0)</f>
        <v>0</v>
      </c>
      <c r="H536" s="48">
        <f t="shared" si="34"/>
        <v>0</v>
      </c>
      <c r="I536" s="48">
        <f t="shared" si="35"/>
        <v>0</v>
      </c>
    </row>
    <row r="537" ht="16.5" spans="1:9">
      <c r="A537" s="41">
        <v>536</v>
      </c>
      <c r="B537" s="41"/>
      <c r="C537" s="41"/>
      <c r="D537" s="42"/>
      <c r="E537" s="48">
        <f t="shared" si="33"/>
        <v>0</v>
      </c>
      <c r="F537" s="48">
        <f>IF(E537/12&gt;0,VLOOKUP(E537/12,税率表!$A$17:$D$24,3,1),0)</f>
        <v>0</v>
      </c>
      <c r="G537" s="48">
        <f>IF(E537/12&gt;0,VLOOKUP(E537/12,税率表!$A$17:$D$24,4,1),0)</f>
        <v>0</v>
      </c>
      <c r="H537" s="48">
        <f t="shared" si="34"/>
        <v>0</v>
      </c>
      <c r="I537" s="48">
        <f t="shared" si="35"/>
        <v>0</v>
      </c>
    </row>
    <row r="538" ht="16.5" spans="1:9">
      <c r="A538" s="41">
        <v>537</v>
      </c>
      <c r="B538" s="41"/>
      <c r="C538" s="41"/>
      <c r="D538" s="42"/>
      <c r="E538" s="48">
        <f t="shared" si="33"/>
        <v>0</v>
      </c>
      <c r="F538" s="48">
        <f>IF(E538/12&gt;0,VLOOKUP(E538/12,税率表!$A$17:$D$24,3,1),0)</f>
        <v>0</v>
      </c>
      <c r="G538" s="48">
        <f>IF(E538/12&gt;0,VLOOKUP(E538/12,税率表!$A$17:$D$24,4,1),0)</f>
        <v>0</v>
      </c>
      <c r="H538" s="48">
        <f t="shared" si="34"/>
        <v>0</v>
      </c>
      <c r="I538" s="48">
        <f t="shared" si="35"/>
        <v>0</v>
      </c>
    </row>
    <row r="539" ht="16.5" spans="1:9">
      <c r="A539" s="41">
        <v>538</v>
      </c>
      <c r="B539" s="41"/>
      <c r="C539" s="41"/>
      <c r="D539" s="42"/>
      <c r="E539" s="48">
        <f t="shared" si="33"/>
        <v>0</v>
      </c>
      <c r="F539" s="48">
        <f>IF(E539/12&gt;0,VLOOKUP(E539/12,税率表!$A$17:$D$24,3,1),0)</f>
        <v>0</v>
      </c>
      <c r="G539" s="48">
        <f>IF(E539/12&gt;0,VLOOKUP(E539/12,税率表!$A$17:$D$24,4,1),0)</f>
        <v>0</v>
      </c>
      <c r="H539" s="48">
        <f t="shared" si="34"/>
        <v>0</v>
      </c>
      <c r="I539" s="48">
        <f t="shared" si="35"/>
        <v>0</v>
      </c>
    </row>
    <row r="540" ht="16.5" spans="1:9">
      <c r="A540" s="41">
        <v>539</v>
      </c>
      <c r="B540" s="41"/>
      <c r="C540" s="41"/>
      <c r="D540" s="42"/>
      <c r="E540" s="48">
        <f t="shared" si="33"/>
        <v>0</v>
      </c>
      <c r="F540" s="48">
        <f>IF(E540/12&gt;0,VLOOKUP(E540/12,税率表!$A$17:$D$24,3,1),0)</f>
        <v>0</v>
      </c>
      <c r="G540" s="48">
        <f>IF(E540/12&gt;0,VLOOKUP(E540/12,税率表!$A$17:$D$24,4,1),0)</f>
        <v>0</v>
      </c>
      <c r="H540" s="48">
        <f t="shared" si="34"/>
        <v>0</v>
      </c>
      <c r="I540" s="48">
        <f t="shared" si="35"/>
        <v>0</v>
      </c>
    </row>
    <row r="541" ht="16.5" spans="1:9">
      <c r="A541" s="41">
        <v>540</v>
      </c>
      <c r="B541" s="41"/>
      <c r="C541" s="41"/>
      <c r="D541" s="42"/>
      <c r="E541" s="48">
        <f t="shared" si="33"/>
        <v>0</v>
      </c>
      <c r="F541" s="48">
        <f>IF(E541/12&gt;0,VLOOKUP(E541/12,税率表!$A$17:$D$24,3,1),0)</f>
        <v>0</v>
      </c>
      <c r="G541" s="48">
        <f>IF(E541/12&gt;0,VLOOKUP(E541/12,税率表!$A$17:$D$24,4,1),0)</f>
        <v>0</v>
      </c>
      <c r="H541" s="48">
        <f t="shared" si="34"/>
        <v>0</v>
      </c>
      <c r="I541" s="48">
        <f t="shared" si="35"/>
        <v>0</v>
      </c>
    </row>
    <row r="542" ht="16.5" spans="1:9">
      <c r="A542" s="41">
        <v>541</v>
      </c>
      <c r="B542" s="41"/>
      <c r="C542" s="41"/>
      <c r="D542" s="42"/>
      <c r="E542" s="48">
        <f t="shared" si="33"/>
        <v>0</v>
      </c>
      <c r="F542" s="48">
        <f>IF(E542/12&gt;0,VLOOKUP(E542/12,税率表!$A$17:$D$24,3,1),0)</f>
        <v>0</v>
      </c>
      <c r="G542" s="48">
        <f>IF(E542/12&gt;0,VLOOKUP(E542/12,税率表!$A$17:$D$24,4,1),0)</f>
        <v>0</v>
      </c>
      <c r="H542" s="48">
        <f t="shared" si="34"/>
        <v>0</v>
      </c>
      <c r="I542" s="48">
        <f t="shared" si="35"/>
        <v>0</v>
      </c>
    </row>
    <row r="543" ht="16.5" spans="1:9">
      <c r="A543" s="41">
        <v>542</v>
      </c>
      <c r="B543" s="41"/>
      <c r="C543" s="41"/>
      <c r="D543" s="42"/>
      <c r="E543" s="48">
        <f t="shared" si="33"/>
        <v>0</v>
      </c>
      <c r="F543" s="48">
        <f>IF(E543/12&gt;0,VLOOKUP(E543/12,税率表!$A$17:$D$24,3,1),0)</f>
        <v>0</v>
      </c>
      <c r="G543" s="48">
        <f>IF(E543/12&gt;0,VLOOKUP(E543/12,税率表!$A$17:$D$24,4,1),0)</f>
        <v>0</v>
      </c>
      <c r="H543" s="48">
        <f t="shared" si="34"/>
        <v>0</v>
      </c>
      <c r="I543" s="48">
        <f t="shared" si="35"/>
        <v>0</v>
      </c>
    </row>
    <row r="544" ht="16.5" spans="1:9">
      <c r="A544" s="41">
        <v>543</v>
      </c>
      <c r="B544" s="41"/>
      <c r="C544" s="41"/>
      <c r="D544" s="42"/>
      <c r="E544" s="48">
        <f t="shared" si="33"/>
        <v>0</v>
      </c>
      <c r="F544" s="48">
        <f>IF(E544/12&gt;0,VLOOKUP(E544/12,税率表!$A$17:$D$24,3,1),0)</f>
        <v>0</v>
      </c>
      <c r="G544" s="48">
        <f>IF(E544/12&gt;0,VLOOKUP(E544/12,税率表!$A$17:$D$24,4,1),0)</f>
        <v>0</v>
      </c>
      <c r="H544" s="48">
        <f t="shared" si="34"/>
        <v>0</v>
      </c>
      <c r="I544" s="48">
        <f t="shared" si="35"/>
        <v>0</v>
      </c>
    </row>
    <row r="545" ht="16.5" spans="1:9">
      <c r="A545" s="41">
        <v>544</v>
      </c>
      <c r="B545" s="41"/>
      <c r="C545" s="41"/>
      <c r="D545" s="42"/>
      <c r="E545" s="48">
        <f t="shared" si="33"/>
        <v>0</v>
      </c>
      <c r="F545" s="48">
        <f>IF(E545/12&gt;0,VLOOKUP(E545/12,税率表!$A$17:$D$24,3,1),0)</f>
        <v>0</v>
      </c>
      <c r="G545" s="48">
        <f>IF(E545/12&gt;0,VLOOKUP(E545/12,税率表!$A$17:$D$24,4,1),0)</f>
        <v>0</v>
      </c>
      <c r="H545" s="48">
        <f t="shared" si="34"/>
        <v>0</v>
      </c>
      <c r="I545" s="48">
        <f t="shared" si="35"/>
        <v>0</v>
      </c>
    </row>
    <row r="546" ht="16.5" spans="1:9">
      <c r="A546" s="41">
        <v>545</v>
      </c>
      <c r="B546" s="41"/>
      <c r="C546" s="41"/>
      <c r="D546" s="42"/>
      <c r="E546" s="48">
        <f t="shared" si="33"/>
        <v>0</v>
      </c>
      <c r="F546" s="48">
        <f>IF(E546/12&gt;0,VLOOKUP(E546/12,税率表!$A$17:$D$24,3,1),0)</f>
        <v>0</v>
      </c>
      <c r="G546" s="48">
        <f>IF(E546/12&gt;0,VLOOKUP(E546/12,税率表!$A$17:$D$24,4,1),0)</f>
        <v>0</v>
      </c>
      <c r="H546" s="48">
        <f t="shared" si="34"/>
        <v>0</v>
      </c>
      <c r="I546" s="48">
        <f t="shared" si="35"/>
        <v>0</v>
      </c>
    </row>
    <row r="547" ht="16.5" spans="1:9">
      <c r="A547" s="41">
        <v>546</v>
      </c>
      <c r="B547" s="41"/>
      <c r="C547" s="41"/>
      <c r="D547" s="42"/>
      <c r="E547" s="48">
        <f t="shared" si="33"/>
        <v>0</v>
      </c>
      <c r="F547" s="48">
        <f>IF(E547/12&gt;0,VLOOKUP(E547/12,税率表!$A$17:$D$24,3,1),0)</f>
        <v>0</v>
      </c>
      <c r="G547" s="48">
        <f>IF(E547/12&gt;0,VLOOKUP(E547/12,税率表!$A$17:$D$24,4,1),0)</f>
        <v>0</v>
      </c>
      <c r="H547" s="48">
        <f t="shared" si="34"/>
        <v>0</v>
      </c>
      <c r="I547" s="48">
        <f t="shared" si="35"/>
        <v>0</v>
      </c>
    </row>
    <row r="548" ht="16.5" spans="1:9">
      <c r="A548" s="41">
        <v>547</v>
      </c>
      <c r="B548" s="41"/>
      <c r="C548" s="41"/>
      <c r="D548" s="42"/>
      <c r="E548" s="48">
        <f t="shared" si="33"/>
        <v>0</v>
      </c>
      <c r="F548" s="48">
        <f>IF(E548/12&gt;0,VLOOKUP(E548/12,税率表!$A$17:$D$24,3,1),0)</f>
        <v>0</v>
      </c>
      <c r="G548" s="48">
        <f>IF(E548/12&gt;0,VLOOKUP(E548/12,税率表!$A$17:$D$24,4,1),0)</f>
        <v>0</v>
      </c>
      <c r="H548" s="48">
        <f t="shared" si="34"/>
        <v>0</v>
      </c>
      <c r="I548" s="48">
        <f t="shared" si="35"/>
        <v>0</v>
      </c>
    </row>
    <row r="549" ht="16.5" spans="1:9">
      <c r="A549" s="41">
        <v>548</v>
      </c>
      <c r="B549" s="41"/>
      <c r="C549" s="41"/>
      <c r="D549" s="42"/>
      <c r="E549" s="48">
        <f t="shared" si="33"/>
        <v>0</v>
      </c>
      <c r="F549" s="48">
        <f>IF(E549/12&gt;0,VLOOKUP(E549/12,税率表!$A$17:$D$24,3,1),0)</f>
        <v>0</v>
      </c>
      <c r="G549" s="48">
        <f>IF(E549/12&gt;0,VLOOKUP(E549/12,税率表!$A$17:$D$24,4,1),0)</f>
        <v>0</v>
      </c>
      <c r="H549" s="48">
        <f t="shared" si="34"/>
        <v>0</v>
      </c>
      <c r="I549" s="48">
        <f t="shared" si="35"/>
        <v>0</v>
      </c>
    </row>
    <row r="550" ht="16.5" spans="1:9">
      <c r="A550" s="41">
        <v>549</v>
      </c>
      <c r="B550" s="41"/>
      <c r="C550" s="41"/>
      <c r="D550" s="42"/>
      <c r="E550" s="48">
        <f t="shared" si="33"/>
        <v>0</v>
      </c>
      <c r="F550" s="48">
        <f>IF(E550/12&gt;0,VLOOKUP(E550/12,税率表!$A$17:$D$24,3,1),0)</f>
        <v>0</v>
      </c>
      <c r="G550" s="48">
        <f>IF(E550/12&gt;0,VLOOKUP(E550/12,税率表!$A$17:$D$24,4,1),0)</f>
        <v>0</v>
      </c>
      <c r="H550" s="48">
        <f t="shared" si="34"/>
        <v>0</v>
      </c>
      <c r="I550" s="48">
        <f t="shared" si="35"/>
        <v>0</v>
      </c>
    </row>
    <row r="551" ht="16.5" spans="1:9">
      <c r="A551" s="41">
        <v>550</v>
      </c>
      <c r="B551" s="41"/>
      <c r="C551" s="41"/>
      <c r="D551" s="42"/>
      <c r="E551" s="48">
        <f t="shared" si="33"/>
        <v>0</v>
      </c>
      <c r="F551" s="48">
        <f>IF(E551/12&gt;0,VLOOKUP(E551/12,税率表!$A$17:$D$24,3,1),0)</f>
        <v>0</v>
      </c>
      <c r="G551" s="48">
        <f>IF(E551/12&gt;0,VLOOKUP(E551/12,税率表!$A$17:$D$24,4,1),0)</f>
        <v>0</v>
      </c>
      <c r="H551" s="48">
        <f t="shared" si="34"/>
        <v>0</v>
      </c>
      <c r="I551" s="48">
        <f t="shared" si="35"/>
        <v>0</v>
      </c>
    </row>
    <row r="552" ht="16.5" spans="1:9">
      <c r="A552" s="41">
        <v>551</v>
      </c>
      <c r="B552" s="41"/>
      <c r="C552" s="41"/>
      <c r="D552" s="42"/>
      <c r="E552" s="48">
        <f t="shared" si="33"/>
        <v>0</v>
      </c>
      <c r="F552" s="48">
        <f>IF(E552/12&gt;0,VLOOKUP(E552/12,税率表!$A$17:$D$24,3,1),0)</f>
        <v>0</v>
      </c>
      <c r="G552" s="48">
        <f>IF(E552/12&gt;0,VLOOKUP(E552/12,税率表!$A$17:$D$24,4,1),0)</f>
        <v>0</v>
      </c>
      <c r="H552" s="48">
        <f t="shared" si="34"/>
        <v>0</v>
      </c>
      <c r="I552" s="48">
        <f t="shared" si="35"/>
        <v>0</v>
      </c>
    </row>
    <row r="553" ht="16.5" spans="1:9">
      <c r="A553" s="41">
        <v>552</v>
      </c>
      <c r="B553" s="41"/>
      <c r="C553" s="41"/>
      <c r="D553" s="42"/>
      <c r="E553" s="48">
        <f t="shared" si="33"/>
        <v>0</v>
      </c>
      <c r="F553" s="48">
        <f>IF(E553/12&gt;0,VLOOKUP(E553/12,税率表!$A$17:$D$24,3,1),0)</f>
        <v>0</v>
      </c>
      <c r="G553" s="48">
        <f>IF(E553/12&gt;0,VLOOKUP(E553/12,税率表!$A$17:$D$24,4,1),0)</f>
        <v>0</v>
      </c>
      <c r="H553" s="48">
        <f t="shared" si="34"/>
        <v>0</v>
      </c>
      <c r="I553" s="48">
        <f t="shared" si="35"/>
        <v>0</v>
      </c>
    </row>
    <row r="554" ht="16.5" spans="1:9">
      <c r="A554" s="41">
        <v>553</v>
      </c>
      <c r="B554" s="41"/>
      <c r="C554" s="41"/>
      <c r="D554" s="42"/>
      <c r="E554" s="48">
        <f t="shared" si="33"/>
        <v>0</v>
      </c>
      <c r="F554" s="48">
        <f>IF(E554/12&gt;0,VLOOKUP(E554/12,税率表!$A$17:$D$24,3,1),0)</f>
        <v>0</v>
      </c>
      <c r="G554" s="48">
        <f>IF(E554/12&gt;0,VLOOKUP(E554/12,税率表!$A$17:$D$24,4,1),0)</f>
        <v>0</v>
      </c>
      <c r="H554" s="48">
        <f t="shared" si="34"/>
        <v>0</v>
      </c>
      <c r="I554" s="48">
        <f t="shared" si="35"/>
        <v>0</v>
      </c>
    </row>
    <row r="555" ht="16.5" spans="1:9">
      <c r="A555" s="41">
        <v>554</v>
      </c>
      <c r="B555" s="41"/>
      <c r="C555" s="41"/>
      <c r="D555" s="42"/>
      <c r="E555" s="48">
        <f t="shared" si="33"/>
        <v>0</v>
      </c>
      <c r="F555" s="48">
        <f>IF(E555/12&gt;0,VLOOKUP(E555/12,税率表!$A$17:$D$24,3,1),0)</f>
        <v>0</v>
      </c>
      <c r="G555" s="48">
        <f>IF(E555/12&gt;0,VLOOKUP(E555/12,税率表!$A$17:$D$24,4,1),0)</f>
        <v>0</v>
      </c>
      <c r="H555" s="48">
        <f t="shared" si="34"/>
        <v>0</v>
      </c>
      <c r="I555" s="48">
        <f t="shared" si="35"/>
        <v>0</v>
      </c>
    </row>
    <row r="556" ht="16.5" spans="1:9">
      <c r="A556" s="41">
        <v>555</v>
      </c>
      <c r="B556" s="41"/>
      <c r="C556" s="41"/>
      <c r="D556" s="42"/>
      <c r="E556" s="48">
        <f t="shared" si="33"/>
        <v>0</v>
      </c>
      <c r="F556" s="48">
        <f>IF(E556/12&gt;0,VLOOKUP(E556/12,税率表!$A$17:$D$24,3,1),0)</f>
        <v>0</v>
      </c>
      <c r="G556" s="48">
        <f>IF(E556/12&gt;0,VLOOKUP(E556/12,税率表!$A$17:$D$24,4,1),0)</f>
        <v>0</v>
      </c>
      <c r="H556" s="48">
        <f t="shared" si="34"/>
        <v>0</v>
      </c>
      <c r="I556" s="48">
        <f t="shared" si="35"/>
        <v>0</v>
      </c>
    </row>
    <row r="557" ht="16.5" spans="1:9">
      <c r="A557" s="41">
        <v>556</v>
      </c>
      <c r="B557" s="41"/>
      <c r="C557" s="41"/>
      <c r="D557" s="42"/>
      <c r="E557" s="48">
        <f t="shared" si="33"/>
        <v>0</v>
      </c>
      <c r="F557" s="48">
        <f>IF(E557/12&gt;0,VLOOKUP(E557/12,税率表!$A$17:$D$24,3,1),0)</f>
        <v>0</v>
      </c>
      <c r="G557" s="48">
        <f>IF(E557/12&gt;0,VLOOKUP(E557/12,税率表!$A$17:$D$24,4,1),0)</f>
        <v>0</v>
      </c>
      <c r="H557" s="48">
        <f t="shared" si="34"/>
        <v>0</v>
      </c>
      <c r="I557" s="48">
        <f t="shared" si="35"/>
        <v>0</v>
      </c>
    </row>
    <row r="558" ht="16.5" spans="1:9">
      <c r="A558" s="41">
        <v>557</v>
      </c>
      <c r="B558" s="41"/>
      <c r="C558" s="41"/>
      <c r="D558" s="42"/>
      <c r="E558" s="48">
        <f t="shared" si="33"/>
        <v>0</v>
      </c>
      <c r="F558" s="48">
        <f>IF(E558/12&gt;0,VLOOKUP(E558/12,税率表!$A$17:$D$24,3,1),0)</f>
        <v>0</v>
      </c>
      <c r="G558" s="48">
        <f>IF(E558/12&gt;0,VLOOKUP(E558/12,税率表!$A$17:$D$24,4,1),0)</f>
        <v>0</v>
      </c>
      <c r="H558" s="48">
        <f t="shared" si="34"/>
        <v>0</v>
      </c>
      <c r="I558" s="48">
        <f t="shared" si="35"/>
        <v>0</v>
      </c>
    </row>
    <row r="559" ht="16.5" spans="1:9">
      <c r="A559" s="41">
        <v>558</v>
      </c>
      <c r="B559" s="41"/>
      <c r="C559" s="41"/>
      <c r="D559" s="42"/>
      <c r="E559" s="48">
        <f t="shared" si="33"/>
        <v>0</v>
      </c>
      <c r="F559" s="48">
        <f>IF(E559/12&gt;0,VLOOKUP(E559/12,税率表!$A$17:$D$24,3,1),0)</f>
        <v>0</v>
      </c>
      <c r="G559" s="48">
        <f>IF(E559/12&gt;0,VLOOKUP(E559/12,税率表!$A$17:$D$24,4,1),0)</f>
        <v>0</v>
      </c>
      <c r="H559" s="48">
        <f t="shared" si="34"/>
        <v>0</v>
      </c>
      <c r="I559" s="48">
        <f t="shared" si="35"/>
        <v>0</v>
      </c>
    </row>
    <row r="560" ht="16.5" spans="1:9">
      <c r="A560" s="41">
        <v>559</v>
      </c>
      <c r="B560" s="41"/>
      <c r="C560" s="41"/>
      <c r="D560" s="42"/>
      <c r="E560" s="48">
        <f t="shared" si="33"/>
        <v>0</v>
      </c>
      <c r="F560" s="48">
        <f>IF(E560/12&gt;0,VLOOKUP(E560/12,税率表!$A$17:$D$24,3,1),0)</f>
        <v>0</v>
      </c>
      <c r="G560" s="48">
        <f>IF(E560/12&gt;0,VLOOKUP(E560/12,税率表!$A$17:$D$24,4,1),0)</f>
        <v>0</v>
      </c>
      <c r="H560" s="48">
        <f t="shared" si="34"/>
        <v>0</v>
      </c>
      <c r="I560" s="48">
        <f t="shared" si="35"/>
        <v>0</v>
      </c>
    </row>
    <row r="561" ht="16.5" spans="1:9">
      <c r="A561" s="41">
        <v>560</v>
      </c>
      <c r="B561" s="41"/>
      <c r="C561" s="41"/>
      <c r="D561" s="42"/>
      <c r="E561" s="48">
        <f t="shared" si="33"/>
        <v>0</v>
      </c>
      <c r="F561" s="48">
        <f>IF(E561/12&gt;0,VLOOKUP(E561/12,税率表!$A$17:$D$24,3,1),0)</f>
        <v>0</v>
      </c>
      <c r="G561" s="48">
        <f>IF(E561/12&gt;0,VLOOKUP(E561/12,税率表!$A$17:$D$24,4,1),0)</f>
        <v>0</v>
      </c>
      <c r="H561" s="48">
        <f t="shared" si="34"/>
        <v>0</v>
      </c>
      <c r="I561" s="48">
        <f t="shared" si="35"/>
        <v>0</v>
      </c>
    </row>
    <row r="562" ht="16.5" spans="1:9">
      <c r="A562" s="41">
        <v>561</v>
      </c>
      <c r="B562" s="41"/>
      <c r="C562" s="41"/>
      <c r="D562" s="42"/>
      <c r="E562" s="48">
        <f t="shared" si="33"/>
        <v>0</v>
      </c>
      <c r="F562" s="48">
        <f>IF(E562/12&gt;0,VLOOKUP(E562/12,税率表!$A$17:$D$24,3,1),0)</f>
        <v>0</v>
      </c>
      <c r="G562" s="48">
        <f>IF(E562/12&gt;0,VLOOKUP(E562/12,税率表!$A$17:$D$24,4,1),0)</f>
        <v>0</v>
      </c>
      <c r="H562" s="48">
        <f t="shared" si="34"/>
        <v>0</v>
      </c>
      <c r="I562" s="48">
        <f t="shared" si="35"/>
        <v>0</v>
      </c>
    </row>
    <row r="563" ht="16.5" spans="1:9">
      <c r="A563" s="41">
        <v>562</v>
      </c>
      <c r="B563" s="41"/>
      <c r="C563" s="41"/>
      <c r="D563" s="42"/>
      <c r="E563" s="48">
        <f t="shared" si="33"/>
        <v>0</v>
      </c>
      <c r="F563" s="48">
        <f>IF(E563/12&gt;0,VLOOKUP(E563/12,税率表!$A$17:$D$24,3,1),0)</f>
        <v>0</v>
      </c>
      <c r="G563" s="48">
        <f>IF(E563/12&gt;0,VLOOKUP(E563/12,税率表!$A$17:$D$24,4,1),0)</f>
        <v>0</v>
      </c>
      <c r="H563" s="48">
        <f t="shared" si="34"/>
        <v>0</v>
      </c>
      <c r="I563" s="48">
        <f t="shared" si="35"/>
        <v>0</v>
      </c>
    </row>
    <row r="564" ht="16.5" spans="1:9">
      <c r="A564" s="41">
        <v>563</v>
      </c>
      <c r="B564" s="41"/>
      <c r="C564" s="41"/>
      <c r="D564" s="42"/>
      <c r="E564" s="48">
        <f t="shared" si="33"/>
        <v>0</v>
      </c>
      <c r="F564" s="48">
        <f>IF(E564/12&gt;0,VLOOKUP(E564/12,税率表!$A$17:$D$24,3,1),0)</f>
        <v>0</v>
      </c>
      <c r="G564" s="48">
        <f>IF(E564/12&gt;0,VLOOKUP(E564/12,税率表!$A$17:$D$24,4,1),0)</f>
        <v>0</v>
      </c>
      <c r="H564" s="48">
        <f t="shared" si="34"/>
        <v>0</v>
      </c>
      <c r="I564" s="48">
        <f t="shared" si="35"/>
        <v>0</v>
      </c>
    </row>
    <row r="565" ht="16.5" spans="1:9">
      <c r="A565" s="41">
        <v>564</v>
      </c>
      <c r="B565" s="41"/>
      <c r="C565" s="41"/>
      <c r="D565" s="42"/>
      <c r="E565" s="48">
        <f t="shared" si="33"/>
        <v>0</v>
      </c>
      <c r="F565" s="48">
        <f>IF(E565/12&gt;0,VLOOKUP(E565/12,税率表!$A$17:$D$24,3,1),0)</f>
        <v>0</v>
      </c>
      <c r="G565" s="48">
        <f>IF(E565/12&gt;0,VLOOKUP(E565/12,税率表!$A$17:$D$24,4,1),0)</f>
        <v>0</v>
      </c>
      <c r="H565" s="48">
        <f t="shared" si="34"/>
        <v>0</v>
      </c>
      <c r="I565" s="48">
        <f t="shared" si="35"/>
        <v>0</v>
      </c>
    </row>
    <row r="566" ht="16.5" spans="1:9">
      <c r="A566" s="41">
        <v>565</v>
      </c>
      <c r="B566" s="41"/>
      <c r="C566" s="41"/>
      <c r="D566" s="42"/>
      <c r="E566" s="48">
        <f t="shared" si="33"/>
        <v>0</v>
      </c>
      <c r="F566" s="48">
        <f>IF(E566/12&gt;0,VLOOKUP(E566/12,税率表!$A$17:$D$24,3,1),0)</f>
        <v>0</v>
      </c>
      <c r="G566" s="48">
        <f>IF(E566/12&gt;0,VLOOKUP(E566/12,税率表!$A$17:$D$24,4,1),0)</f>
        <v>0</v>
      </c>
      <c r="H566" s="48">
        <f t="shared" si="34"/>
        <v>0</v>
      </c>
      <c r="I566" s="48">
        <f t="shared" si="35"/>
        <v>0</v>
      </c>
    </row>
    <row r="567" ht="16.5" spans="1:9">
      <c r="A567" s="41">
        <v>566</v>
      </c>
      <c r="B567" s="41"/>
      <c r="C567" s="41"/>
      <c r="D567" s="42"/>
      <c r="E567" s="48">
        <f t="shared" si="33"/>
        <v>0</v>
      </c>
      <c r="F567" s="48">
        <f>IF(E567/12&gt;0,VLOOKUP(E567/12,税率表!$A$17:$D$24,3,1),0)</f>
        <v>0</v>
      </c>
      <c r="G567" s="48">
        <f>IF(E567/12&gt;0,VLOOKUP(E567/12,税率表!$A$17:$D$24,4,1),0)</f>
        <v>0</v>
      </c>
      <c r="H567" s="48">
        <f t="shared" si="34"/>
        <v>0</v>
      </c>
      <c r="I567" s="48">
        <f t="shared" si="35"/>
        <v>0</v>
      </c>
    </row>
    <row r="568" ht="16.5" spans="1:9">
      <c r="A568" s="41">
        <v>567</v>
      </c>
      <c r="B568" s="41"/>
      <c r="C568" s="41"/>
      <c r="D568" s="42"/>
      <c r="E568" s="48">
        <f t="shared" si="33"/>
        <v>0</v>
      </c>
      <c r="F568" s="48">
        <f>IF(E568/12&gt;0,VLOOKUP(E568/12,税率表!$A$17:$D$24,3,1),0)</f>
        <v>0</v>
      </c>
      <c r="G568" s="48">
        <f>IF(E568/12&gt;0,VLOOKUP(E568/12,税率表!$A$17:$D$24,4,1),0)</f>
        <v>0</v>
      </c>
      <c r="H568" s="48">
        <f t="shared" si="34"/>
        <v>0</v>
      </c>
      <c r="I568" s="48">
        <f t="shared" si="35"/>
        <v>0</v>
      </c>
    </row>
    <row r="569" ht="16.5" spans="1:9">
      <c r="A569" s="41">
        <v>568</v>
      </c>
      <c r="B569" s="41"/>
      <c r="C569" s="41"/>
      <c r="D569" s="42"/>
      <c r="E569" s="48">
        <f t="shared" si="33"/>
        <v>0</v>
      </c>
      <c r="F569" s="48">
        <f>IF(E569/12&gt;0,VLOOKUP(E569/12,税率表!$A$17:$D$24,3,1),0)</f>
        <v>0</v>
      </c>
      <c r="G569" s="48">
        <f>IF(E569/12&gt;0,VLOOKUP(E569/12,税率表!$A$17:$D$24,4,1),0)</f>
        <v>0</v>
      </c>
      <c r="H569" s="48">
        <f t="shared" si="34"/>
        <v>0</v>
      </c>
      <c r="I569" s="48">
        <f t="shared" si="35"/>
        <v>0</v>
      </c>
    </row>
    <row r="570" ht="16.5" spans="1:9">
      <c r="A570" s="41">
        <v>569</v>
      </c>
      <c r="B570" s="41"/>
      <c r="C570" s="41"/>
      <c r="D570" s="42"/>
      <c r="E570" s="48">
        <f t="shared" si="33"/>
        <v>0</v>
      </c>
      <c r="F570" s="48">
        <f>IF(E570/12&gt;0,VLOOKUP(E570/12,税率表!$A$17:$D$24,3,1),0)</f>
        <v>0</v>
      </c>
      <c r="G570" s="48">
        <f>IF(E570/12&gt;0,VLOOKUP(E570/12,税率表!$A$17:$D$24,4,1),0)</f>
        <v>0</v>
      </c>
      <c r="H570" s="48">
        <f t="shared" si="34"/>
        <v>0</v>
      </c>
      <c r="I570" s="48">
        <f t="shared" si="35"/>
        <v>0</v>
      </c>
    </row>
    <row r="571" ht="16.5" spans="1:9">
      <c r="A571" s="41">
        <v>570</v>
      </c>
      <c r="B571" s="41"/>
      <c r="C571" s="41"/>
      <c r="D571" s="42"/>
      <c r="E571" s="48">
        <f t="shared" si="33"/>
        <v>0</v>
      </c>
      <c r="F571" s="48">
        <f>IF(E571/12&gt;0,VLOOKUP(E571/12,税率表!$A$17:$D$24,3,1),0)</f>
        <v>0</v>
      </c>
      <c r="G571" s="48">
        <f>IF(E571/12&gt;0,VLOOKUP(E571/12,税率表!$A$17:$D$24,4,1),0)</f>
        <v>0</v>
      </c>
      <c r="H571" s="48">
        <f t="shared" si="34"/>
        <v>0</v>
      </c>
      <c r="I571" s="48">
        <f t="shared" si="35"/>
        <v>0</v>
      </c>
    </row>
    <row r="572" ht="16.5" spans="1:9">
      <c r="A572" s="41">
        <v>571</v>
      </c>
      <c r="B572" s="41"/>
      <c r="C572" s="41"/>
      <c r="D572" s="42"/>
      <c r="E572" s="48">
        <f t="shared" si="33"/>
        <v>0</v>
      </c>
      <c r="F572" s="48">
        <f>IF(E572/12&gt;0,VLOOKUP(E572/12,税率表!$A$17:$D$24,3,1),0)</f>
        <v>0</v>
      </c>
      <c r="G572" s="48">
        <f>IF(E572/12&gt;0,VLOOKUP(E572/12,税率表!$A$17:$D$24,4,1),0)</f>
        <v>0</v>
      </c>
      <c r="H572" s="48">
        <f t="shared" si="34"/>
        <v>0</v>
      </c>
      <c r="I572" s="48">
        <f t="shared" si="35"/>
        <v>0</v>
      </c>
    </row>
    <row r="573" ht="16.5" spans="1:9">
      <c r="A573" s="41">
        <v>572</v>
      </c>
      <c r="B573" s="41"/>
      <c r="C573" s="41"/>
      <c r="D573" s="42"/>
      <c r="E573" s="48">
        <f t="shared" si="33"/>
        <v>0</v>
      </c>
      <c r="F573" s="48">
        <f>IF(E573/12&gt;0,VLOOKUP(E573/12,税率表!$A$17:$D$24,3,1),0)</f>
        <v>0</v>
      </c>
      <c r="G573" s="48">
        <f>IF(E573/12&gt;0,VLOOKUP(E573/12,税率表!$A$17:$D$24,4,1),0)</f>
        <v>0</v>
      </c>
      <c r="H573" s="48">
        <f t="shared" si="34"/>
        <v>0</v>
      </c>
      <c r="I573" s="48">
        <f t="shared" si="35"/>
        <v>0</v>
      </c>
    </row>
    <row r="574" ht="16.5" spans="1:9">
      <c r="A574" s="41">
        <v>573</v>
      </c>
      <c r="B574" s="41"/>
      <c r="C574" s="41"/>
      <c r="D574" s="42"/>
      <c r="E574" s="48">
        <f t="shared" si="33"/>
        <v>0</v>
      </c>
      <c r="F574" s="48">
        <f>IF(E574/12&gt;0,VLOOKUP(E574/12,税率表!$A$17:$D$24,3,1),0)</f>
        <v>0</v>
      </c>
      <c r="G574" s="48">
        <f>IF(E574/12&gt;0,VLOOKUP(E574/12,税率表!$A$17:$D$24,4,1),0)</f>
        <v>0</v>
      </c>
      <c r="H574" s="48">
        <f t="shared" si="34"/>
        <v>0</v>
      </c>
      <c r="I574" s="48">
        <f t="shared" si="35"/>
        <v>0</v>
      </c>
    </row>
    <row r="575" ht="16.5" spans="1:9">
      <c r="A575" s="41">
        <v>574</v>
      </c>
      <c r="B575" s="41"/>
      <c r="C575" s="41"/>
      <c r="D575" s="42"/>
      <c r="E575" s="48">
        <f t="shared" si="33"/>
        <v>0</v>
      </c>
      <c r="F575" s="48">
        <f>IF(E575/12&gt;0,VLOOKUP(E575/12,税率表!$A$17:$D$24,3,1),0)</f>
        <v>0</v>
      </c>
      <c r="G575" s="48">
        <f>IF(E575/12&gt;0,VLOOKUP(E575/12,税率表!$A$17:$D$24,4,1),0)</f>
        <v>0</v>
      </c>
      <c r="H575" s="48">
        <f t="shared" si="34"/>
        <v>0</v>
      </c>
      <c r="I575" s="48">
        <f t="shared" si="35"/>
        <v>0</v>
      </c>
    </row>
    <row r="576" ht="16.5" spans="1:9">
      <c r="A576" s="41">
        <v>575</v>
      </c>
      <c r="B576" s="41"/>
      <c r="C576" s="41"/>
      <c r="D576" s="42"/>
      <c r="E576" s="48">
        <f t="shared" si="33"/>
        <v>0</v>
      </c>
      <c r="F576" s="48">
        <f>IF(E576/12&gt;0,VLOOKUP(E576/12,税率表!$A$17:$D$24,3,1),0)</f>
        <v>0</v>
      </c>
      <c r="G576" s="48">
        <f>IF(E576/12&gt;0,VLOOKUP(E576/12,税率表!$A$17:$D$24,4,1),0)</f>
        <v>0</v>
      </c>
      <c r="H576" s="48">
        <f t="shared" si="34"/>
        <v>0</v>
      </c>
      <c r="I576" s="48">
        <f t="shared" si="35"/>
        <v>0</v>
      </c>
    </row>
    <row r="577" ht="16.5" spans="1:9">
      <c r="A577" s="41">
        <v>576</v>
      </c>
      <c r="B577" s="41"/>
      <c r="C577" s="41"/>
      <c r="D577" s="42"/>
      <c r="E577" s="48">
        <f t="shared" si="33"/>
        <v>0</v>
      </c>
      <c r="F577" s="48">
        <f>IF(E577/12&gt;0,VLOOKUP(E577/12,税率表!$A$17:$D$24,3,1),0)</f>
        <v>0</v>
      </c>
      <c r="G577" s="48">
        <f>IF(E577/12&gt;0,VLOOKUP(E577/12,税率表!$A$17:$D$24,4,1),0)</f>
        <v>0</v>
      </c>
      <c r="H577" s="48">
        <f t="shared" si="34"/>
        <v>0</v>
      </c>
      <c r="I577" s="48">
        <f t="shared" si="35"/>
        <v>0</v>
      </c>
    </row>
    <row r="578" ht="16.5" spans="1:9">
      <c r="A578" s="41">
        <v>577</v>
      </c>
      <c r="B578" s="41"/>
      <c r="C578" s="41"/>
      <c r="D578" s="42"/>
      <c r="E578" s="48">
        <f t="shared" si="33"/>
        <v>0</v>
      </c>
      <c r="F578" s="48">
        <f>IF(E578/12&gt;0,VLOOKUP(E578/12,税率表!$A$17:$D$24,3,1),0)</f>
        <v>0</v>
      </c>
      <c r="G578" s="48">
        <f>IF(E578/12&gt;0,VLOOKUP(E578/12,税率表!$A$17:$D$24,4,1),0)</f>
        <v>0</v>
      </c>
      <c r="H578" s="48">
        <f t="shared" si="34"/>
        <v>0</v>
      </c>
      <c r="I578" s="48">
        <f t="shared" si="35"/>
        <v>0</v>
      </c>
    </row>
    <row r="579" ht="16.5" spans="1:9">
      <c r="A579" s="41">
        <v>578</v>
      </c>
      <c r="B579" s="41"/>
      <c r="C579" s="41"/>
      <c r="D579" s="42"/>
      <c r="E579" s="48">
        <f t="shared" si="33"/>
        <v>0</v>
      </c>
      <c r="F579" s="48">
        <f>IF(E579/12&gt;0,VLOOKUP(E579/12,税率表!$A$17:$D$24,3,1),0)</f>
        <v>0</v>
      </c>
      <c r="G579" s="48">
        <f>IF(E579/12&gt;0,VLOOKUP(E579/12,税率表!$A$17:$D$24,4,1),0)</f>
        <v>0</v>
      </c>
      <c r="H579" s="48">
        <f t="shared" si="34"/>
        <v>0</v>
      </c>
      <c r="I579" s="48">
        <f t="shared" si="35"/>
        <v>0</v>
      </c>
    </row>
    <row r="580" ht="16.5" spans="1:9">
      <c r="A580" s="41">
        <v>579</v>
      </c>
      <c r="B580" s="41"/>
      <c r="C580" s="41"/>
      <c r="D580" s="42"/>
      <c r="E580" s="48">
        <f t="shared" si="33"/>
        <v>0</v>
      </c>
      <c r="F580" s="48">
        <f>IF(E580/12&gt;0,VLOOKUP(E580/12,税率表!$A$17:$D$24,3,1),0)</f>
        <v>0</v>
      </c>
      <c r="G580" s="48">
        <f>IF(E580/12&gt;0,VLOOKUP(E580/12,税率表!$A$17:$D$24,4,1),0)</f>
        <v>0</v>
      </c>
      <c r="H580" s="48">
        <f t="shared" si="34"/>
        <v>0</v>
      </c>
      <c r="I580" s="48">
        <f t="shared" si="35"/>
        <v>0</v>
      </c>
    </row>
    <row r="581" ht="16.5" spans="1:9">
      <c r="A581" s="41">
        <v>580</v>
      </c>
      <c r="B581" s="41"/>
      <c r="C581" s="41"/>
      <c r="D581" s="42"/>
      <c r="E581" s="48">
        <f t="shared" si="33"/>
        <v>0</v>
      </c>
      <c r="F581" s="48">
        <f>IF(E581/12&gt;0,VLOOKUP(E581/12,税率表!$A$17:$D$24,3,1),0)</f>
        <v>0</v>
      </c>
      <c r="G581" s="48">
        <f>IF(E581/12&gt;0,VLOOKUP(E581/12,税率表!$A$17:$D$24,4,1),0)</f>
        <v>0</v>
      </c>
      <c r="H581" s="48">
        <f t="shared" si="34"/>
        <v>0</v>
      </c>
      <c r="I581" s="48">
        <f t="shared" si="35"/>
        <v>0</v>
      </c>
    </row>
    <row r="582" ht="16.5" spans="1:9">
      <c r="A582" s="41">
        <v>581</v>
      </c>
      <c r="B582" s="41"/>
      <c r="C582" s="41"/>
      <c r="D582" s="42"/>
      <c r="E582" s="48">
        <f t="shared" si="33"/>
        <v>0</v>
      </c>
      <c r="F582" s="48">
        <f>IF(E582/12&gt;0,VLOOKUP(E582/12,税率表!$A$17:$D$24,3,1),0)</f>
        <v>0</v>
      </c>
      <c r="G582" s="48">
        <f>IF(E582/12&gt;0,VLOOKUP(E582/12,税率表!$A$17:$D$24,4,1),0)</f>
        <v>0</v>
      </c>
      <c r="H582" s="48">
        <f t="shared" si="34"/>
        <v>0</v>
      </c>
      <c r="I582" s="48">
        <f t="shared" si="35"/>
        <v>0</v>
      </c>
    </row>
    <row r="583" ht="16.5" spans="1:9">
      <c r="A583" s="41">
        <v>582</v>
      </c>
      <c r="B583" s="41"/>
      <c r="C583" s="41"/>
      <c r="D583" s="42"/>
      <c r="E583" s="48">
        <f t="shared" si="33"/>
        <v>0</v>
      </c>
      <c r="F583" s="48">
        <f>IF(E583/12&gt;0,VLOOKUP(E583/12,税率表!$A$17:$D$24,3,1),0)</f>
        <v>0</v>
      </c>
      <c r="G583" s="48">
        <f>IF(E583/12&gt;0,VLOOKUP(E583/12,税率表!$A$17:$D$24,4,1),0)</f>
        <v>0</v>
      </c>
      <c r="H583" s="48">
        <f t="shared" si="34"/>
        <v>0</v>
      </c>
      <c r="I583" s="48">
        <f t="shared" si="35"/>
        <v>0</v>
      </c>
    </row>
    <row r="584" ht="16.5" spans="1:9">
      <c r="A584" s="41">
        <v>583</v>
      </c>
      <c r="B584" s="41"/>
      <c r="C584" s="41"/>
      <c r="D584" s="42"/>
      <c r="E584" s="48">
        <f t="shared" si="33"/>
        <v>0</v>
      </c>
      <c r="F584" s="48">
        <f>IF(E584/12&gt;0,VLOOKUP(E584/12,税率表!$A$17:$D$24,3,1),0)</f>
        <v>0</v>
      </c>
      <c r="G584" s="48">
        <f>IF(E584/12&gt;0,VLOOKUP(E584/12,税率表!$A$17:$D$24,4,1),0)</f>
        <v>0</v>
      </c>
      <c r="H584" s="48">
        <f t="shared" si="34"/>
        <v>0</v>
      </c>
      <c r="I584" s="48">
        <f t="shared" si="35"/>
        <v>0</v>
      </c>
    </row>
    <row r="585" ht="16.5" spans="1:9">
      <c r="A585" s="41">
        <v>584</v>
      </c>
      <c r="B585" s="41"/>
      <c r="C585" s="41"/>
      <c r="D585" s="42"/>
      <c r="E585" s="48">
        <f t="shared" si="33"/>
        <v>0</v>
      </c>
      <c r="F585" s="48">
        <f>IF(E585/12&gt;0,VLOOKUP(E585/12,税率表!$A$17:$D$24,3,1),0)</f>
        <v>0</v>
      </c>
      <c r="G585" s="48">
        <f>IF(E585/12&gt;0,VLOOKUP(E585/12,税率表!$A$17:$D$24,4,1),0)</f>
        <v>0</v>
      </c>
      <c r="H585" s="48">
        <f t="shared" si="34"/>
        <v>0</v>
      </c>
      <c r="I585" s="48">
        <f t="shared" si="35"/>
        <v>0</v>
      </c>
    </row>
    <row r="586" ht="16.5" spans="1:9">
      <c r="A586" s="41">
        <v>585</v>
      </c>
      <c r="B586" s="41"/>
      <c r="C586" s="41"/>
      <c r="D586" s="42"/>
      <c r="E586" s="48">
        <f t="shared" ref="E586:E649" si="36">ROUND(D586,2)</f>
        <v>0</v>
      </c>
      <c r="F586" s="48">
        <f>IF(E586/12&gt;0,VLOOKUP(E586/12,税率表!$A$17:$D$24,3,1),0)</f>
        <v>0</v>
      </c>
      <c r="G586" s="48">
        <f>IF(E586/12&gt;0,VLOOKUP(E586/12,税率表!$A$17:$D$24,4,1),0)</f>
        <v>0</v>
      </c>
      <c r="H586" s="48">
        <f t="shared" ref="H586:H649" si="37">ROUND(E586*F586-G586,2)</f>
        <v>0</v>
      </c>
      <c r="I586" s="48">
        <f t="shared" ref="I586:I649" si="38">D586-H586</f>
        <v>0</v>
      </c>
    </row>
    <row r="587" ht="16.5" spans="1:9">
      <c r="A587" s="41">
        <v>586</v>
      </c>
      <c r="B587" s="41"/>
      <c r="C587" s="41"/>
      <c r="D587" s="42"/>
      <c r="E587" s="48">
        <f t="shared" si="36"/>
        <v>0</v>
      </c>
      <c r="F587" s="48">
        <f>IF(E587/12&gt;0,VLOOKUP(E587/12,税率表!$A$17:$D$24,3,1),0)</f>
        <v>0</v>
      </c>
      <c r="G587" s="48">
        <f>IF(E587/12&gt;0,VLOOKUP(E587/12,税率表!$A$17:$D$24,4,1),0)</f>
        <v>0</v>
      </c>
      <c r="H587" s="48">
        <f t="shared" si="37"/>
        <v>0</v>
      </c>
      <c r="I587" s="48">
        <f t="shared" si="38"/>
        <v>0</v>
      </c>
    </row>
    <row r="588" ht="16.5" spans="1:9">
      <c r="A588" s="41">
        <v>587</v>
      </c>
      <c r="B588" s="41"/>
      <c r="C588" s="41"/>
      <c r="D588" s="42"/>
      <c r="E588" s="48">
        <f t="shared" si="36"/>
        <v>0</v>
      </c>
      <c r="F588" s="48">
        <f>IF(E588/12&gt;0,VLOOKUP(E588/12,税率表!$A$17:$D$24,3,1),0)</f>
        <v>0</v>
      </c>
      <c r="G588" s="48">
        <f>IF(E588/12&gt;0,VLOOKUP(E588/12,税率表!$A$17:$D$24,4,1),0)</f>
        <v>0</v>
      </c>
      <c r="H588" s="48">
        <f t="shared" si="37"/>
        <v>0</v>
      </c>
      <c r="I588" s="48">
        <f t="shared" si="38"/>
        <v>0</v>
      </c>
    </row>
    <row r="589" ht="16.5" spans="1:9">
      <c r="A589" s="41">
        <v>588</v>
      </c>
      <c r="B589" s="41"/>
      <c r="C589" s="41"/>
      <c r="D589" s="42"/>
      <c r="E589" s="48">
        <f t="shared" si="36"/>
        <v>0</v>
      </c>
      <c r="F589" s="48">
        <f>IF(E589/12&gt;0,VLOOKUP(E589/12,税率表!$A$17:$D$24,3,1),0)</f>
        <v>0</v>
      </c>
      <c r="G589" s="48">
        <f>IF(E589/12&gt;0,VLOOKUP(E589/12,税率表!$A$17:$D$24,4,1),0)</f>
        <v>0</v>
      </c>
      <c r="H589" s="48">
        <f t="shared" si="37"/>
        <v>0</v>
      </c>
      <c r="I589" s="48">
        <f t="shared" si="38"/>
        <v>0</v>
      </c>
    </row>
    <row r="590" ht="16.5" spans="1:9">
      <c r="A590" s="41">
        <v>589</v>
      </c>
      <c r="B590" s="41"/>
      <c r="C590" s="41"/>
      <c r="D590" s="42"/>
      <c r="E590" s="48">
        <f t="shared" si="36"/>
        <v>0</v>
      </c>
      <c r="F590" s="48">
        <f>IF(E590/12&gt;0,VLOOKUP(E590/12,税率表!$A$17:$D$24,3,1),0)</f>
        <v>0</v>
      </c>
      <c r="G590" s="48">
        <f>IF(E590/12&gt;0,VLOOKUP(E590/12,税率表!$A$17:$D$24,4,1),0)</f>
        <v>0</v>
      </c>
      <c r="H590" s="48">
        <f t="shared" si="37"/>
        <v>0</v>
      </c>
      <c r="I590" s="48">
        <f t="shared" si="38"/>
        <v>0</v>
      </c>
    </row>
    <row r="591" ht="16.5" spans="1:9">
      <c r="A591" s="41">
        <v>590</v>
      </c>
      <c r="B591" s="41"/>
      <c r="C591" s="41"/>
      <c r="D591" s="42"/>
      <c r="E591" s="48">
        <f t="shared" si="36"/>
        <v>0</v>
      </c>
      <c r="F591" s="48">
        <f>IF(E591/12&gt;0,VLOOKUP(E591/12,税率表!$A$17:$D$24,3,1),0)</f>
        <v>0</v>
      </c>
      <c r="G591" s="48">
        <f>IF(E591/12&gt;0,VLOOKUP(E591/12,税率表!$A$17:$D$24,4,1),0)</f>
        <v>0</v>
      </c>
      <c r="H591" s="48">
        <f t="shared" si="37"/>
        <v>0</v>
      </c>
      <c r="I591" s="48">
        <f t="shared" si="38"/>
        <v>0</v>
      </c>
    </row>
    <row r="592" ht="16.5" spans="1:9">
      <c r="A592" s="41">
        <v>591</v>
      </c>
      <c r="B592" s="41"/>
      <c r="C592" s="41"/>
      <c r="D592" s="42"/>
      <c r="E592" s="48">
        <f t="shared" si="36"/>
        <v>0</v>
      </c>
      <c r="F592" s="48">
        <f>IF(E592/12&gt;0,VLOOKUP(E592/12,税率表!$A$17:$D$24,3,1),0)</f>
        <v>0</v>
      </c>
      <c r="G592" s="48">
        <f>IF(E592/12&gt;0,VLOOKUP(E592/12,税率表!$A$17:$D$24,4,1),0)</f>
        <v>0</v>
      </c>
      <c r="H592" s="48">
        <f t="shared" si="37"/>
        <v>0</v>
      </c>
      <c r="I592" s="48">
        <f t="shared" si="38"/>
        <v>0</v>
      </c>
    </row>
    <row r="593" ht="16.5" spans="1:9">
      <c r="A593" s="41">
        <v>592</v>
      </c>
      <c r="B593" s="41"/>
      <c r="C593" s="41"/>
      <c r="D593" s="42"/>
      <c r="E593" s="48">
        <f t="shared" si="36"/>
        <v>0</v>
      </c>
      <c r="F593" s="48">
        <f>IF(E593/12&gt;0,VLOOKUP(E593/12,税率表!$A$17:$D$24,3,1),0)</f>
        <v>0</v>
      </c>
      <c r="G593" s="48">
        <f>IF(E593/12&gt;0,VLOOKUP(E593/12,税率表!$A$17:$D$24,4,1),0)</f>
        <v>0</v>
      </c>
      <c r="H593" s="48">
        <f t="shared" si="37"/>
        <v>0</v>
      </c>
      <c r="I593" s="48">
        <f t="shared" si="38"/>
        <v>0</v>
      </c>
    </row>
    <row r="594" ht="16.5" spans="1:9">
      <c r="A594" s="41">
        <v>593</v>
      </c>
      <c r="B594" s="41"/>
      <c r="C594" s="41"/>
      <c r="D594" s="42"/>
      <c r="E594" s="48">
        <f t="shared" si="36"/>
        <v>0</v>
      </c>
      <c r="F594" s="48">
        <f>IF(E594/12&gt;0,VLOOKUP(E594/12,税率表!$A$17:$D$24,3,1),0)</f>
        <v>0</v>
      </c>
      <c r="G594" s="48">
        <f>IF(E594/12&gt;0,VLOOKUP(E594/12,税率表!$A$17:$D$24,4,1),0)</f>
        <v>0</v>
      </c>
      <c r="H594" s="48">
        <f t="shared" si="37"/>
        <v>0</v>
      </c>
      <c r="I594" s="48">
        <f t="shared" si="38"/>
        <v>0</v>
      </c>
    </row>
    <row r="595" ht="16.5" spans="1:9">
      <c r="A595" s="41">
        <v>594</v>
      </c>
      <c r="B595" s="41"/>
      <c r="C595" s="41"/>
      <c r="D595" s="42"/>
      <c r="E595" s="48">
        <f t="shared" si="36"/>
        <v>0</v>
      </c>
      <c r="F595" s="48">
        <f>IF(E595/12&gt;0,VLOOKUP(E595/12,税率表!$A$17:$D$24,3,1),0)</f>
        <v>0</v>
      </c>
      <c r="G595" s="48">
        <f>IF(E595/12&gt;0,VLOOKUP(E595/12,税率表!$A$17:$D$24,4,1),0)</f>
        <v>0</v>
      </c>
      <c r="H595" s="48">
        <f t="shared" si="37"/>
        <v>0</v>
      </c>
      <c r="I595" s="48">
        <f t="shared" si="38"/>
        <v>0</v>
      </c>
    </row>
    <row r="596" ht="16.5" spans="1:9">
      <c r="A596" s="41">
        <v>595</v>
      </c>
      <c r="B596" s="41"/>
      <c r="C596" s="41"/>
      <c r="D596" s="42"/>
      <c r="E596" s="48">
        <f t="shared" si="36"/>
        <v>0</v>
      </c>
      <c r="F596" s="48">
        <f>IF(E596/12&gt;0,VLOOKUP(E596/12,税率表!$A$17:$D$24,3,1),0)</f>
        <v>0</v>
      </c>
      <c r="G596" s="48">
        <f>IF(E596/12&gt;0,VLOOKUP(E596/12,税率表!$A$17:$D$24,4,1),0)</f>
        <v>0</v>
      </c>
      <c r="H596" s="48">
        <f t="shared" si="37"/>
        <v>0</v>
      </c>
      <c r="I596" s="48">
        <f t="shared" si="38"/>
        <v>0</v>
      </c>
    </row>
    <row r="597" ht="16.5" spans="1:9">
      <c r="A597" s="41">
        <v>596</v>
      </c>
      <c r="B597" s="41"/>
      <c r="C597" s="41"/>
      <c r="D597" s="42"/>
      <c r="E597" s="48">
        <f t="shared" si="36"/>
        <v>0</v>
      </c>
      <c r="F597" s="48">
        <f>IF(E597/12&gt;0,VLOOKUP(E597/12,税率表!$A$17:$D$24,3,1),0)</f>
        <v>0</v>
      </c>
      <c r="G597" s="48">
        <f>IF(E597/12&gt;0,VLOOKUP(E597/12,税率表!$A$17:$D$24,4,1),0)</f>
        <v>0</v>
      </c>
      <c r="H597" s="48">
        <f t="shared" si="37"/>
        <v>0</v>
      </c>
      <c r="I597" s="48">
        <f t="shared" si="38"/>
        <v>0</v>
      </c>
    </row>
    <row r="598" ht="16.5" spans="1:9">
      <c r="A598" s="41">
        <v>597</v>
      </c>
      <c r="B598" s="41"/>
      <c r="C598" s="41"/>
      <c r="D598" s="42"/>
      <c r="E598" s="48">
        <f t="shared" si="36"/>
        <v>0</v>
      </c>
      <c r="F598" s="48">
        <f>IF(E598/12&gt;0,VLOOKUP(E598/12,税率表!$A$17:$D$24,3,1),0)</f>
        <v>0</v>
      </c>
      <c r="G598" s="48">
        <f>IF(E598/12&gt;0,VLOOKUP(E598/12,税率表!$A$17:$D$24,4,1),0)</f>
        <v>0</v>
      </c>
      <c r="H598" s="48">
        <f t="shared" si="37"/>
        <v>0</v>
      </c>
      <c r="I598" s="48">
        <f t="shared" si="38"/>
        <v>0</v>
      </c>
    </row>
    <row r="599" ht="16.5" spans="1:9">
      <c r="A599" s="41">
        <v>598</v>
      </c>
      <c r="B599" s="41"/>
      <c r="C599" s="41"/>
      <c r="D599" s="42"/>
      <c r="E599" s="48">
        <f t="shared" si="36"/>
        <v>0</v>
      </c>
      <c r="F599" s="48">
        <f>IF(E599/12&gt;0,VLOOKUP(E599/12,税率表!$A$17:$D$24,3,1),0)</f>
        <v>0</v>
      </c>
      <c r="G599" s="48">
        <f>IF(E599/12&gt;0,VLOOKUP(E599/12,税率表!$A$17:$D$24,4,1),0)</f>
        <v>0</v>
      </c>
      <c r="H599" s="48">
        <f t="shared" si="37"/>
        <v>0</v>
      </c>
      <c r="I599" s="48">
        <f t="shared" si="38"/>
        <v>0</v>
      </c>
    </row>
    <row r="600" ht="16.5" spans="1:9">
      <c r="A600" s="41">
        <v>599</v>
      </c>
      <c r="B600" s="41"/>
      <c r="C600" s="41"/>
      <c r="D600" s="42"/>
      <c r="E600" s="48">
        <f t="shared" si="36"/>
        <v>0</v>
      </c>
      <c r="F600" s="48">
        <f>IF(E600/12&gt;0,VLOOKUP(E600/12,税率表!$A$17:$D$24,3,1),0)</f>
        <v>0</v>
      </c>
      <c r="G600" s="48">
        <f>IF(E600/12&gt;0,VLOOKUP(E600/12,税率表!$A$17:$D$24,4,1),0)</f>
        <v>0</v>
      </c>
      <c r="H600" s="48">
        <f t="shared" si="37"/>
        <v>0</v>
      </c>
      <c r="I600" s="48">
        <f t="shared" si="38"/>
        <v>0</v>
      </c>
    </row>
    <row r="601" ht="16.5" spans="1:9">
      <c r="A601" s="41">
        <v>600</v>
      </c>
      <c r="B601" s="41"/>
      <c r="C601" s="41"/>
      <c r="D601" s="42"/>
      <c r="E601" s="48">
        <f t="shared" si="36"/>
        <v>0</v>
      </c>
      <c r="F601" s="48">
        <f>IF(E601/12&gt;0,VLOOKUP(E601/12,税率表!$A$17:$D$24,3,1),0)</f>
        <v>0</v>
      </c>
      <c r="G601" s="48">
        <f>IF(E601/12&gt;0,VLOOKUP(E601/12,税率表!$A$17:$D$24,4,1),0)</f>
        <v>0</v>
      </c>
      <c r="H601" s="48">
        <f t="shared" si="37"/>
        <v>0</v>
      </c>
      <c r="I601" s="48">
        <f t="shared" si="38"/>
        <v>0</v>
      </c>
    </row>
    <row r="602" ht="16.5" spans="1:9">
      <c r="A602" s="41">
        <v>601</v>
      </c>
      <c r="B602" s="41"/>
      <c r="C602" s="41"/>
      <c r="D602" s="42"/>
      <c r="E602" s="48">
        <f t="shared" si="36"/>
        <v>0</v>
      </c>
      <c r="F602" s="48">
        <f>IF(E602/12&gt;0,VLOOKUP(E602/12,税率表!$A$17:$D$24,3,1),0)</f>
        <v>0</v>
      </c>
      <c r="G602" s="48">
        <f>IF(E602/12&gt;0,VLOOKUP(E602/12,税率表!$A$17:$D$24,4,1),0)</f>
        <v>0</v>
      </c>
      <c r="H602" s="48">
        <f t="shared" si="37"/>
        <v>0</v>
      </c>
      <c r="I602" s="48">
        <f t="shared" si="38"/>
        <v>0</v>
      </c>
    </row>
    <row r="603" ht="16.5" spans="1:9">
      <c r="A603" s="41">
        <v>602</v>
      </c>
      <c r="B603" s="41"/>
      <c r="C603" s="41"/>
      <c r="D603" s="42"/>
      <c r="E603" s="48">
        <f t="shared" si="36"/>
        <v>0</v>
      </c>
      <c r="F603" s="48">
        <f>IF(E603/12&gt;0,VLOOKUP(E603/12,税率表!$A$17:$D$24,3,1),0)</f>
        <v>0</v>
      </c>
      <c r="G603" s="48">
        <f>IF(E603/12&gt;0,VLOOKUP(E603/12,税率表!$A$17:$D$24,4,1),0)</f>
        <v>0</v>
      </c>
      <c r="H603" s="48">
        <f t="shared" si="37"/>
        <v>0</v>
      </c>
      <c r="I603" s="48">
        <f t="shared" si="38"/>
        <v>0</v>
      </c>
    </row>
    <row r="604" ht="16.5" spans="1:9">
      <c r="A604" s="41">
        <v>603</v>
      </c>
      <c r="B604" s="41"/>
      <c r="C604" s="41"/>
      <c r="D604" s="42"/>
      <c r="E604" s="48">
        <f t="shared" si="36"/>
        <v>0</v>
      </c>
      <c r="F604" s="48">
        <f>IF(E604/12&gt;0,VLOOKUP(E604/12,税率表!$A$17:$D$24,3,1),0)</f>
        <v>0</v>
      </c>
      <c r="G604" s="48">
        <f>IF(E604/12&gt;0,VLOOKUP(E604/12,税率表!$A$17:$D$24,4,1),0)</f>
        <v>0</v>
      </c>
      <c r="H604" s="48">
        <f t="shared" si="37"/>
        <v>0</v>
      </c>
      <c r="I604" s="48">
        <f t="shared" si="38"/>
        <v>0</v>
      </c>
    </row>
    <row r="605" ht="16.5" spans="1:9">
      <c r="A605" s="41">
        <v>604</v>
      </c>
      <c r="B605" s="41"/>
      <c r="C605" s="41"/>
      <c r="D605" s="42"/>
      <c r="E605" s="48">
        <f t="shared" si="36"/>
        <v>0</v>
      </c>
      <c r="F605" s="48">
        <f>IF(E605/12&gt;0,VLOOKUP(E605/12,税率表!$A$17:$D$24,3,1),0)</f>
        <v>0</v>
      </c>
      <c r="G605" s="48">
        <f>IF(E605/12&gt;0,VLOOKUP(E605/12,税率表!$A$17:$D$24,4,1),0)</f>
        <v>0</v>
      </c>
      <c r="H605" s="48">
        <f t="shared" si="37"/>
        <v>0</v>
      </c>
      <c r="I605" s="48">
        <f t="shared" si="38"/>
        <v>0</v>
      </c>
    </row>
    <row r="606" ht="16.5" spans="1:9">
      <c r="A606" s="41">
        <v>605</v>
      </c>
      <c r="B606" s="41"/>
      <c r="C606" s="41"/>
      <c r="D606" s="42"/>
      <c r="E606" s="48">
        <f t="shared" si="36"/>
        <v>0</v>
      </c>
      <c r="F606" s="48">
        <f>IF(E606/12&gt;0,VLOOKUP(E606/12,税率表!$A$17:$D$24,3,1),0)</f>
        <v>0</v>
      </c>
      <c r="G606" s="48">
        <f>IF(E606/12&gt;0,VLOOKUP(E606/12,税率表!$A$17:$D$24,4,1),0)</f>
        <v>0</v>
      </c>
      <c r="H606" s="48">
        <f t="shared" si="37"/>
        <v>0</v>
      </c>
      <c r="I606" s="48">
        <f t="shared" si="38"/>
        <v>0</v>
      </c>
    </row>
    <row r="607" ht="16.5" spans="1:9">
      <c r="A607" s="41">
        <v>606</v>
      </c>
      <c r="B607" s="41"/>
      <c r="C607" s="41"/>
      <c r="D607" s="42"/>
      <c r="E607" s="48">
        <f t="shared" si="36"/>
        <v>0</v>
      </c>
      <c r="F607" s="48">
        <f>IF(E607/12&gt;0,VLOOKUP(E607/12,税率表!$A$17:$D$24,3,1),0)</f>
        <v>0</v>
      </c>
      <c r="G607" s="48">
        <f>IF(E607/12&gt;0,VLOOKUP(E607/12,税率表!$A$17:$D$24,4,1),0)</f>
        <v>0</v>
      </c>
      <c r="H607" s="48">
        <f t="shared" si="37"/>
        <v>0</v>
      </c>
      <c r="I607" s="48">
        <f t="shared" si="38"/>
        <v>0</v>
      </c>
    </row>
    <row r="608" ht="16.5" spans="1:9">
      <c r="A608" s="41">
        <v>607</v>
      </c>
      <c r="B608" s="41"/>
      <c r="C608" s="41"/>
      <c r="D608" s="42"/>
      <c r="E608" s="48">
        <f t="shared" si="36"/>
        <v>0</v>
      </c>
      <c r="F608" s="48">
        <f>IF(E608/12&gt;0,VLOOKUP(E608/12,税率表!$A$17:$D$24,3,1),0)</f>
        <v>0</v>
      </c>
      <c r="G608" s="48">
        <f>IF(E608/12&gt;0,VLOOKUP(E608/12,税率表!$A$17:$D$24,4,1),0)</f>
        <v>0</v>
      </c>
      <c r="H608" s="48">
        <f t="shared" si="37"/>
        <v>0</v>
      </c>
      <c r="I608" s="48">
        <f t="shared" si="38"/>
        <v>0</v>
      </c>
    </row>
    <row r="609" ht="16.5" spans="1:9">
      <c r="A609" s="41">
        <v>608</v>
      </c>
      <c r="B609" s="41"/>
      <c r="C609" s="41"/>
      <c r="D609" s="42"/>
      <c r="E609" s="48">
        <f t="shared" si="36"/>
        <v>0</v>
      </c>
      <c r="F609" s="48">
        <f>IF(E609/12&gt;0,VLOOKUP(E609/12,税率表!$A$17:$D$24,3,1),0)</f>
        <v>0</v>
      </c>
      <c r="G609" s="48">
        <f>IF(E609/12&gt;0,VLOOKUP(E609/12,税率表!$A$17:$D$24,4,1),0)</f>
        <v>0</v>
      </c>
      <c r="H609" s="48">
        <f t="shared" si="37"/>
        <v>0</v>
      </c>
      <c r="I609" s="48">
        <f t="shared" si="38"/>
        <v>0</v>
      </c>
    </row>
    <row r="610" ht="16.5" spans="1:9">
      <c r="A610" s="41">
        <v>609</v>
      </c>
      <c r="B610" s="41"/>
      <c r="C610" s="41"/>
      <c r="D610" s="42"/>
      <c r="E610" s="48">
        <f t="shared" si="36"/>
        <v>0</v>
      </c>
      <c r="F610" s="48">
        <f>IF(E610/12&gt;0,VLOOKUP(E610/12,税率表!$A$17:$D$24,3,1),0)</f>
        <v>0</v>
      </c>
      <c r="G610" s="48">
        <f>IF(E610/12&gt;0,VLOOKUP(E610/12,税率表!$A$17:$D$24,4,1),0)</f>
        <v>0</v>
      </c>
      <c r="H610" s="48">
        <f t="shared" si="37"/>
        <v>0</v>
      </c>
      <c r="I610" s="48">
        <f t="shared" si="38"/>
        <v>0</v>
      </c>
    </row>
    <row r="611" ht="16.5" spans="1:9">
      <c r="A611" s="41">
        <v>610</v>
      </c>
      <c r="B611" s="41"/>
      <c r="C611" s="41"/>
      <c r="D611" s="42"/>
      <c r="E611" s="48">
        <f t="shared" si="36"/>
        <v>0</v>
      </c>
      <c r="F611" s="48">
        <f>IF(E611/12&gt;0,VLOOKUP(E611/12,税率表!$A$17:$D$24,3,1),0)</f>
        <v>0</v>
      </c>
      <c r="G611" s="48">
        <f>IF(E611/12&gt;0,VLOOKUP(E611/12,税率表!$A$17:$D$24,4,1),0)</f>
        <v>0</v>
      </c>
      <c r="H611" s="48">
        <f t="shared" si="37"/>
        <v>0</v>
      </c>
      <c r="I611" s="48">
        <f t="shared" si="38"/>
        <v>0</v>
      </c>
    </row>
    <row r="612" ht="16.5" spans="1:9">
      <c r="A612" s="41">
        <v>611</v>
      </c>
      <c r="B612" s="41"/>
      <c r="C612" s="41"/>
      <c r="D612" s="42"/>
      <c r="E612" s="48">
        <f t="shared" si="36"/>
        <v>0</v>
      </c>
      <c r="F612" s="48">
        <f>IF(E612/12&gt;0,VLOOKUP(E612/12,税率表!$A$17:$D$24,3,1),0)</f>
        <v>0</v>
      </c>
      <c r="G612" s="48">
        <f>IF(E612/12&gt;0,VLOOKUP(E612/12,税率表!$A$17:$D$24,4,1),0)</f>
        <v>0</v>
      </c>
      <c r="H612" s="48">
        <f t="shared" si="37"/>
        <v>0</v>
      </c>
      <c r="I612" s="48">
        <f t="shared" si="38"/>
        <v>0</v>
      </c>
    </row>
    <row r="613" ht="16.5" spans="1:9">
      <c r="A613" s="41">
        <v>612</v>
      </c>
      <c r="B613" s="41"/>
      <c r="C613" s="41"/>
      <c r="D613" s="42"/>
      <c r="E613" s="48">
        <f t="shared" si="36"/>
        <v>0</v>
      </c>
      <c r="F613" s="48">
        <f>IF(E613/12&gt;0,VLOOKUP(E613/12,税率表!$A$17:$D$24,3,1),0)</f>
        <v>0</v>
      </c>
      <c r="G613" s="48">
        <f>IF(E613/12&gt;0,VLOOKUP(E613/12,税率表!$A$17:$D$24,4,1),0)</f>
        <v>0</v>
      </c>
      <c r="H613" s="48">
        <f t="shared" si="37"/>
        <v>0</v>
      </c>
      <c r="I613" s="48">
        <f t="shared" si="38"/>
        <v>0</v>
      </c>
    </row>
    <row r="614" ht="16.5" spans="1:9">
      <c r="A614" s="41">
        <v>613</v>
      </c>
      <c r="B614" s="41"/>
      <c r="C614" s="41"/>
      <c r="D614" s="42"/>
      <c r="E614" s="48">
        <f t="shared" si="36"/>
        <v>0</v>
      </c>
      <c r="F614" s="48">
        <f>IF(E614/12&gt;0,VLOOKUP(E614/12,税率表!$A$17:$D$24,3,1),0)</f>
        <v>0</v>
      </c>
      <c r="G614" s="48">
        <f>IF(E614/12&gt;0,VLOOKUP(E614/12,税率表!$A$17:$D$24,4,1),0)</f>
        <v>0</v>
      </c>
      <c r="H614" s="48">
        <f t="shared" si="37"/>
        <v>0</v>
      </c>
      <c r="I614" s="48">
        <f t="shared" si="38"/>
        <v>0</v>
      </c>
    </row>
    <row r="615" ht="16.5" spans="1:9">
      <c r="A615" s="41">
        <v>614</v>
      </c>
      <c r="B615" s="41"/>
      <c r="C615" s="41"/>
      <c r="D615" s="42"/>
      <c r="E615" s="48">
        <f t="shared" si="36"/>
        <v>0</v>
      </c>
      <c r="F615" s="48">
        <f>IF(E615/12&gt;0,VLOOKUP(E615/12,税率表!$A$17:$D$24,3,1),0)</f>
        <v>0</v>
      </c>
      <c r="G615" s="48">
        <f>IF(E615/12&gt;0,VLOOKUP(E615/12,税率表!$A$17:$D$24,4,1),0)</f>
        <v>0</v>
      </c>
      <c r="H615" s="48">
        <f t="shared" si="37"/>
        <v>0</v>
      </c>
      <c r="I615" s="48">
        <f t="shared" si="38"/>
        <v>0</v>
      </c>
    </row>
    <row r="616" ht="16.5" spans="1:9">
      <c r="A616" s="41">
        <v>615</v>
      </c>
      <c r="B616" s="41"/>
      <c r="C616" s="41"/>
      <c r="D616" s="42"/>
      <c r="E616" s="48">
        <f t="shared" si="36"/>
        <v>0</v>
      </c>
      <c r="F616" s="48">
        <f>IF(E616/12&gt;0,VLOOKUP(E616/12,税率表!$A$17:$D$24,3,1),0)</f>
        <v>0</v>
      </c>
      <c r="G616" s="48">
        <f>IF(E616/12&gt;0,VLOOKUP(E616/12,税率表!$A$17:$D$24,4,1),0)</f>
        <v>0</v>
      </c>
      <c r="H616" s="48">
        <f t="shared" si="37"/>
        <v>0</v>
      </c>
      <c r="I616" s="48">
        <f t="shared" si="38"/>
        <v>0</v>
      </c>
    </row>
    <row r="617" ht="16.5" spans="1:9">
      <c r="A617" s="41">
        <v>616</v>
      </c>
      <c r="B617" s="41"/>
      <c r="C617" s="41"/>
      <c r="D617" s="42"/>
      <c r="E617" s="48">
        <f t="shared" si="36"/>
        <v>0</v>
      </c>
      <c r="F617" s="48">
        <f>IF(E617/12&gt;0,VLOOKUP(E617/12,税率表!$A$17:$D$24,3,1),0)</f>
        <v>0</v>
      </c>
      <c r="G617" s="48">
        <f>IF(E617/12&gt;0,VLOOKUP(E617/12,税率表!$A$17:$D$24,4,1),0)</f>
        <v>0</v>
      </c>
      <c r="H617" s="48">
        <f t="shared" si="37"/>
        <v>0</v>
      </c>
      <c r="I617" s="48">
        <f t="shared" si="38"/>
        <v>0</v>
      </c>
    </row>
    <row r="618" ht="16.5" spans="1:9">
      <c r="A618" s="41">
        <v>617</v>
      </c>
      <c r="B618" s="41"/>
      <c r="C618" s="41"/>
      <c r="D618" s="42"/>
      <c r="E618" s="48">
        <f t="shared" si="36"/>
        <v>0</v>
      </c>
      <c r="F618" s="48">
        <f>IF(E618/12&gt;0,VLOOKUP(E618/12,税率表!$A$17:$D$24,3,1),0)</f>
        <v>0</v>
      </c>
      <c r="G618" s="48">
        <f>IF(E618/12&gt;0,VLOOKUP(E618/12,税率表!$A$17:$D$24,4,1),0)</f>
        <v>0</v>
      </c>
      <c r="H618" s="48">
        <f t="shared" si="37"/>
        <v>0</v>
      </c>
      <c r="I618" s="48">
        <f t="shared" si="38"/>
        <v>0</v>
      </c>
    </row>
    <row r="619" ht="16.5" spans="1:9">
      <c r="A619" s="41">
        <v>618</v>
      </c>
      <c r="B619" s="41"/>
      <c r="C619" s="41"/>
      <c r="D619" s="42"/>
      <c r="E619" s="48">
        <f t="shared" si="36"/>
        <v>0</v>
      </c>
      <c r="F619" s="48">
        <f>IF(E619/12&gt;0,VLOOKUP(E619/12,税率表!$A$17:$D$24,3,1),0)</f>
        <v>0</v>
      </c>
      <c r="G619" s="48">
        <f>IF(E619/12&gt;0,VLOOKUP(E619/12,税率表!$A$17:$D$24,4,1),0)</f>
        <v>0</v>
      </c>
      <c r="H619" s="48">
        <f t="shared" si="37"/>
        <v>0</v>
      </c>
      <c r="I619" s="48">
        <f t="shared" si="38"/>
        <v>0</v>
      </c>
    </row>
    <row r="620" ht="16.5" spans="1:9">
      <c r="A620" s="41">
        <v>619</v>
      </c>
      <c r="B620" s="41"/>
      <c r="C620" s="41"/>
      <c r="D620" s="42"/>
      <c r="E620" s="48">
        <f t="shared" si="36"/>
        <v>0</v>
      </c>
      <c r="F620" s="48">
        <f>IF(E620/12&gt;0,VLOOKUP(E620/12,税率表!$A$17:$D$24,3,1),0)</f>
        <v>0</v>
      </c>
      <c r="G620" s="48">
        <f>IF(E620/12&gt;0,VLOOKUP(E620/12,税率表!$A$17:$D$24,4,1),0)</f>
        <v>0</v>
      </c>
      <c r="H620" s="48">
        <f t="shared" si="37"/>
        <v>0</v>
      </c>
      <c r="I620" s="48">
        <f t="shared" si="38"/>
        <v>0</v>
      </c>
    </row>
    <row r="621" ht="16.5" spans="1:9">
      <c r="A621" s="41">
        <v>620</v>
      </c>
      <c r="B621" s="41"/>
      <c r="C621" s="41"/>
      <c r="D621" s="42"/>
      <c r="E621" s="48">
        <f t="shared" si="36"/>
        <v>0</v>
      </c>
      <c r="F621" s="48">
        <f>IF(E621/12&gt;0,VLOOKUP(E621/12,税率表!$A$17:$D$24,3,1),0)</f>
        <v>0</v>
      </c>
      <c r="G621" s="48">
        <f>IF(E621/12&gt;0,VLOOKUP(E621/12,税率表!$A$17:$D$24,4,1),0)</f>
        <v>0</v>
      </c>
      <c r="H621" s="48">
        <f t="shared" si="37"/>
        <v>0</v>
      </c>
      <c r="I621" s="48">
        <f t="shared" si="38"/>
        <v>0</v>
      </c>
    </row>
    <row r="622" ht="16.5" spans="1:9">
      <c r="A622" s="41">
        <v>621</v>
      </c>
      <c r="B622" s="41"/>
      <c r="C622" s="41"/>
      <c r="D622" s="42"/>
      <c r="E622" s="48">
        <f t="shared" si="36"/>
        <v>0</v>
      </c>
      <c r="F622" s="48">
        <f>IF(E622/12&gt;0,VLOOKUP(E622/12,税率表!$A$17:$D$24,3,1),0)</f>
        <v>0</v>
      </c>
      <c r="G622" s="48">
        <f>IF(E622/12&gt;0,VLOOKUP(E622/12,税率表!$A$17:$D$24,4,1),0)</f>
        <v>0</v>
      </c>
      <c r="H622" s="48">
        <f t="shared" si="37"/>
        <v>0</v>
      </c>
      <c r="I622" s="48">
        <f t="shared" si="38"/>
        <v>0</v>
      </c>
    </row>
    <row r="623" ht="16.5" spans="1:9">
      <c r="A623" s="41">
        <v>622</v>
      </c>
      <c r="B623" s="41"/>
      <c r="C623" s="41"/>
      <c r="D623" s="42"/>
      <c r="E623" s="48">
        <f t="shared" si="36"/>
        <v>0</v>
      </c>
      <c r="F623" s="48">
        <f>IF(E623/12&gt;0,VLOOKUP(E623/12,税率表!$A$17:$D$24,3,1),0)</f>
        <v>0</v>
      </c>
      <c r="G623" s="48">
        <f>IF(E623/12&gt;0,VLOOKUP(E623/12,税率表!$A$17:$D$24,4,1),0)</f>
        <v>0</v>
      </c>
      <c r="H623" s="48">
        <f t="shared" si="37"/>
        <v>0</v>
      </c>
      <c r="I623" s="48">
        <f t="shared" si="38"/>
        <v>0</v>
      </c>
    </row>
    <row r="624" ht="16.5" spans="1:9">
      <c r="A624" s="41">
        <v>623</v>
      </c>
      <c r="B624" s="41"/>
      <c r="C624" s="41"/>
      <c r="D624" s="42"/>
      <c r="E624" s="48">
        <f t="shared" si="36"/>
        <v>0</v>
      </c>
      <c r="F624" s="48">
        <f>IF(E624/12&gt;0,VLOOKUP(E624/12,税率表!$A$17:$D$24,3,1),0)</f>
        <v>0</v>
      </c>
      <c r="G624" s="48">
        <f>IF(E624/12&gt;0,VLOOKUP(E624/12,税率表!$A$17:$D$24,4,1),0)</f>
        <v>0</v>
      </c>
      <c r="H624" s="48">
        <f t="shared" si="37"/>
        <v>0</v>
      </c>
      <c r="I624" s="48">
        <f t="shared" si="38"/>
        <v>0</v>
      </c>
    </row>
    <row r="625" ht="16.5" spans="1:9">
      <c r="A625" s="41">
        <v>624</v>
      </c>
      <c r="B625" s="41"/>
      <c r="C625" s="41"/>
      <c r="D625" s="42"/>
      <c r="E625" s="48">
        <f t="shared" si="36"/>
        <v>0</v>
      </c>
      <c r="F625" s="48">
        <f>IF(E625/12&gt;0,VLOOKUP(E625/12,税率表!$A$17:$D$24,3,1),0)</f>
        <v>0</v>
      </c>
      <c r="G625" s="48">
        <f>IF(E625/12&gt;0,VLOOKUP(E625/12,税率表!$A$17:$D$24,4,1),0)</f>
        <v>0</v>
      </c>
      <c r="H625" s="48">
        <f t="shared" si="37"/>
        <v>0</v>
      </c>
      <c r="I625" s="48">
        <f t="shared" si="38"/>
        <v>0</v>
      </c>
    </row>
    <row r="626" ht="16.5" spans="1:9">
      <c r="A626" s="41">
        <v>625</v>
      </c>
      <c r="B626" s="41"/>
      <c r="C626" s="41"/>
      <c r="D626" s="42"/>
      <c r="E626" s="48">
        <f t="shared" si="36"/>
        <v>0</v>
      </c>
      <c r="F626" s="48">
        <f>IF(E626/12&gt;0,VLOOKUP(E626/12,税率表!$A$17:$D$24,3,1),0)</f>
        <v>0</v>
      </c>
      <c r="G626" s="48">
        <f>IF(E626/12&gt;0,VLOOKUP(E626/12,税率表!$A$17:$D$24,4,1),0)</f>
        <v>0</v>
      </c>
      <c r="H626" s="48">
        <f t="shared" si="37"/>
        <v>0</v>
      </c>
      <c r="I626" s="48">
        <f t="shared" si="38"/>
        <v>0</v>
      </c>
    </row>
    <row r="627" ht="16.5" spans="1:9">
      <c r="A627" s="41">
        <v>626</v>
      </c>
      <c r="B627" s="41"/>
      <c r="C627" s="41"/>
      <c r="D627" s="42"/>
      <c r="E627" s="48">
        <f t="shared" si="36"/>
        <v>0</v>
      </c>
      <c r="F627" s="48">
        <f>IF(E627/12&gt;0,VLOOKUP(E627/12,税率表!$A$17:$D$24,3,1),0)</f>
        <v>0</v>
      </c>
      <c r="G627" s="48">
        <f>IF(E627/12&gt;0,VLOOKUP(E627/12,税率表!$A$17:$D$24,4,1),0)</f>
        <v>0</v>
      </c>
      <c r="H627" s="48">
        <f t="shared" si="37"/>
        <v>0</v>
      </c>
      <c r="I627" s="48">
        <f t="shared" si="38"/>
        <v>0</v>
      </c>
    </row>
    <row r="628" ht="16.5" spans="1:9">
      <c r="A628" s="41">
        <v>627</v>
      </c>
      <c r="B628" s="41"/>
      <c r="C628" s="41"/>
      <c r="D628" s="42"/>
      <c r="E628" s="48">
        <f t="shared" si="36"/>
        <v>0</v>
      </c>
      <c r="F628" s="48">
        <f>IF(E628/12&gt;0,VLOOKUP(E628/12,税率表!$A$17:$D$24,3,1),0)</f>
        <v>0</v>
      </c>
      <c r="G628" s="48">
        <f>IF(E628/12&gt;0,VLOOKUP(E628/12,税率表!$A$17:$D$24,4,1),0)</f>
        <v>0</v>
      </c>
      <c r="H628" s="48">
        <f t="shared" si="37"/>
        <v>0</v>
      </c>
      <c r="I628" s="48">
        <f t="shared" si="38"/>
        <v>0</v>
      </c>
    </row>
    <row r="629" ht="16.5" spans="1:9">
      <c r="A629" s="41">
        <v>628</v>
      </c>
      <c r="B629" s="41"/>
      <c r="C629" s="41"/>
      <c r="D629" s="42"/>
      <c r="E629" s="48">
        <f t="shared" si="36"/>
        <v>0</v>
      </c>
      <c r="F629" s="48">
        <f>IF(E629/12&gt;0,VLOOKUP(E629/12,税率表!$A$17:$D$24,3,1),0)</f>
        <v>0</v>
      </c>
      <c r="G629" s="48">
        <f>IF(E629/12&gt;0,VLOOKUP(E629/12,税率表!$A$17:$D$24,4,1),0)</f>
        <v>0</v>
      </c>
      <c r="H629" s="48">
        <f t="shared" si="37"/>
        <v>0</v>
      </c>
      <c r="I629" s="48">
        <f t="shared" si="38"/>
        <v>0</v>
      </c>
    </row>
    <row r="630" ht="16.5" spans="1:9">
      <c r="A630" s="41">
        <v>629</v>
      </c>
      <c r="B630" s="41"/>
      <c r="C630" s="41"/>
      <c r="D630" s="42"/>
      <c r="E630" s="48">
        <f t="shared" si="36"/>
        <v>0</v>
      </c>
      <c r="F630" s="48">
        <f>IF(E630/12&gt;0,VLOOKUP(E630/12,税率表!$A$17:$D$24,3,1),0)</f>
        <v>0</v>
      </c>
      <c r="G630" s="48">
        <f>IF(E630/12&gt;0,VLOOKUP(E630/12,税率表!$A$17:$D$24,4,1),0)</f>
        <v>0</v>
      </c>
      <c r="H630" s="48">
        <f t="shared" si="37"/>
        <v>0</v>
      </c>
      <c r="I630" s="48">
        <f t="shared" si="38"/>
        <v>0</v>
      </c>
    </row>
    <row r="631" ht="16.5" spans="1:9">
      <c r="A631" s="41">
        <v>630</v>
      </c>
      <c r="B631" s="41"/>
      <c r="C631" s="41"/>
      <c r="D631" s="42"/>
      <c r="E631" s="48">
        <f t="shared" si="36"/>
        <v>0</v>
      </c>
      <c r="F631" s="48">
        <f>IF(E631/12&gt;0,VLOOKUP(E631/12,税率表!$A$17:$D$24,3,1),0)</f>
        <v>0</v>
      </c>
      <c r="G631" s="48">
        <f>IF(E631/12&gt;0,VLOOKUP(E631/12,税率表!$A$17:$D$24,4,1),0)</f>
        <v>0</v>
      </c>
      <c r="H631" s="48">
        <f t="shared" si="37"/>
        <v>0</v>
      </c>
      <c r="I631" s="48">
        <f t="shared" si="38"/>
        <v>0</v>
      </c>
    </row>
    <row r="632" ht="16.5" spans="1:9">
      <c r="A632" s="41">
        <v>631</v>
      </c>
      <c r="B632" s="41"/>
      <c r="C632" s="41"/>
      <c r="D632" s="42"/>
      <c r="E632" s="48">
        <f t="shared" si="36"/>
        <v>0</v>
      </c>
      <c r="F632" s="48">
        <f>IF(E632/12&gt;0,VLOOKUP(E632/12,税率表!$A$17:$D$24,3,1),0)</f>
        <v>0</v>
      </c>
      <c r="G632" s="48">
        <f>IF(E632/12&gt;0,VLOOKUP(E632/12,税率表!$A$17:$D$24,4,1),0)</f>
        <v>0</v>
      </c>
      <c r="H632" s="48">
        <f t="shared" si="37"/>
        <v>0</v>
      </c>
      <c r="I632" s="48">
        <f t="shared" si="38"/>
        <v>0</v>
      </c>
    </row>
    <row r="633" ht="16.5" spans="1:9">
      <c r="A633" s="41">
        <v>632</v>
      </c>
      <c r="B633" s="41"/>
      <c r="C633" s="41"/>
      <c r="D633" s="42"/>
      <c r="E633" s="48">
        <f t="shared" si="36"/>
        <v>0</v>
      </c>
      <c r="F633" s="48">
        <f>IF(E633/12&gt;0,VLOOKUP(E633/12,税率表!$A$17:$D$24,3,1),0)</f>
        <v>0</v>
      </c>
      <c r="G633" s="48">
        <f>IF(E633/12&gt;0,VLOOKUP(E633/12,税率表!$A$17:$D$24,4,1),0)</f>
        <v>0</v>
      </c>
      <c r="H633" s="48">
        <f t="shared" si="37"/>
        <v>0</v>
      </c>
      <c r="I633" s="48">
        <f t="shared" si="38"/>
        <v>0</v>
      </c>
    </row>
    <row r="634" ht="16.5" spans="1:9">
      <c r="A634" s="41">
        <v>633</v>
      </c>
      <c r="B634" s="41"/>
      <c r="C634" s="41"/>
      <c r="D634" s="42"/>
      <c r="E634" s="48">
        <f t="shared" si="36"/>
        <v>0</v>
      </c>
      <c r="F634" s="48">
        <f>IF(E634/12&gt;0,VLOOKUP(E634/12,税率表!$A$17:$D$24,3,1),0)</f>
        <v>0</v>
      </c>
      <c r="G634" s="48">
        <f>IF(E634/12&gt;0,VLOOKUP(E634/12,税率表!$A$17:$D$24,4,1),0)</f>
        <v>0</v>
      </c>
      <c r="H634" s="48">
        <f t="shared" si="37"/>
        <v>0</v>
      </c>
      <c r="I634" s="48">
        <f t="shared" si="38"/>
        <v>0</v>
      </c>
    </row>
    <row r="635" ht="16.5" spans="1:9">
      <c r="A635" s="41">
        <v>634</v>
      </c>
      <c r="B635" s="41"/>
      <c r="C635" s="41"/>
      <c r="D635" s="42"/>
      <c r="E635" s="48">
        <f t="shared" si="36"/>
        <v>0</v>
      </c>
      <c r="F635" s="48">
        <f>IF(E635/12&gt;0,VLOOKUP(E635/12,税率表!$A$17:$D$24,3,1),0)</f>
        <v>0</v>
      </c>
      <c r="G635" s="48">
        <f>IF(E635/12&gt;0,VLOOKUP(E635/12,税率表!$A$17:$D$24,4,1),0)</f>
        <v>0</v>
      </c>
      <c r="H635" s="48">
        <f t="shared" si="37"/>
        <v>0</v>
      </c>
      <c r="I635" s="48">
        <f t="shared" si="38"/>
        <v>0</v>
      </c>
    </row>
    <row r="636" ht="16.5" spans="1:9">
      <c r="A636" s="41">
        <v>635</v>
      </c>
      <c r="B636" s="41"/>
      <c r="C636" s="41"/>
      <c r="D636" s="42"/>
      <c r="E636" s="48">
        <f t="shared" si="36"/>
        <v>0</v>
      </c>
      <c r="F636" s="48">
        <f>IF(E636/12&gt;0,VLOOKUP(E636/12,税率表!$A$17:$D$24,3,1),0)</f>
        <v>0</v>
      </c>
      <c r="G636" s="48">
        <f>IF(E636/12&gt;0,VLOOKUP(E636/12,税率表!$A$17:$D$24,4,1),0)</f>
        <v>0</v>
      </c>
      <c r="H636" s="48">
        <f t="shared" si="37"/>
        <v>0</v>
      </c>
      <c r="I636" s="48">
        <f t="shared" si="38"/>
        <v>0</v>
      </c>
    </row>
    <row r="637" ht="16.5" spans="1:9">
      <c r="A637" s="41">
        <v>636</v>
      </c>
      <c r="B637" s="41"/>
      <c r="C637" s="41"/>
      <c r="D637" s="42"/>
      <c r="E637" s="48">
        <f t="shared" si="36"/>
        <v>0</v>
      </c>
      <c r="F637" s="48">
        <f>IF(E637/12&gt;0,VLOOKUP(E637/12,税率表!$A$17:$D$24,3,1),0)</f>
        <v>0</v>
      </c>
      <c r="G637" s="48">
        <f>IF(E637/12&gt;0,VLOOKUP(E637/12,税率表!$A$17:$D$24,4,1),0)</f>
        <v>0</v>
      </c>
      <c r="H637" s="48">
        <f t="shared" si="37"/>
        <v>0</v>
      </c>
      <c r="I637" s="48">
        <f t="shared" si="38"/>
        <v>0</v>
      </c>
    </row>
    <row r="638" ht="16.5" spans="1:9">
      <c r="A638" s="41">
        <v>637</v>
      </c>
      <c r="B638" s="41"/>
      <c r="C638" s="41"/>
      <c r="D638" s="42"/>
      <c r="E638" s="48">
        <f t="shared" si="36"/>
        <v>0</v>
      </c>
      <c r="F638" s="48">
        <f>IF(E638/12&gt;0,VLOOKUP(E638/12,税率表!$A$17:$D$24,3,1),0)</f>
        <v>0</v>
      </c>
      <c r="G638" s="48">
        <f>IF(E638/12&gt;0,VLOOKUP(E638/12,税率表!$A$17:$D$24,4,1),0)</f>
        <v>0</v>
      </c>
      <c r="H638" s="48">
        <f t="shared" si="37"/>
        <v>0</v>
      </c>
      <c r="I638" s="48">
        <f t="shared" si="38"/>
        <v>0</v>
      </c>
    </row>
    <row r="639" ht="16.5" spans="1:9">
      <c r="A639" s="41">
        <v>638</v>
      </c>
      <c r="B639" s="41"/>
      <c r="C639" s="41"/>
      <c r="D639" s="42"/>
      <c r="E639" s="48">
        <f t="shared" si="36"/>
        <v>0</v>
      </c>
      <c r="F639" s="48">
        <f>IF(E639/12&gt;0,VLOOKUP(E639/12,税率表!$A$17:$D$24,3,1),0)</f>
        <v>0</v>
      </c>
      <c r="G639" s="48">
        <f>IF(E639/12&gt;0,VLOOKUP(E639/12,税率表!$A$17:$D$24,4,1),0)</f>
        <v>0</v>
      </c>
      <c r="H639" s="48">
        <f t="shared" si="37"/>
        <v>0</v>
      </c>
      <c r="I639" s="48">
        <f t="shared" si="38"/>
        <v>0</v>
      </c>
    </row>
    <row r="640" ht="16.5" spans="1:9">
      <c r="A640" s="41">
        <v>639</v>
      </c>
      <c r="B640" s="41"/>
      <c r="C640" s="41"/>
      <c r="D640" s="42"/>
      <c r="E640" s="48">
        <f t="shared" si="36"/>
        <v>0</v>
      </c>
      <c r="F640" s="48">
        <f>IF(E640/12&gt;0,VLOOKUP(E640/12,税率表!$A$17:$D$24,3,1),0)</f>
        <v>0</v>
      </c>
      <c r="G640" s="48">
        <f>IF(E640/12&gt;0,VLOOKUP(E640/12,税率表!$A$17:$D$24,4,1),0)</f>
        <v>0</v>
      </c>
      <c r="H640" s="48">
        <f t="shared" si="37"/>
        <v>0</v>
      </c>
      <c r="I640" s="48">
        <f t="shared" si="38"/>
        <v>0</v>
      </c>
    </row>
    <row r="641" ht="16.5" spans="1:9">
      <c r="A641" s="41">
        <v>640</v>
      </c>
      <c r="B641" s="41"/>
      <c r="C641" s="41"/>
      <c r="D641" s="42"/>
      <c r="E641" s="48">
        <f t="shared" si="36"/>
        <v>0</v>
      </c>
      <c r="F641" s="48">
        <f>IF(E641/12&gt;0,VLOOKUP(E641/12,税率表!$A$17:$D$24,3,1),0)</f>
        <v>0</v>
      </c>
      <c r="G641" s="48">
        <f>IF(E641/12&gt;0,VLOOKUP(E641/12,税率表!$A$17:$D$24,4,1),0)</f>
        <v>0</v>
      </c>
      <c r="H641" s="48">
        <f t="shared" si="37"/>
        <v>0</v>
      </c>
      <c r="I641" s="48">
        <f t="shared" si="38"/>
        <v>0</v>
      </c>
    </row>
    <row r="642" ht="16.5" spans="1:9">
      <c r="A642" s="41">
        <v>641</v>
      </c>
      <c r="B642" s="41"/>
      <c r="C642" s="41"/>
      <c r="D642" s="42"/>
      <c r="E642" s="48">
        <f t="shared" si="36"/>
        <v>0</v>
      </c>
      <c r="F642" s="48">
        <f>IF(E642/12&gt;0,VLOOKUP(E642/12,税率表!$A$17:$D$24,3,1),0)</f>
        <v>0</v>
      </c>
      <c r="G642" s="48">
        <f>IF(E642/12&gt;0,VLOOKUP(E642/12,税率表!$A$17:$D$24,4,1),0)</f>
        <v>0</v>
      </c>
      <c r="H642" s="48">
        <f t="shared" si="37"/>
        <v>0</v>
      </c>
      <c r="I642" s="48">
        <f t="shared" si="38"/>
        <v>0</v>
      </c>
    </row>
    <row r="643" ht="16.5" spans="1:9">
      <c r="A643" s="41">
        <v>642</v>
      </c>
      <c r="B643" s="41"/>
      <c r="C643" s="41"/>
      <c r="D643" s="42"/>
      <c r="E643" s="48">
        <f t="shared" si="36"/>
        <v>0</v>
      </c>
      <c r="F643" s="48">
        <f>IF(E643/12&gt;0,VLOOKUP(E643/12,税率表!$A$17:$D$24,3,1),0)</f>
        <v>0</v>
      </c>
      <c r="G643" s="48">
        <f>IF(E643/12&gt;0,VLOOKUP(E643/12,税率表!$A$17:$D$24,4,1),0)</f>
        <v>0</v>
      </c>
      <c r="H643" s="48">
        <f t="shared" si="37"/>
        <v>0</v>
      </c>
      <c r="I643" s="48">
        <f t="shared" si="38"/>
        <v>0</v>
      </c>
    </row>
    <row r="644" ht="16.5" spans="1:9">
      <c r="A644" s="41">
        <v>643</v>
      </c>
      <c r="B644" s="41"/>
      <c r="C644" s="41"/>
      <c r="D644" s="42"/>
      <c r="E644" s="48">
        <f t="shared" si="36"/>
        <v>0</v>
      </c>
      <c r="F644" s="48">
        <f>IF(E644/12&gt;0,VLOOKUP(E644/12,税率表!$A$17:$D$24,3,1),0)</f>
        <v>0</v>
      </c>
      <c r="G644" s="48">
        <f>IF(E644/12&gt;0,VLOOKUP(E644/12,税率表!$A$17:$D$24,4,1),0)</f>
        <v>0</v>
      </c>
      <c r="H644" s="48">
        <f t="shared" si="37"/>
        <v>0</v>
      </c>
      <c r="I644" s="48">
        <f t="shared" si="38"/>
        <v>0</v>
      </c>
    </row>
    <row r="645" ht="16.5" spans="1:9">
      <c r="A645" s="41">
        <v>644</v>
      </c>
      <c r="B645" s="41"/>
      <c r="C645" s="41"/>
      <c r="D645" s="42"/>
      <c r="E645" s="48">
        <f t="shared" si="36"/>
        <v>0</v>
      </c>
      <c r="F645" s="48">
        <f>IF(E645/12&gt;0,VLOOKUP(E645/12,税率表!$A$17:$D$24,3,1),0)</f>
        <v>0</v>
      </c>
      <c r="G645" s="48">
        <f>IF(E645/12&gt;0,VLOOKUP(E645/12,税率表!$A$17:$D$24,4,1),0)</f>
        <v>0</v>
      </c>
      <c r="H645" s="48">
        <f t="shared" si="37"/>
        <v>0</v>
      </c>
      <c r="I645" s="48">
        <f t="shared" si="38"/>
        <v>0</v>
      </c>
    </row>
    <row r="646" ht="16.5" spans="1:9">
      <c r="A646" s="41">
        <v>645</v>
      </c>
      <c r="B646" s="41"/>
      <c r="C646" s="41"/>
      <c r="D646" s="42"/>
      <c r="E646" s="48">
        <f t="shared" si="36"/>
        <v>0</v>
      </c>
      <c r="F646" s="48">
        <f>IF(E646/12&gt;0,VLOOKUP(E646/12,税率表!$A$17:$D$24,3,1),0)</f>
        <v>0</v>
      </c>
      <c r="G646" s="48">
        <f>IF(E646/12&gt;0,VLOOKUP(E646/12,税率表!$A$17:$D$24,4,1),0)</f>
        <v>0</v>
      </c>
      <c r="H646" s="48">
        <f t="shared" si="37"/>
        <v>0</v>
      </c>
      <c r="I646" s="48">
        <f t="shared" si="38"/>
        <v>0</v>
      </c>
    </row>
    <row r="647" ht="16.5" spans="1:9">
      <c r="A647" s="41">
        <v>646</v>
      </c>
      <c r="B647" s="41"/>
      <c r="C647" s="41"/>
      <c r="D647" s="42"/>
      <c r="E647" s="48">
        <f t="shared" si="36"/>
        <v>0</v>
      </c>
      <c r="F647" s="48">
        <f>IF(E647/12&gt;0,VLOOKUP(E647/12,税率表!$A$17:$D$24,3,1),0)</f>
        <v>0</v>
      </c>
      <c r="G647" s="48">
        <f>IF(E647/12&gt;0,VLOOKUP(E647/12,税率表!$A$17:$D$24,4,1),0)</f>
        <v>0</v>
      </c>
      <c r="H647" s="48">
        <f t="shared" si="37"/>
        <v>0</v>
      </c>
      <c r="I647" s="48">
        <f t="shared" si="38"/>
        <v>0</v>
      </c>
    </row>
    <row r="648" ht="16.5" spans="1:9">
      <c r="A648" s="41">
        <v>647</v>
      </c>
      <c r="B648" s="41"/>
      <c r="C648" s="41"/>
      <c r="D648" s="42"/>
      <c r="E648" s="48">
        <f t="shared" si="36"/>
        <v>0</v>
      </c>
      <c r="F648" s="48">
        <f>IF(E648/12&gt;0,VLOOKUP(E648/12,税率表!$A$17:$D$24,3,1),0)</f>
        <v>0</v>
      </c>
      <c r="G648" s="48">
        <f>IF(E648/12&gt;0,VLOOKUP(E648/12,税率表!$A$17:$D$24,4,1),0)</f>
        <v>0</v>
      </c>
      <c r="H648" s="48">
        <f t="shared" si="37"/>
        <v>0</v>
      </c>
      <c r="I648" s="48">
        <f t="shared" si="38"/>
        <v>0</v>
      </c>
    </row>
    <row r="649" ht="16.5" spans="1:9">
      <c r="A649" s="41">
        <v>648</v>
      </c>
      <c r="B649" s="41"/>
      <c r="C649" s="41"/>
      <c r="D649" s="42"/>
      <c r="E649" s="48">
        <f t="shared" si="36"/>
        <v>0</v>
      </c>
      <c r="F649" s="48">
        <f>IF(E649/12&gt;0,VLOOKUP(E649/12,税率表!$A$17:$D$24,3,1),0)</f>
        <v>0</v>
      </c>
      <c r="G649" s="48">
        <f>IF(E649/12&gt;0,VLOOKUP(E649/12,税率表!$A$17:$D$24,4,1),0)</f>
        <v>0</v>
      </c>
      <c r="H649" s="48">
        <f t="shared" si="37"/>
        <v>0</v>
      </c>
      <c r="I649" s="48">
        <f t="shared" si="38"/>
        <v>0</v>
      </c>
    </row>
    <row r="650" ht="16.5" spans="1:9">
      <c r="A650" s="41">
        <v>649</v>
      </c>
      <c r="B650" s="41"/>
      <c r="C650" s="41"/>
      <c r="D650" s="42"/>
      <c r="E650" s="48">
        <f t="shared" ref="E650:E713" si="39">ROUND(D650,2)</f>
        <v>0</v>
      </c>
      <c r="F650" s="48">
        <f>IF(E650/12&gt;0,VLOOKUP(E650/12,税率表!$A$17:$D$24,3,1),0)</f>
        <v>0</v>
      </c>
      <c r="G650" s="48">
        <f>IF(E650/12&gt;0,VLOOKUP(E650/12,税率表!$A$17:$D$24,4,1),0)</f>
        <v>0</v>
      </c>
      <c r="H650" s="48">
        <f t="shared" ref="H650:H713" si="40">ROUND(E650*F650-G650,2)</f>
        <v>0</v>
      </c>
      <c r="I650" s="48">
        <f t="shared" ref="I650:I713" si="41">D650-H650</f>
        <v>0</v>
      </c>
    </row>
    <row r="651" ht="16.5" spans="1:9">
      <c r="A651" s="41">
        <v>650</v>
      </c>
      <c r="B651" s="41"/>
      <c r="C651" s="41"/>
      <c r="D651" s="42"/>
      <c r="E651" s="48">
        <f t="shared" si="39"/>
        <v>0</v>
      </c>
      <c r="F651" s="48">
        <f>IF(E651/12&gt;0,VLOOKUP(E651/12,税率表!$A$17:$D$24,3,1),0)</f>
        <v>0</v>
      </c>
      <c r="G651" s="48">
        <f>IF(E651/12&gt;0,VLOOKUP(E651/12,税率表!$A$17:$D$24,4,1),0)</f>
        <v>0</v>
      </c>
      <c r="H651" s="48">
        <f t="shared" si="40"/>
        <v>0</v>
      </c>
      <c r="I651" s="48">
        <f t="shared" si="41"/>
        <v>0</v>
      </c>
    </row>
    <row r="652" ht="16.5" spans="1:9">
      <c r="A652" s="41">
        <v>651</v>
      </c>
      <c r="B652" s="41"/>
      <c r="C652" s="41"/>
      <c r="D652" s="42"/>
      <c r="E652" s="48">
        <f t="shared" si="39"/>
        <v>0</v>
      </c>
      <c r="F652" s="48">
        <f>IF(E652/12&gt;0,VLOOKUP(E652/12,税率表!$A$17:$D$24,3,1),0)</f>
        <v>0</v>
      </c>
      <c r="G652" s="48">
        <f>IF(E652/12&gt;0,VLOOKUP(E652/12,税率表!$A$17:$D$24,4,1),0)</f>
        <v>0</v>
      </c>
      <c r="H652" s="48">
        <f t="shared" si="40"/>
        <v>0</v>
      </c>
      <c r="I652" s="48">
        <f t="shared" si="41"/>
        <v>0</v>
      </c>
    </row>
    <row r="653" ht="16.5" spans="1:9">
      <c r="A653" s="41">
        <v>652</v>
      </c>
      <c r="B653" s="41"/>
      <c r="C653" s="41"/>
      <c r="D653" s="42"/>
      <c r="E653" s="48">
        <f t="shared" si="39"/>
        <v>0</v>
      </c>
      <c r="F653" s="48">
        <f>IF(E653/12&gt;0,VLOOKUP(E653/12,税率表!$A$17:$D$24,3,1),0)</f>
        <v>0</v>
      </c>
      <c r="G653" s="48">
        <f>IF(E653/12&gt;0,VLOOKUP(E653/12,税率表!$A$17:$D$24,4,1),0)</f>
        <v>0</v>
      </c>
      <c r="H653" s="48">
        <f t="shared" si="40"/>
        <v>0</v>
      </c>
      <c r="I653" s="48">
        <f t="shared" si="41"/>
        <v>0</v>
      </c>
    </row>
    <row r="654" ht="16.5" spans="1:9">
      <c r="A654" s="41">
        <v>653</v>
      </c>
      <c r="B654" s="41"/>
      <c r="C654" s="41"/>
      <c r="D654" s="42"/>
      <c r="E654" s="48">
        <f t="shared" si="39"/>
        <v>0</v>
      </c>
      <c r="F654" s="48">
        <f>IF(E654/12&gt;0,VLOOKUP(E654/12,税率表!$A$17:$D$24,3,1),0)</f>
        <v>0</v>
      </c>
      <c r="G654" s="48">
        <f>IF(E654/12&gt;0,VLOOKUP(E654/12,税率表!$A$17:$D$24,4,1),0)</f>
        <v>0</v>
      </c>
      <c r="H654" s="48">
        <f t="shared" si="40"/>
        <v>0</v>
      </c>
      <c r="I654" s="48">
        <f t="shared" si="41"/>
        <v>0</v>
      </c>
    </row>
    <row r="655" ht="16.5" spans="1:9">
      <c r="A655" s="41">
        <v>654</v>
      </c>
      <c r="B655" s="41"/>
      <c r="C655" s="41"/>
      <c r="D655" s="42"/>
      <c r="E655" s="48">
        <f t="shared" si="39"/>
        <v>0</v>
      </c>
      <c r="F655" s="48">
        <f>IF(E655/12&gt;0,VLOOKUP(E655/12,税率表!$A$17:$D$24,3,1),0)</f>
        <v>0</v>
      </c>
      <c r="G655" s="48">
        <f>IF(E655/12&gt;0,VLOOKUP(E655/12,税率表!$A$17:$D$24,4,1),0)</f>
        <v>0</v>
      </c>
      <c r="H655" s="48">
        <f t="shared" si="40"/>
        <v>0</v>
      </c>
      <c r="I655" s="48">
        <f t="shared" si="41"/>
        <v>0</v>
      </c>
    </row>
    <row r="656" ht="16.5" spans="1:9">
      <c r="A656" s="41">
        <v>655</v>
      </c>
      <c r="B656" s="41"/>
      <c r="C656" s="41"/>
      <c r="D656" s="42"/>
      <c r="E656" s="48">
        <f t="shared" si="39"/>
        <v>0</v>
      </c>
      <c r="F656" s="48">
        <f>IF(E656/12&gt;0,VLOOKUP(E656/12,税率表!$A$17:$D$24,3,1),0)</f>
        <v>0</v>
      </c>
      <c r="G656" s="48">
        <f>IF(E656/12&gt;0,VLOOKUP(E656/12,税率表!$A$17:$D$24,4,1),0)</f>
        <v>0</v>
      </c>
      <c r="H656" s="48">
        <f t="shared" si="40"/>
        <v>0</v>
      </c>
      <c r="I656" s="48">
        <f t="shared" si="41"/>
        <v>0</v>
      </c>
    </row>
    <row r="657" ht="16.5" spans="1:9">
      <c r="A657" s="41">
        <v>656</v>
      </c>
      <c r="B657" s="41"/>
      <c r="C657" s="41"/>
      <c r="D657" s="42"/>
      <c r="E657" s="48">
        <f t="shared" si="39"/>
        <v>0</v>
      </c>
      <c r="F657" s="48">
        <f>IF(E657/12&gt;0,VLOOKUP(E657/12,税率表!$A$17:$D$24,3,1),0)</f>
        <v>0</v>
      </c>
      <c r="G657" s="48">
        <f>IF(E657/12&gt;0,VLOOKUP(E657/12,税率表!$A$17:$D$24,4,1),0)</f>
        <v>0</v>
      </c>
      <c r="H657" s="48">
        <f t="shared" si="40"/>
        <v>0</v>
      </c>
      <c r="I657" s="48">
        <f t="shared" si="41"/>
        <v>0</v>
      </c>
    </row>
    <row r="658" ht="16.5" spans="1:9">
      <c r="A658" s="41">
        <v>657</v>
      </c>
      <c r="B658" s="41"/>
      <c r="C658" s="41"/>
      <c r="D658" s="42"/>
      <c r="E658" s="48">
        <f t="shared" si="39"/>
        <v>0</v>
      </c>
      <c r="F658" s="48">
        <f>IF(E658/12&gt;0,VLOOKUP(E658/12,税率表!$A$17:$D$24,3,1),0)</f>
        <v>0</v>
      </c>
      <c r="G658" s="48">
        <f>IF(E658/12&gt;0,VLOOKUP(E658/12,税率表!$A$17:$D$24,4,1),0)</f>
        <v>0</v>
      </c>
      <c r="H658" s="48">
        <f t="shared" si="40"/>
        <v>0</v>
      </c>
      <c r="I658" s="48">
        <f t="shared" si="41"/>
        <v>0</v>
      </c>
    </row>
    <row r="659" ht="16.5" spans="1:9">
      <c r="A659" s="41">
        <v>658</v>
      </c>
      <c r="B659" s="41"/>
      <c r="C659" s="41"/>
      <c r="D659" s="42"/>
      <c r="E659" s="48">
        <f t="shared" si="39"/>
        <v>0</v>
      </c>
      <c r="F659" s="48">
        <f>IF(E659/12&gt;0,VLOOKUP(E659/12,税率表!$A$17:$D$24,3,1),0)</f>
        <v>0</v>
      </c>
      <c r="G659" s="48">
        <f>IF(E659/12&gt;0,VLOOKUP(E659/12,税率表!$A$17:$D$24,4,1),0)</f>
        <v>0</v>
      </c>
      <c r="H659" s="48">
        <f t="shared" si="40"/>
        <v>0</v>
      </c>
      <c r="I659" s="48">
        <f t="shared" si="41"/>
        <v>0</v>
      </c>
    </row>
    <row r="660" ht="16.5" spans="1:9">
      <c r="A660" s="41">
        <v>659</v>
      </c>
      <c r="B660" s="41"/>
      <c r="C660" s="41"/>
      <c r="D660" s="42"/>
      <c r="E660" s="48">
        <f t="shared" si="39"/>
        <v>0</v>
      </c>
      <c r="F660" s="48">
        <f>IF(E660/12&gt;0,VLOOKUP(E660/12,税率表!$A$17:$D$24,3,1),0)</f>
        <v>0</v>
      </c>
      <c r="G660" s="48">
        <f>IF(E660/12&gt;0,VLOOKUP(E660/12,税率表!$A$17:$D$24,4,1),0)</f>
        <v>0</v>
      </c>
      <c r="H660" s="48">
        <f t="shared" si="40"/>
        <v>0</v>
      </c>
      <c r="I660" s="48">
        <f t="shared" si="41"/>
        <v>0</v>
      </c>
    </row>
    <row r="661" ht="16.5" spans="1:9">
      <c r="A661" s="41">
        <v>660</v>
      </c>
      <c r="B661" s="41"/>
      <c r="C661" s="41"/>
      <c r="D661" s="42"/>
      <c r="E661" s="48">
        <f t="shared" si="39"/>
        <v>0</v>
      </c>
      <c r="F661" s="48">
        <f>IF(E661/12&gt;0,VLOOKUP(E661/12,税率表!$A$17:$D$24,3,1),0)</f>
        <v>0</v>
      </c>
      <c r="G661" s="48">
        <f>IF(E661/12&gt;0,VLOOKUP(E661/12,税率表!$A$17:$D$24,4,1),0)</f>
        <v>0</v>
      </c>
      <c r="H661" s="48">
        <f t="shared" si="40"/>
        <v>0</v>
      </c>
      <c r="I661" s="48">
        <f t="shared" si="41"/>
        <v>0</v>
      </c>
    </row>
    <row r="662" ht="16.5" spans="1:9">
      <c r="A662" s="41">
        <v>661</v>
      </c>
      <c r="B662" s="41"/>
      <c r="C662" s="41"/>
      <c r="D662" s="42"/>
      <c r="E662" s="48">
        <f t="shared" si="39"/>
        <v>0</v>
      </c>
      <c r="F662" s="48">
        <f>IF(E662/12&gt;0,VLOOKUP(E662/12,税率表!$A$17:$D$24,3,1),0)</f>
        <v>0</v>
      </c>
      <c r="G662" s="48">
        <f>IF(E662/12&gt;0,VLOOKUP(E662/12,税率表!$A$17:$D$24,4,1),0)</f>
        <v>0</v>
      </c>
      <c r="H662" s="48">
        <f t="shared" si="40"/>
        <v>0</v>
      </c>
      <c r="I662" s="48">
        <f t="shared" si="41"/>
        <v>0</v>
      </c>
    </row>
    <row r="663" ht="16.5" spans="1:9">
      <c r="A663" s="41">
        <v>662</v>
      </c>
      <c r="B663" s="41"/>
      <c r="C663" s="41"/>
      <c r="D663" s="42"/>
      <c r="E663" s="48">
        <f t="shared" si="39"/>
        <v>0</v>
      </c>
      <c r="F663" s="48">
        <f>IF(E663/12&gt;0,VLOOKUP(E663/12,税率表!$A$17:$D$24,3,1),0)</f>
        <v>0</v>
      </c>
      <c r="G663" s="48">
        <f>IF(E663/12&gt;0,VLOOKUP(E663/12,税率表!$A$17:$D$24,4,1),0)</f>
        <v>0</v>
      </c>
      <c r="H663" s="48">
        <f t="shared" si="40"/>
        <v>0</v>
      </c>
      <c r="I663" s="48">
        <f t="shared" si="41"/>
        <v>0</v>
      </c>
    </row>
    <row r="664" ht="16.5" spans="1:9">
      <c r="A664" s="41">
        <v>663</v>
      </c>
      <c r="B664" s="41"/>
      <c r="C664" s="41"/>
      <c r="D664" s="42"/>
      <c r="E664" s="48">
        <f t="shared" si="39"/>
        <v>0</v>
      </c>
      <c r="F664" s="48">
        <f>IF(E664/12&gt;0,VLOOKUP(E664/12,税率表!$A$17:$D$24,3,1),0)</f>
        <v>0</v>
      </c>
      <c r="G664" s="48">
        <f>IF(E664/12&gt;0,VLOOKUP(E664/12,税率表!$A$17:$D$24,4,1),0)</f>
        <v>0</v>
      </c>
      <c r="H664" s="48">
        <f t="shared" si="40"/>
        <v>0</v>
      </c>
      <c r="I664" s="48">
        <f t="shared" si="41"/>
        <v>0</v>
      </c>
    </row>
    <row r="665" ht="16.5" spans="1:9">
      <c r="A665" s="41">
        <v>664</v>
      </c>
      <c r="B665" s="41"/>
      <c r="C665" s="41"/>
      <c r="D665" s="42"/>
      <c r="E665" s="48">
        <f t="shared" si="39"/>
        <v>0</v>
      </c>
      <c r="F665" s="48">
        <f>IF(E665/12&gt;0,VLOOKUP(E665/12,税率表!$A$17:$D$24,3,1),0)</f>
        <v>0</v>
      </c>
      <c r="G665" s="48">
        <f>IF(E665/12&gt;0,VLOOKUP(E665/12,税率表!$A$17:$D$24,4,1),0)</f>
        <v>0</v>
      </c>
      <c r="H665" s="48">
        <f t="shared" si="40"/>
        <v>0</v>
      </c>
      <c r="I665" s="48">
        <f t="shared" si="41"/>
        <v>0</v>
      </c>
    </row>
    <row r="666" ht="16.5" spans="1:9">
      <c r="A666" s="41">
        <v>665</v>
      </c>
      <c r="B666" s="41"/>
      <c r="C666" s="41"/>
      <c r="D666" s="42"/>
      <c r="E666" s="48">
        <f t="shared" si="39"/>
        <v>0</v>
      </c>
      <c r="F666" s="48">
        <f>IF(E666/12&gt;0,VLOOKUP(E666/12,税率表!$A$17:$D$24,3,1),0)</f>
        <v>0</v>
      </c>
      <c r="G666" s="48">
        <f>IF(E666/12&gt;0,VLOOKUP(E666/12,税率表!$A$17:$D$24,4,1),0)</f>
        <v>0</v>
      </c>
      <c r="H666" s="48">
        <f t="shared" si="40"/>
        <v>0</v>
      </c>
      <c r="I666" s="48">
        <f t="shared" si="41"/>
        <v>0</v>
      </c>
    </row>
    <row r="667" ht="16.5" spans="1:9">
      <c r="A667" s="41">
        <v>666</v>
      </c>
      <c r="B667" s="41"/>
      <c r="C667" s="41"/>
      <c r="D667" s="42"/>
      <c r="E667" s="48">
        <f t="shared" si="39"/>
        <v>0</v>
      </c>
      <c r="F667" s="48">
        <f>IF(E667/12&gt;0,VLOOKUP(E667/12,税率表!$A$17:$D$24,3,1),0)</f>
        <v>0</v>
      </c>
      <c r="G667" s="48">
        <f>IF(E667/12&gt;0,VLOOKUP(E667/12,税率表!$A$17:$D$24,4,1),0)</f>
        <v>0</v>
      </c>
      <c r="H667" s="48">
        <f t="shared" si="40"/>
        <v>0</v>
      </c>
      <c r="I667" s="48">
        <f t="shared" si="41"/>
        <v>0</v>
      </c>
    </row>
    <row r="668" ht="16.5" spans="1:9">
      <c r="A668" s="41">
        <v>667</v>
      </c>
      <c r="B668" s="41"/>
      <c r="C668" s="41"/>
      <c r="D668" s="42"/>
      <c r="E668" s="48">
        <f t="shared" si="39"/>
        <v>0</v>
      </c>
      <c r="F668" s="48">
        <f>IF(E668/12&gt;0,VLOOKUP(E668/12,税率表!$A$17:$D$24,3,1),0)</f>
        <v>0</v>
      </c>
      <c r="G668" s="48">
        <f>IF(E668/12&gt;0,VLOOKUP(E668/12,税率表!$A$17:$D$24,4,1),0)</f>
        <v>0</v>
      </c>
      <c r="H668" s="48">
        <f t="shared" si="40"/>
        <v>0</v>
      </c>
      <c r="I668" s="48">
        <f t="shared" si="41"/>
        <v>0</v>
      </c>
    </row>
    <row r="669" ht="16.5" spans="1:9">
      <c r="A669" s="41">
        <v>668</v>
      </c>
      <c r="B669" s="41"/>
      <c r="C669" s="41"/>
      <c r="D669" s="42"/>
      <c r="E669" s="48">
        <f t="shared" si="39"/>
        <v>0</v>
      </c>
      <c r="F669" s="48">
        <f>IF(E669/12&gt;0,VLOOKUP(E669/12,税率表!$A$17:$D$24,3,1),0)</f>
        <v>0</v>
      </c>
      <c r="G669" s="48">
        <f>IF(E669/12&gt;0,VLOOKUP(E669/12,税率表!$A$17:$D$24,4,1),0)</f>
        <v>0</v>
      </c>
      <c r="H669" s="48">
        <f t="shared" si="40"/>
        <v>0</v>
      </c>
      <c r="I669" s="48">
        <f t="shared" si="41"/>
        <v>0</v>
      </c>
    </row>
    <row r="670" ht="16.5" spans="1:9">
      <c r="A670" s="41">
        <v>669</v>
      </c>
      <c r="B670" s="41"/>
      <c r="C670" s="41"/>
      <c r="D670" s="42"/>
      <c r="E670" s="48">
        <f t="shared" si="39"/>
        <v>0</v>
      </c>
      <c r="F670" s="48">
        <f>IF(E670/12&gt;0,VLOOKUP(E670/12,税率表!$A$17:$D$24,3,1),0)</f>
        <v>0</v>
      </c>
      <c r="G670" s="48">
        <f>IF(E670/12&gt;0,VLOOKUP(E670/12,税率表!$A$17:$D$24,4,1),0)</f>
        <v>0</v>
      </c>
      <c r="H670" s="48">
        <f t="shared" si="40"/>
        <v>0</v>
      </c>
      <c r="I670" s="48">
        <f t="shared" si="41"/>
        <v>0</v>
      </c>
    </row>
    <row r="671" ht="16.5" spans="1:9">
      <c r="A671" s="41">
        <v>670</v>
      </c>
      <c r="B671" s="41"/>
      <c r="C671" s="41"/>
      <c r="D671" s="42"/>
      <c r="E671" s="48">
        <f t="shared" si="39"/>
        <v>0</v>
      </c>
      <c r="F671" s="48">
        <f>IF(E671/12&gt;0,VLOOKUP(E671/12,税率表!$A$17:$D$24,3,1),0)</f>
        <v>0</v>
      </c>
      <c r="G671" s="48">
        <f>IF(E671/12&gt;0,VLOOKUP(E671/12,税率表!$A$17:$D$24,4,1),0)</f>
        <v>0</v>
      </c>
      <c r="H671" s="48">
        <f t="shared" si="40"/>
        <v>0</v>
      </c>
      <c r="I671" s="48">
        <f t="shared" si="41"/>
        <v>0</v>
      </c>
    </row>
    <row r="672" ht="16.5" spans="1:9">
      <c r="A672" s="41">
        <v>671</v>
      </c>
      <c r="B672" s="41"/>
      <c r="C672" s="41"/>
      <c r="D672" s="42"/>
      <c r="E672" s="48">
        <f t="shared" si="39"/>
        <v>0</v>
      </c>
      <c r="F672" s="48">
        <f>IF(E672/12&gt;0,VLOOKUP(E672/12,税率表!$A$17:$D$24,3,1),0)</f>
        <v>0</v>
      </c>
      <c r="G672" s="48">
        <f>IF(E672/12&gt;0,VLOOKUP(E672/12,税率表!$A$17:$D$24,4,1),0)</f>
        <v>0</v>
      </c>
      <c r="H672" s="48">
        <f t="shared" si="40"/>
        <v>0</v>
      </c>
      <c r="I672" s="48">
        <f t="shared" si="41"/>
        <v>0</v>
      </c>
    </row>
    <row r="673" ht="16.5" spans="1:9">
      <c r="A673" s="41">
        <v>672</v>
      </c>
      <c r="B673" s="41"/>
      <c r="C673" s="41"/>
      <c r="D673" s="42"/>
      <c r="E673" s="48">
        <f t="shared" si="39"/>
        <v>0</v>
      </c>
      <c r="F673" s="48">
        <f>IF(E673/12&gt;0,VLOOKUP(E673/12,税率表!$A$17:$D$24,3,1),0)</f>
        <v>0</v>
      </c>
      <c r="G673" s="48">
        <f>IF(E673/12&gt;0,VLOOKUP(E673/12,税率表!$A$17:$D$24,4,1),0)</f>
        <v>0</v>
      </c>
      <c r="H673" s="48">
        <f t="shared" si="40"/>
        <v>0</v>
      </c>
      <c r="I673" s="48">
        <f t="shared" si="41"/>
        <v>0</v>
      </c>
    </row>
    <row r="674" ht="16.5" spans="1:9">
      <c r="A674" s="41">
        <v>673</v>
      </c>
      <c r="B674" s="41"/>
      <c r="C674" s="41"/>
      <c r="D674" s="42"/>
      <c r="E674" s="48">
        <f t="shared" si="39"/>
        <v>0</v>
      </c>
      <c r="F674" s="48">
        <f>IF(E674/12&gt;0,VLOOKUP(E674/12,税率表!$A$17:$D$24,3,1),0)</f>
        <v>0</v>
      </c>
      <c r="G674" s="48">
        <f>IF(E674/12&gt;0,VLOOKUP(E674/12,税率表!$A$17:$D$24,4,1),0)</f>
        <v>0</v>
      </c>
      <c r="H674" s="48">
        <f t="shared" si="40"/>
        <v>0</v>
      </c>
      <c r="I674" s="48">
        <f t="shared" si="41"/>
        <v>0</v>
      </c>
    </row>
    <row r="675" ht="16.5" spans="1:9">
      <c r="A675" s="41">
        <v>674</v>
      </c>
      <c r="B675" s="41"/>
      <c r="C675" s="41"/>
      <c r="D675" s="42"/>
      <c r="E675" s="48">
        <f t="shared" si="39"/>
        <v>0</v>
      </c>
      <c r="F675" s="48">
        <f>IF(E675/12&gt;0,VLOOKUP(E675/12,税率表!$A$17:$D$24,3,1),0)</f>
        <v>0</v>
      </c>
      <c r="G675" s="48">
        <f>IF(E675/12&gt;0,VLOOKUP(E675/12,税率表!$A$17:$D$24,4,1),0)</f>
        <v>0</v>
      </c>
      <c r="H675" s="48">
        <f t="shared" si="40"/>
        <v>0</v>
      </c>
      <c r="I675" s="48">
        <f t="shared" si="41"/>
        <v>0</v>
      </c>
    </row>
    <row r="676" ht="16.5" spans="1:9">
      <c r="A676" s="41">
        <v>675</v>
      </c>
      <c r="B676" s="41"/>
      <c r="C676" s="41"/>
      <c r="D676" s="42"/>
      <c r="E676" s="48">
        <f t="shared" si="39"/>
        <v>0</v>
      </c>
      <c r="F676" s="48">
        <f>IF(E676/12&gt;0,VLOOKUP(E676/12,税率表!$A$17:$D$24,3,1),0)</f>
        <v>0</v>
      </c>
      <c r="G676" s="48">
        <f>IF(E676/12&gt;0,VLOOKUP(E676/12,税率表!$A$17:$D$24,4,1),0)</f>
        <v>0</v>
      </c>
      <c r="H676" s="48">
        <f t="shared" si="40"/>
        <v>0</v>
      </c>
      <c r="I676" s="48">
        <f t="shared" si="41"/>
        <v>0</v>
      </c>
    </row>
    <row r="677" ht="16.5" spans="1:9">
      <c r="A677" s="41">
        <v>676</v>
      </c>
      <c r="B677" s="41"/>
      <c r="C677" s="41"/>
      <c r="D677" s="42"/>
      <c r="E677" s="48">
        <f t="shared" si="39"/>
        <v>0</v>
      </c>
      <c r="F677" s="48">
        <f>IF(E677/12&gt;0,VLOOKUP(E677/12,税率表!$A$17:$D$24,3,1),0)</f>
        <v>0</v>
      </c>
      <c r="G677" s="48">
        <f>IF(E677/12&gt;0,VLOOKUP(E677/12,税率表!$A$17:$D$24,4,1),0)</f>
        <v>0</v>
      </c>
      <c r="H677" s="48">
        <f t="shared" si="40"/>
        <v>0</v>
      </c>
      <c r="I677" s="48">
        <f t="shared" si="41"/>
        <v>0</v>
      </c>
    </row>
    <row r="678" ht="16.5" spans="1:9">
      <c r="A678" s="41">
        <v>677</v>
      </c>
      <c r="B678" s="41"/>
      <c r="C678" s="41"/>
      <c r="D678" s="42"/>
      <c r="E678" s="48">
        <f t="shared" si="39"/>
        <v>0</v>
      </c>
      <c r="F678" s="48">
        <f>IF(E678/12&gt;0,VLOOKUP(E678/12,税率表!$A$17:$D$24,3,1),0)</f>
        <v>0</v>
      </c>
      <c r="G678" s="48">
        <f>IF(E678/12&gt;0,VLOOKUP(E678/12,税率表!$A$17:$D$24,4,1),0)</f>
        <v>0</v>
      </c>
      <c r="H678" s="48">
        <f t="shared" si="40"/>
        <v>0</v>
      </c>
      <c r="I678" s="48">
        <f t="shared" si="41"/>
        <v>0</v>
      </c>
    </row>
    <row r="679" ht="16.5" spans="1:9">
      <c r="A679" s="41">
        <v>678</v>
      </c>
      <c r="B679" s="41"/>
      <c r="C679" s="41"/>
      <c r="D679" s="42"/>
      <c r="E679" s="48">
        <f t="shared" si="39"/>
        <v>0</v>
      </c>
      <c r="F679" s="48">
        <f>IF(E679/12&gt;0,VLOOKUP(E679/12,税率表!$A$17:$D$24,3,1),0)</f>
        <v>0</v>
      </c>
      <c r="G679" s="48">
        <f>IF(E679/12&gt;0,VLOOKUP(E679/12,税率表!$A$17:$D$24,4,1),0)</f>
        <v>0</v>
      </c>
      <c r="H679" s="48">
        <f t="shared" si="40"/>
        <v>0</v>
      </c>
      <c r="I679" s="48">
        <f t="shared" si="41"/>
        <v>0</v>
      </c>
    </row>
    <row r="680" ht="16.5" spans="1:9">
      <c r="A680" s="41">
        <v>679</v>
      </c>
      <c r="B680" s="41"/>
      <c r="C680" s="41"/>
      <c r="D680" s="42"/>
      <c r="E680" s="48">
        <f t="shared" si="39"/>
        <v>0</v>
      </c>
      <c r="F680" s="48">
        <f>IF(E680/12&gt;0,VLOOKUP(E680/12,税率表!$A$17:$D$24,3,1),0)</f>
        <v>0</v>
      </c>
      <c r="G680" s="48">
        <f>IF(E680/12&gt;0,VLOOKUP(E680/12,税率表!$A$17:$D$24,4,1),0)</f>
        <v>0</v>
      </c>
      <c r="H680" s="48">
        <f t="shared" si="40"/>
        <v>0</v>
      </c>
      <c r="I680" s="48">
        <f t="shared" si="41"/>
        <v>0</v>
      </c>
    </row>
    <row r="681" ht="16.5" spans="1:9">
      <c r="A681" s="41">
        <v>680</v>
      </c>
      <c r="B681" s="41"/>
      <c r="C681" s="41"/>
      <c r="D681" s="42"/>
      <c r="E681" s="48">
        <f t="shared" si="39"/>
        <v>0</v>
      </c>
      <c r="F681" s="48">
        <f>IF(E681/12&gt;0,VLOOKUP(E681/12,税率表!$A$17:$D$24,3,1),0)</f>
        <v>0</v>
      </c>
      <c r="G681" s="48">
        <f>IF(E681/12&gt;0,VLOOKUP(E681/12,税率表!$A$17:$D$24,4,1),0)</f>
        <v>0</v>
      </c>
      <c r="H681" s="48">
        <f t="shared" si="40"/>
        <v>0</v>
      </c>
      <c r="I681" s="48">
        <f t="shared" si="41"/>
        <v>0</v>
      </c>
    </row>
    <row r="682" ht="16.5" spans="1:9">
      <c r="A682" s="41">
        <v>681</v>
      </c>
      <c r="B682" s="41"/>
      <c r="C682" s="41"/>
      <c r="D682" s="42"/>
      <c r="E682" s="48">
        <f t="shared" si="39"/>
        <v>0</v>
      </c>
      <c r="F682" s="48">
        <f>IF(E682/12&gt;0,VLOOKUP(E682/12,税率表!$A$17:$D$24,3,1),0)</f>
        <v>0</v>
      </c>
      <c r="G682" s="48">
        <f>IF(E682/12&gt;0,VLOOKUP(E682/12,税率表!$A$17:$D$24,4,1),0)</f>
        <v>0</v>
      </c>
      <c r="H682" s="48">
        <f t="shared" si="40"/>
        <v>0</v>
      </c>
      <c r="I682" s="48">
        <f t="shared" si="41"/>
        <v>0</v>
      </c>
    </row>
    <row r="683" ht="16.5" spans="1:9">
      <c r="A683" s="41">
        <v>682</v>
      </c>
      <c r="B683" s="41"/>
      <c r="C683" s="41"/>
      <c r="D683" s="42"/>
      <c r="E683" s="48">
        <f t="shared" si="39"/>
        <v>0</v>
      </c>
      <c r="F683" s="48">
        <f>IF(E683/12&gt;0,VLOOKUP(E683/12,税率表!$A$17:$D$24,3,1),0)</f>
        <v>0</v>
      </c>
      <c r="G683" s="48">
        <f>IF(E683/12&gt;0,VLOOKUP(E683/12,税率表!$A$17:$D$24,4,1),0)</f>
        <v>0</v>
      </c>
      <c r="H683" s="48">
        <f t="shared" si="40"/>
        <v>0</v>
      </c>
      <c r="I683" s="48">
        <f t="shared" si="41"/>
        <v>0</v>
      </c>
    </row>
    <row r="684" ht="16.5" spans="1:9">
      <c r="A684" s="41">
        <v>683</v>
      </c>
      <c r="B684" s="41"/>
      <c r="C684" s="41"/>
      <c r="D684" s="42"/>
      <c r="E684" s="48">
        <f t="shared" si="39"/>
        <v>0</v>
      </c>
      <c r="F684" s="48">
        <f>IF(E684/12&gt;0,VLOOKUP(E684/12,税率表!$A$17:$D$24,3,1),0)</f>
        <v>0</v>
      </c>
      <c r="G684" s="48">
        <f>IF(E684/12&gt;0,VLOOKUP(E684/12,税率表!$A$17:$D$24,4,1),0)</f>
        <v>0</v>
      </c>
      <c r="H684" s="48">
        <f t="shared" si="40"/>
        <v>0</v>
      </c>
      <c r="I684" s="48">
        <f t="shared" si="41"/>
        <v>0</v>
      </c>
    </row>
    <row r="685" ht="16.5" spans="1:9">
      <c r="A685" s="41">
        <v>684</v>
      </c>
      <c r="B685" s="41"/>
      <c r="C685" s="41"/>
      <c r="D685" s="42"/>
      <c r="E685" s="48">
        <f t="shared" si="39"/>
        <v>0</v>
      </c>
      <c r="F685" s="48">
        <f>IF(E685/12&gt;0,VLOOKUP(E685/12,税率表!$A$17:$D$24,3,1),0)</f>
        <v>0</v>
      </c>
      <c r="G685" s="48">
        <f>IF(E685/12&gt;0,VLOOKUP(E685/12,税率表!$A$17:$D$24,4,1),0)</f>
        <v>0</v>
      </c>
      <c r="H685" s="48">
        <f t="shared" si="40"/>
        <v>0</v>
      </c>
      <c r="I685" s="48">
        <f t="shared" si="41"/>
        <v>0</v>
      </c>
    </row>
    <row r="686" ht="16.5" spans="1:9">
      <c r="A686" s="41">
        <v>685</v>
      </c>
      <c r="B686" s="41"/>
      <c r="C686" s="41"/>
      <c r="D686" s="42"/>
      <c r="E686" s="48">
        <f t="shared" si="39"/>
        <v>0</v>
      </c>
      <c r="F686" s="48">
        <f>IF(E686/12&gt;0,VLOOKUP(E686/12,税率表!$A$17:$D$24,3,1),0)</f>
        <v>0</v>
      </c>
      <c r="G686" s="48">
        <f>IF(E686/12&gt;0,VLOOKUP(E686/12,税率表!$A$17:$D$24,4,1),0)</f>
        <v>0</v>
      </c>
      <c r="H686" s="48">
        <f t="shared" si="40"/>
        <v>0</v>
      </c>
      <c r="I686" s="48">
        <f t="shared" si="41"/>
        <v>0</v>
      </c>
    </row>
    <row r="687" ht="16.5" spans="1:9">
      <c r="A687" s="41">
        <v>686</v>
      </c>
      <c r="B687" s="41"/>
      <c r="C687" s="41"/>
      <c r="D687" s="42"/>
      <c r="E687" s="48">
        <f t="shared" si="39"/>
        <v>0</v>
      </c>
      <c r="F687" s="48">
        <f>IF(E687/12&gt;0,VLOOKUP(E687/12,税率表!$A$17:$D$24,3,1),0)</f>
        <v>0</v>
      </c>
      <c r="G687" s="48">
        <f>IF(E687/12&gt;0,VLOOKUP(E687/12,税率表!$A$17:$D$24,4,1),0)</f>
        <v>0</v>
      </c>
      <c r="H687" s="48">
        <f t="shared" si="40"/>
        <v>0</v>
      </c>
      <c r="I687" s="48">
        <f t="shared" si="41"/>
        <v>0</v>
      </c>
    </row>
    <row r="688" ht="16.5" spans="1:9">
      <c r="A688" s="41">
        <v>687</v>
      </c>
      <c r="B688" s="41"/>
      <c r="C688" s="41"/>
      <c r="D688" s="42"/>
      <c r="E688" s="48">
        <f t="shared" si="39"/>
        <v>0</v>
      </c>
      <c r="F688" s="48">
        <f>IF(E688/12&gt;0,VLOOKUP(E688/12,税率表!$A$17:$D$24,3,1),0)</f>
        <v>0</v>
      </c>
      <c r="G688" s="48">
        <f>IF(E688/12&gt;0,VLOOKUP(E688/12,税率表!$A$17:$D$24,4,1),0)</f>
        <v>0</v>
      </c>
      <c r="H688" s="48">
        <f t="shared" si="40"/>
        <v>0</v>
      </c>
      <c r="I688" s="48">
        <f t="shared" si="41"/>
        <v>0</v>
      </c>
    </row>
    <row r="689" ht="16.5" spans="1:9">
      <c r="A689" s="41">
        <v>688</v>
      </c>
      <c r="B689" s="41"/>
      <c r="C689" s="41"/>
      <c r="D689" s="42"/>
      <c r="E689" s="48">
        <f t="shared" si="39"/>
        <v>0</v>
      </c>
      <c r="F689" s="48">
        <f>IF(E689/12&gt;0,VLOOKUP(E689/12,税率表!$A$17:$D$24,3,1),0)</f>
        <v>0</v>
      </c>
      <c r="G689" s="48">
        <f>IF(E689/12&gt;0,VLOOKUP(E689/12,税率表!$A$17:$D$24,4,1),0)</f>
        <v>0</v>
      </c>
      <c r="H689" s="48">
        <f t="shared" si="40"/>
        <v>0</v>
      </c>
      <c r="I689" s="48">
        <f t="shared" si="41"/>
        <v>0</v>
      </c>
    </row>
    <row r="690" ht="16.5" spans="1:9">
      <c r="A690" s="41">
        <v>689</v>
      </c>
      <c r="B690" s="41"/>
      <c r="C690" s="41"/>
      <c r="D690" s="42"/>
      <c r="E690" s="48">
        <f t="shared" si="39"/>
        <v>0</v>
      </c>
      <c r="F690" s="48">
        <f>IF(E690/12&gt;0,VLOOKUP(E690/12,税率表!$A$17:$D$24,3,1),0)</f>
        <v>0</v>
      </c>
      <c r="G690" s="48">
        <f>IF(E690/12&gt;0,VLOOKUP(E690/12,税率表!$A$17:$D$24,4,1),0)</f>
        <v>0</v>
      </c>
      <c r="H690" s="48">
        <f t="shared" si="40"/>
        <v>0</v>
      </c>
      <c r="I690" s="48">
        <f t="shared" si="41"/>
        <v>0</v>
      </c>
    </row>
    <row r="691" ht="16.5" spans="1:9">
      <c r="A691" s="41">
        <v>690</v>
      </c>
      <c r="B691" s="41"/>
      <c r="C691" s="41"/>
      <c r="D691" s="42"/>
      <c r="E691" s="48">
        <f t="shared" si="39"/>
        <v>0</v>
      </c>
      <c r="F691" s="48">
        <f>IF(E691/12&gt;0,VLOOKUP(E691/12,税率表!$A$17:$D$24,3,1),0)</f>
        <v>0</v>
      </c>
      <c r="G691" s="48">
        <f>IF(E691/12&gt;0,VLOOKUP(E691/12,税率表!$A$17:$D$24,4,1),0)</f>
        <v>0</v>
      </c>
      <c r="H691" s="48">
        <f t="shared" si="40"/>
        <v>0</v>
      </c>
      <c r="I691" s="48">
        <f t="shared" si="41"/>
        <v>0</v>
      </c>
    </row>
    <row r="692" ht="16.5" spans="1:9">
      <c r="A692" s="41">
        <v>691</v>
      </c>
      <c r="B692" s="41"/>
      <c r="C692" s="41"/>
      <c r="D692" s="42"/>
      <c r="E692" s="48">
        <f t="shared" si="39"/>
        <v>0</v>
      </c>
      <c r="F692" s="48">
        <f>IF(E692/12&gt;0,VLOOKUP(E692/12,税率表!$A$17:$D$24,3,1),0)</f>
        <v>0</v>
      </c>
      <c r="G692" s="48">
        <f>IF(E692/12&gt;0,VLOOKUP(E692/12,税率表!$A$17:$D$24,4,1),0)</f>
        <v>0</v>
      </c>
      <c r="H692" s="48">
        <f t="shared" si="40"/>
        <v>0</v>
      </c>
      <c r="I692" s="48">
        <f t="shared" si="41"/>
        <v>0</v>
      </c>
    </row>
    <row r="693" ht="16.5" spans="1:9">
      <c r="A693" s="41">
        <v>692</v>
      </c>
      <c r="B693" s="41"/>
      <c r="C693" s="41"/>
      <c r="D693" s="42"/>
      <c r="E693" s="48">
        <f t="shared" si="39"/>
        <v>0</v>
      </c>
      <c r="F693" s="48">
        <f>IF(E693/12&gt;0,VLOOKUP(E693/12,税率表!$A$17:$D$24,3,1),0)</f>
        <v>0</v>
      </c>
      <c r="G693" s="48">
        <f>IF(E693/12&gt;0,VLOOKUP(E693/12,税率表!$A$17:$D$24,4,1),0)</f>
        <v>0</v>
      </c>
      <c r="H693" s="48">
        <f t="shared" si="40"/>
        <v>0</v>
      </c>
      <c r="I693" s="48">
        <f t="shared" si="41"/>
        <v>0</v>
      </c>
    </row>
    <row r="694" ht="16.5" spans="1:9">
      <c r="A694" s="41">
        <v>693</v>
      </c>
      <c r="B694" s="41"/>
      <c r="C694" s="41"/>
      <c r="D694" s="42"/>
      <c r="E694" s="48">
        <f t="shared" si="39"/>
        <v>0</v>
      </c>
      <c r="F694" s="48">
        <f>IF(E694/12&gt;0,VLOOKUP(E694/12,税率表!$A$17:$D$24,3,1),0)</f>
        <v>0</v>
      </c>
      <c r="G694" s="48">
        <f>IF(E694/12&gt;0,VLOOKUP(E694/12,税率表!$A$17:$D$24,4,1),0)</f>
        <v>0</v>
      </c>
      <c r="H694" s="48">
        <f t="shared" si="40"/>
        <v>0</v>
      </c>
      <c r="I694" s="48">
        <f t="shared" si="41"/>
        <v>0</v>
      </c>
    </row>
    <row r="695" ht="16.5" spans="1:9">
      <c r="A695" s="41">
        <v>694</v>
      </c>
      <c r="B695" s="41"/>
      <c r="C695" s="41"/>
      <c r="D695" s="42"/>
      <c r="E695" s="48">
        <f t="shared" si="39"/>
        <v>0</v>
      </c>
      <c r="F695" s="48">
        <f>IF(E695/12&gt;0,VLOOKUP(E695/12,税率表!$A$17:$D$24,3,1),0)</f>
        <v>0</v>
      </c>
      <c r="G695" s="48">
        <f>IF(E695/12&gt;0,VLOOKUP(E695/12,税率表!$A$17:$D$24,4,1),0)</f>
        <v>0</v>
      </c>
      <c r="H695" s="48">
        <f t="shared" si="40"/>
        <v>0</v>
      </c>
      <c r="I695" s="48">
        <f t="shared" si="41"/>
        <v>0</v>
      </c>
    </row>
    <row r="696" ht="16.5" spans="1:9">
      <c r="A696" s="41">
        <v>695</v>
      </c>
      <c r="B696" s="41"/>
      <c r="C696" s="41"/>
      <c r="D696" s="42"/>
      <c r="E696" s="48">
        <f t="shared" si="39"/>
        <v>0</v>
      </c>
      <c r="F696" s="48">
        <f>IF(E696/12&gt;0,VLOOKUP(E696/12,税率表!$A$17:$D$24,3,1),0)</f>
        <v>0</v>
      </c>
      <c r="G696" s="48">
        <f>IF(E696/12&gt;0,VLOOKUP(E696/12,税率表!$A$17:$D$24,4,1),0)</f>
        <v>0</v>
      </c>
      <c r="H696" s="48">
        <f t="shared" si="40"/>
        <v>0</v>
      </c>
      <c r="I696" s="48">
        <f t="shared" si="41"/>
        <v>0</v>
      </c>
    </row>
    <row r="697" ht="16.5" spans="1:9">
      <c r="A697" s="41">
        <v>696</v>
      </c>
      <c r="B697" s="41"/>
      <c r="C697" s="41"/>
      <c r="D697" s="42"/>
      <c r="E697" s="48">
        <f t="shared" si="39"/>
        <v>0</v>
      </c>
      <c r="F697" s="48">
        <f>IF(E697/12&gt;0,VLOOKUP(E697/12,税率表!$A$17:$D$24,3,1),0)</f>
        <v>0</v>
      </c>
      <c r="G697" s="48">
        <f>IF(E697/12&gt;0,VLOOKUP(E697/12,税率表!$A$17:$D$24,4,1),0)</f>
        <v>0</v>
      </c>
      <c r="H697" s="48">
        <f t="shared" si="40"/>
        <v>0</v>
      </c>
      <c r="I697" s="48">
        <f t="shared" si="41"/>
        <v>0</v>
      </c>
    </row>
    <row r="698" ht="16.5" spans="1:9">
      <c r="A698" s="41">
        <v>697</v>
      </c>
      <c r="B698" s="41"/>
      <c r="C698" s="41"/>
      <c r="D698" s="42"/>
      <c r="E698" s="48">
        <f t="shared" si="39"/>
        <v>0</v>
      </c>
      <c r="F698" s="48">
        <f>IF(E698/12&gt;0,VLOOKUP(E698/12,税率表!$A$17:$D$24,3,1),0)</f>
        <v>0</v>
      </c>
      <c r="G698" s="48">
        <f>IF(E698/12&gt;0,VLOOKUP(E698/12,税率表!$A$17:$D$24,4,1),0)</f>
        <v>0</v>
      </c>
      <c r="H698" s="48">
        <f t="shared" si="40"/>
        <v>0</v>
      </c>
      <c r="I698" s="48">
        <f t="shared" si="41"/>
        <v>0</v>
      </c>
    </row>
    <row r="699" ht="16.5" spans="1:9">
      <c r="A699" s="41">
        <v>698</v>
      </c>
      <c r="B699" s="41"/>
      <c r="C699" s="41"/>
      <c r="D699" s="42"/>
      <c r="E699" s="48">
        <f t="shared" si="39"/>
        <v>0</v>
      </c>
      <c r="F699" s="48">
        <f>IF(E699/12&gt;0,VLOOKUP(E699/12,税率表!$A$17:$D$24,3,1),0)</f>
        <v>0</v>
      </c>
      <c r="G699" s="48">
        <f>IF(E699/12&gt;0,VLOOKUP(E699/12,税率表!$A$17:$D$24,4,1),0)</f>
        <v>0</v>
      </c>
      <c r="H699" s="48">
        <f t="shared" si="40"/>
        <v>0</v>
      </c>
      <c r="I699" s="48">
        <f t="shared" si="41"/>
        <v>0</v>
      </c>
    </row>
    <row r="700" ht="16.5" spans="1:9">
      <c r="A700" s="41">
        <v>699</v>
      </c>
      <c r="B700" s="41"/>
      <c r="C700" s="41"/>
      <c r="D700" s="42"/>
      <c r="E700" s="48">
        <f t="shared" si="39"/>
        <v>0</v>
      </c>
      <c r="F700" s="48">
        <f>IF(E700/12&gt;0,VLOOKUP(E700/12,税率表!$A$17:$D$24,3,1),0)</f>
        <v>0</v>
      </c>
      <c r="G700" s="48">
        <f>IF(E700/12&gt;0,VLOOKUP(E700/12,税率表!$A$17:$D$24,4,1),0)</f>
        <v>0</v>
      </c>
      <c r="H700" s="48">
        <f t="shared" si="40"/>
        <v>0</v>
      </c>
      <c r="I700" s="48">
        <f t="shared" si="41"/>
        <v>0</v>
      </c>
    </row>
    <row r="701" ht="16.5" spans="1:9">
      <c r="A701" s="41">
        <v>700</v>
      </c>
      <c r="B701" s="41"/>
      <c r="C701" s="41"/>
      <c r="D701" s="42"/>
      <c r="E701" s="48">
        <f t="shared" si="39"/>
        <v>0</v>
      </c>
      <c r="F701" s="48">
        <f>IF(E701/12&gt;0,VLOOKUP(E701/12,税率表!$A$17:$D$24,3,1),0)</f>
        <v>0</v>
      </c>
      <c r="G701" s="48">
        <f>IF(E701/12&gt;0,VLOOKUP(E701/12,税率表!$A$17:$D$24,4,1),0)</f>
        <v>0</v>
      </c>
      <c r="H701" s="48">
        <f t="shared" si="40"/>
        <v>0</v>
      </c>
      <c r="I701" s="48">
        <f t="shared" si="41"/>
        <v>0</v>
      </c>
    </row>
    <row r="702" ht="16.5" spans="1:9">
      <c r="A702" s="41">
        <v>701</v>
      </c>
      <c r="B702" s="41"/>
      <c r="C702" s="41"/>
      <c r="D702" s="42"/>
      <c r="E702" s="48">
        <f t="shared" si="39"/>
        <v>0</v>
      </c>
      <c r="F702" s="48">
        <f>IF(E702/12&gt;0,VLOOKUP(E702/12,税率表!$A$17:$D$24,3,1),0)</f>
        <v>0</v>
      </c>
      <c r="G702" s="48">
        <f>IF(E702/12&gt;0,VLOOKUP(E702/12,税率表!$A$17:$D$24,4,1),0)</f>
        <v>0</v>
      </c>
      <c r="H702" s="48">
        <f t="shared" si="40"/>
        <v>0</v>
      </c>
      <c r="I702" s="48">
        <f t="shared" si="41"/>
        <v>0</v>
      </c>
    </row>
    <row r="703" ht="16.5" spans="1:9">
      <c r="A703" s="41">
        <v>702</v>
      </c>
      <c r="B703" s="41"/>
      <c r="C703" s="41"/>
      <c r="D703" s="42"/>
      <c r="E703" s="48">
        <f t="shared" si="39"/>
        <v>0</v>
      </c>
      <c r="F703" s="48">
        <f>IF(E703/12&gt;0,VLOOKUP(E703/12,税率表!$A$17:$D$24,3,1),0)</f>
        <v>0</v>
      </c>
      <c r="G703" s="48">
        <f>IF(E703/12&gt;0,VLOOKUP(E703/12,税率表!$A$17:$D$24,4,1),0)</f>
        <v>0</v>
      </c>
      <c r="H703" s="48">
        <f t="shared" si="40"/>
        <v>0</v>
      </c>
      <c r="I703" s="48">
        <f t="shared" si="41"/>
        <v>0</v>
      </c>
    </row>
    <row r="704" ht="16.5" spans="1:9">
      <c r="A704" s="41">
        <v>703</v>
      </c>
      <c r="B704" s="41"/>
      <c r="C704" s="41"/>
      <c r="D704" s="42"/>
      <c r="E704" s="48">
        <f t="shared" si="39"/>
        <v>0</v>
      </c>
      <c r="F704" s="48">
        <f>IF(E704/12&gt;0,VLOOKUP(E704/12,税率表!$A$17:$D$24,3,1),0)</f>
        <v>0</v>
      </c>
      <c r="G704" s="48">
        <f>IF(E704/12&gt;0,VLOOKUP(E704/12,税率表!$A$17:$D$24,4,1),0)</f>
        <v>0</v>
      </c>
      <c r="H704" s="48">
        <f t="shared" si="40"/>
        <v>0</v>
      </c>
      <c r="I704" s="48">
        <f t="shared" si="41"/>
        <v>0</v>
      </c>
    </row>
    <row r="705" ht="16.5" spans="1:9">
      <c r="A705" s="41">
        <v>704</v>
      </c>
      <c r="B705" s="41"/>
      <c r="C705" s="41"/>
      <c r="D705" s="42"/>
      <c r="E705" s="48">
        <f t="shared" si="39"/>
        <v>0</v>
      </c>
      <c r="F705" s="48">
        <f>IF(E705/12&gt;0,VLOOKUP(E705/12,税率表!$A$17:$D$24,3,1),0)</f>
        <v>0</v>
      </c>
      <c r="G705" s="48">
        <f>IF(E705/12&gt;0,VLOOKUP(E705/12,税率表!$A$17:$D$24,4,1),0)</f>
        <v>0</v>
      </c>
      <c r="H705" s="48">
        <f t="shared" si="40"/>
        <v>0</v>
      </c>
      <c r="I705" s="48">
        <f t="shared" si="41"/>
        <v>0</v>
      </c>
    </row>
    <row r="706" ht="16.5" spans="1:9">
      <c r="A706" s="41">
        <v>705</v>
      </c>
      <c r="B706" s="41"/>
      <c r="C706" s="41"/>
      <c r="D706" s="42"/>
      <c r="E706" s="48">
        <f t="shared" si="39"/>
        <v>0</v>
      </c>
      <c r="F706" s="48">
        <f>IF(E706/12&gt;0,VLOOKUP(E706/12,税率表!$A$17:$D$24,3,1),0)</f>
        <v>0</v>
      </c>
      <c r="G706" s="48">
        <f>IF(E706/12&gt;0,VLOOKUP(E706/12,税率表!$A$17:$D$24,4,1),0)</f>
        <v>0</v>
      </c>
      <c r="H706" s="48">
        <f t="shared" si="40"/>
        <v>0</v>
      </c>
      <c r="I706" s="48">
        <f t="shared" si="41"/>
        <v>0</v>
      </c>
    </row>
    <row r="707" ht="16.5" spans="1:9">
      <c r="A707" s="41">
        <v>706</v>
      </c>
      <c r="B707" s="41"/>
      <c r="C707" s="41"/>
      <c r="D707" s="42"/>
      <c r="E707" s="48">
        <f t="shared" si="39"/>
        <v>0</v>
      </c>
      <c r="F707" s="48">
        <f>IF(E707/12&gt;0,VLOOKUP(E707/12,税率表!$A$17:$D$24,3,1),0)</f>
        <v>0</v>
      </c>
      <c r="G707" s="48">
        <f>IF(E707/12&gt;0,VLOOKUP(E707/12,税率表!$A$17:$D$24,4,1),0)</f>
        <v>0</v>
      </c>
      <c r="H707" s="48">
        <f t="shared" si="40"/>
        <v>0</v>
      </c>
      <c r="I707" s="48">
        <f t="shared" si="41"/>
        <v>0</v>
      </c>
    </row>
    <row r="708" ht="16.5" spans="1:9">
      <c r="A708" s="41">
        <v>707</v>
      </c>
      <c r="B708" s="41"/>
      <c r="C708" s="41"/>
      <c r="D708" s="42"/>
      <c r="E708" s="48">
        <f t="shared" si="39"/>
        <v>0</v>
      </c>
      <c r="F708" s="48">
        <f>IF(E708/12&gt;0,VLOOKUP(E708/12,税率表!$A$17:$D$24,3,1),0)</f>
        <v>0</v>
      </c>
      <c r="G708" s="48">
        <f>IF(E708/12&gt;0,VLOOKUP(E708/12,税率表!$A$17:$D$24,4,1),0)</f>
        <v>0</v>
      </c>
      <c r="H708" s="48">
        <f t="shared" si="40"/>
        <v>0</v>
      </c>
      <c r="I708" s="48">
        <f t="shared" si="41"/>
        <v>0</v>
      </c>
    </row>
    <row r="709" ht="16.5" spans="1:9">
      <c r="A709" s="41">
        <v>708</v>
      </c>
      <c r="B709" s="41"/>
      <c r="C709" s="41"/>
      <c r="D709" s="42"/>
      <c r="E709" s="48">
        <f t="shared" si="39"/>
        <v>0</v>
      </c>
      <c r="F709" s="48">
        <f>IF(E709/12&gt;0,VLOOKUP(E709/12,税率表!$A$17:$D$24,3,1),0)</f>
        <v>0</v>
      </c>
      <c r="G709" s="48">
        <f>IF(E709/12&gt;0,VLOOKUP(E709/12,税率表!$A$17:$D$24,4,1),0)</f>
        <v>0</v>
      </c>
      <c r="H709" s="48">
        <f t="shared" si="40"/>
        <v>0</v>
      </c>
      <c r="I709" s="48">
        <f t="shared" si="41"/>
        <v>0</v>
      </c>
    </row>
    <row r="710" ht="16.5" spans="1:9">
      <c r="A710" s="41">
        <v>709</v>
      </c>
      <c r="B710" s="41"/>
      <c r="C710" s="41"/>
      <c r="D710" s="42"/>
      <c r="E710" s="48">
        <f t="shared" si="39"/>
        <v>0</v>
      </c>
      <c r="F710" s="48">
        <f>IF(E710/12&gt;0,VLOOKUP(E710/12,税率表!$A$17:$D$24,3,1),0)</f>
        <v>0</v>
      </c>
      <c r="G710" s="48">
        <f>IF(E710/12&gt;0,VLOOKUP(E710/12,税率表!$A$17:$D$24,4,1),0)</f>
        <v>0</v>
      </c>
      <c r="H710" s="48">
        <f t="shared" si="40"/>
        <v>0</v>
      </c>
      <c r="I710" s="48">
        <f t="shared" si="41"/>
        <v>0</v>
      </c>
    </row>
    <row r="711" ht="16.5" spans="1:9">
      <c r="A711" s="41">
        <v>710</v>
      </c>
      <c r="B711" s="41"/>
      <c r="C711" s="41"/>
      <c r="D711" s="42"/>
      <c r="E711" s="48">
        <f t="shared" si="39"/>
        <v>0</v>
      </c>
      <c r="F711" s="48">
        <f>IF(E711/12&gt;0,VLOOKUP(E711/12,税率表!$A$17:$D$24,3,1),0)</f>
        <v>0</v>
      </c>
      <c r="G711" s="48">
        <f>IF(E711/12&gt;0,VLOOKUP(E711/12,税率表!$A$17:$D$24,4,1),0)</f>
        <v>0</v>
      </c>
      <c r="H711" s="48">
        <f t="shared" si="40"/>
        <v>0</v>
      </c>
      <c r="I711" s="48">
        <f t="shared" si="41"/>
        <v>0</v>
      </c>
    </row>
    <row r="712" ht="16.5" spans="1:9">
      <c r="A712" s="41">
        <v>711</v>
      </c>
      <c r="B712" s="41"/>
      <c r="C712" s="41"/>
      <c r="D712" s="42"/>
      <c r="E712" s="48">
        <f t="shared" si="39"/>
        <v>0</v>
      </c>
      <c r="F712" s="48">
        <f>IF(E712/12&gt;0,VLOOKUP(E712/12,税率表!$A$17:$D$24,3,1),0)</f>
        <v>0</v>
      </c>
      <c r="G712" s="48">
        <f>IF(E712/12&gt;0,VLOOKUP(E712/12,税率表!$A$17:$D$24,4,1),0)</f>
        <v>0</v>
      </c>
      <c r="H712" s="48">
        <f t="shared" si="40"/>
        <v>0</v>
      </c>
      <c r="I712" s="48">
        <f t="shared" si="41"/>
        <v>0</v>
      </c>
    </row>
    <row r="713" ht="16.5" spans="1:9">
      <c r="A713" s="41">
        <v>712</v>
      </c>
      <c r="B713" s="41"/>
      <c r="C713" s="41"/>
      <c r="D713" s="42"/>
      <c r="E713" s="48">
        <f t="shared" si="39"/>
        <v>0</v>
      </c>
      <c r="F713" s="48">
        <f>IF(E713/12&gt;0,VLOOKUP(E713/12,税率表!$A$17:$D$24,3,1),0)</f>
        <v>0</v>
      </c>
      <c r="G713" s="48">
        <f>IF(E713/12&gt;0,VLOOKUP(E713/12,税率表!$A$17:$D$24,4,1),0)</f>
        <v>0</v>
      </c>
      <c r="H713" s="48">
        <f t="shared" si="40"/>
        <v>0</v>
      </c>
      <c r="I713" s="48">
        <f t="shared" si="41"/>
        <v>0</v>
      </c>
    </row>
    <row r="714" ht="16.5" spans="1:9">
      <c r="A714" s="41">
        <v>713</v>
      </c>
      <c r="B714" s="41"/>
      <c r="C714" s="41"/>
      <c r="D714" s="42"/>
      <c r="E714" s="48">
        <f t="shared" ref="E714:E777" si="42">ROUND(D714,2)</f>
        <v>0</v>
      </c>
      <c r="F714" s="48">
        <f>IF(E714/12&gt;0,VLOOKUP(E714/12,税率表!$A$17:$D$24,3,1),0)</f>
        <v>0</v>
      </c>
      <c r="G714" s="48">
        <f>IF(E714/12&gt;0,VLOOKUP(E714/12,税率表!$A$17:$D$24,4,1),0)</f>
        <v>0</v>
      </c>
      <c r="H714" s="48">
        <f t="shared" ref="H714:H777" si="43">ROUND(E714*F714-G714,2)</f>
        <v>0</v>
      </c>
      <c r="I714" s="48">
        <f t="shared" ref="I714:I777" si="44">D714-H714</f>
        <v>0</v>
      </c>
    </row>
    <row r="715" ht="16.5" spans="1:9">
      <c r="A715" s="41">
        <v>714</v>
      </c>
      <c r="B715" s="41"/>
      <c r="C715" s="41"/>
      <c r="D715" s="42"/>
      <c r="E715" s="48">
        <f t="shared" si="42"/>
        <v>0</v>
      </c>
      <c r="F715" s="48">
        <f>IF(E715/12&gt;0,VLOOKUP(E715/12,税率表!$A$17:$D$24,3,1),0)</f>
        <v>0</v>
      </c>
      <c r="G715" s="48">
        <f>IF(E715/12&gt;0,VLOOKUP(E715/12,税率表!$A$17:$D$24,4,1),0)</f>
        <v>0</v>
      </c>
      <c r="H715" s="48">
        <f t="shared" si="43"/>
        <v>0</v>
      </c>
      <c r="I715" s="48">
        <f t="shared" si="44"/>
        <v>0</v>
      </c>
    </row>
    <row r="716" ht="16.5" spans="1:9">
      <c r="A716" s="41">
        <v>715</v>
      </c>
      <c r="B716" s="41"/>
      <c r="C716" s="41"/>
      <c r="D716" s="42"/>
      <c r="E716" s="48">
        <f t="shared" si="42"/>
        <v>0</v>
      </c>
      <c r="F716" s="48">
        <f>IF(E716/12&gt;0,VLOOKUP(E716/12,税率表!$A$17:$D$24,3,1),0)</f>
        <v>0</v>
      </c>
      <c r="G716" s="48">
        <f>IF(E716/12&gt;0,VLOOKUP(E716/12,税率表!$A$17:$D$24,4,1),0)</f>
        <v>0</v>
      </c>
      <c r="H716" s="48">
        <f t="shared" si="43"/>
        <v>0</v>
      </c>
      <c r="I716" s="48">
        <f t="shared" si="44"/>
        <v>0</v>
      </c>
    </row>
    <row r="717" ht="16.5" spans="1:9">
      <c r="A717" s="41">
        <v>716</v>
      </c>
      <c r="B717" s="41"/>
      <c r="C717" s="41"/>
      <c r="D717" s="42"/>
      <c r="E717" s="48">
        <f t="shared" si="42"/>
        <v>0</v>
      </c>
      <c r="F717" s="48">
        <f>IF(E717/12&gt;0,VLOOKUP(E717/12,税率表!$A$17:$D$24,3,1),0)</f>
        <v>0</v>
      </c>
      <c r="G717" s="48">
        <f>IF(E717/12&gt;0,VLOOKUP(E717/12,税率表!$A$17:$D$24,4,1),0)</f>
        <v>0</v>
      </c>
      <c r="H717" s="48">
        <f t="shared" si="43"/>
        <v>0</v>
      </c>
      <c r="I717" s="48">
        <f t="shared" si="44"/>
        <v>0</v>
      </c>
    </row>
    <row r="718" ht="16.5" spans="1:9">
      <c r="A718" s="41">
        <v>717</v>
      </c>
      <c r="B718" s="41"/>
      <c r="C718" s="41"/>
      <c r="D718" s="42"/>
      <c r="E718" s="48">
        <f t="shared" si="42"/>
        <v>0</v>
      </c>
      <c r="F718" s="48">
        <f>IF(E718/12&gt;0,VLOOKUP(E718/12,税率表!$A$17:$D$24,3,1),0)</f>
        <v>0</v>
      </c>
      <c r="G718" s="48">
        <f>IF(E718/12&gt;0,VLOOKUP(E718/12,税率表!$A$17:$D$24,4,1),0)</f>
        <v>0</v>
      </c>
      <c r="H718" s="48">
        <f t="shared" si="43"/>
        <v>0</v>
      </c>
      <c r="I718" s="48">
        <f t="shared" si="44"/>
        <v>0</v>
      </c>
    </row>
    <row r="719" ht="16.5" spans="1:9">
      <c r="A719" s="41">
        <v>718</v>
      </c>
      <c r="B719" s="41"/>
      <c r="C719" s="41"/>
      <c r="D719" s="42"/>
      <c r="E719" s="48">
        <f t="shared" si="42"/>
        <v>0</v>
      </c>
      <c r="F719" s="48">
        <f>IF(E719/12&gt;0,VLOOKUP(E719/12,税率表!$A$17:$D$24,3,1),0)</f>
        <v>0</v>
      </c>
      <c r="G719" s="48">
        <f>IF(E719/12&gt;0,VLOOKUP(E719/12,税率表!$A$17:$D$24,4,1),0)</f>
        <v>0</v>
      </c>
      <c r="H719" s="48">
        <f t="shared" si="43"/>
        <v>0</v>
      </c>
      <c r="I719" s="48">
        <f t="shared" si="44"/>
        <v>0</v>
      </c>
    </row>
    <row r="720" ht="16.5" spans="1:9">
      <c r="A720" s="41">
        <v>719</v>
      </c>
      <c r="B720" s="41"/>
      <c r="C720" s="41"/>
      <c r="D720" s="42"/>
      <c r="E720" s="48">
        <f t="shared" si="42"/>
        <v>0</v>
      </c>
      <c r="F720" s="48">
        <f>IF(E720/12&gt;0,VLOOKUP(E720/12,税率表!$A$17:$D$24,3,1),0)</f>
        <v>0</v>
      </c>
      <c r="G720" s="48">
        <f>IF(E720/12&gt;0,VLOOKUP(E720/12,税率表!$A$17:$D$24,4,1),0)</f>
        <v>0</v>
      </c>
      <c r="H720" s="48">
        <f t="shared" si="43"/>
        <v>0</v>
      </c>
      <c r="I720" s="48">
        <f t="shared" si="44"/>
        <v>0</v>
      </c>
    </row>
    <row r="721" ht="16.5" spans="1:9">
      <c r="A721" s="41">
        <v>720</v>
      </c>
      <c r="B721" s="41"/>
      <c r="C721" s="41"/>
      <c r="D721" s="42"/>
      <c r="E721" s="48">
        <f t="shared" si="42"/>
        <v>0</v>
      </c>
      <c r="F721" s="48">
        <f>IF(E721/12&gt;0,VLOOKUP(E721/12,税率表!$A$17:$D$24,3,1),0)</f>
        <v>0</v>
      </c>
      <c r="G721" s="48">
        <f>IF(E721/12&gt;0,VLOOKUP(E721/12,税率表!$A$17:$D$24,4,1),0)</f>
        <v>0</v>
      </c>
      <c r="H721" s="48">
        <f t="shared" si="43"/>
        <v>0</v>
      </c>
      <c r="I721" s="48">
        <f t="shared" si="44"/>
        <v>0</v>
      </c>
    </row>
    <row r="722" ht="16.5" spans="1:9">
      <c r="A722" s="41">
        <v>721</v>
      </c>
      <c r="B722" s="41"/>
      <c r="C722" s="41"/>
      <c r="D722" s="42"/>
      <c r="E722" s="48">
        <f t="shared" si="42"/>
        <v>0</v>
      </c>
      <c r="F722" s="48">
        <f>IF(E722/12&gt;0,VLOOKUP(E722/12,税率表!$A$17:$D$24,3,1),0)</f>
        <v>0</v>
      </c>
      <c r="G722" s="48">
        <f>IF(E722/12&gt;0,VLOOKUP(E722/12,税率表!$A$17:$D$24,4,1),0)</f>
        <v>0</v>
      </c>
      <c r="H722" s="48">
        <f t="shared" si="43"/>
        <v>0</v>
      </c>
      <c r="I722" s="48">
        <f t="shared" si="44"/>
        <v>0</v>
      </c>
    </row>
    <row r="723" ht="16.5" spans="1:9">
      <c r="A723" s="41">
        <v>722</v>
      </c>
      <c r="B723" s="41"/>
      <c r="C723" s="41"/>
      <c r="D723" s="42"/>
      <c r="E723" s="48">
        <f t="shared" si="42"/>
        <v>0</v>
      </c>
      <c r="F723" s="48">
        <f>IF(E723/12&gt;0,VLOOKUP(E723/12,税率表!$A$17:$D$24,3,1),0)</f>
        <v>0</v>
      </c>
      <c r="G723" s="48">
        <f>IF(E723/12&gt;0,VLOOKUP(E723/12,税率表!$A$17:$D$24,4,1),0)</f>
        <v>0</v>
      </c>
      <c r="H723" s="48">
        <f t="shared" si="43"/>
        <v>0</v>
      </c>
      <c r="I723" s="48">
        <f t="shared" si="44"/>
        <v>0</v>
      </c>
    </row>
    <row r="724" ht="16.5" spans="1:9">
      <c r="A724" s="41">
        <v>723</v>
      </c>
      <c r="B724" s="41"/>
      <c r="C724" s="41"/>
      <c r="D724" s="42"/>
      <c r="E724" s="48">
        <f t="shared" si="42"/>
        <v>0</v>
      </c>
      <c r="F724" s="48">
        <f>IF(E724/12&gt;0,VLOOKUP(E724/12,税率表!$A$17:$D$24,3,1),0)</f>
        <v>0</v>
      </c>
      <c r="G724" s="48">
        <f>IF(E724/12&gt;0,VLOOKUP(E724/12,税率表!$A$17:$D$24,4,1),0)</f>
        <v>0</v>
      </c>
      <c r="H724" s="48">
        <f t="shared" si="43"/>
        <v>0</v>
      </c>
      <c r="I724" s="48">
        <f t="shared" si="44"/>
        <v>0</v>
      </c>
    </row>
    <row r="725" ht="16.5" spans="1:9">
      <c r="A725" s="41">
        <v>724</v>
      </c>
      <c r="B725" s="41"/>
      <c r="C725" s="41"/>
      <c r="D725" s="42"/>
      <c r="E725" s="48">
        <f t="shared" si="42"/>
        <v>0</v>
      </c>
      <c r="F725" s="48">
        <f>IF(E725/12&gt;0,VLOOKUP(E725/12,税率表!$A$17:$D$24,3,1),0)</f>
        <v>0</v>
      </c>
      <c r="G725" s="48">
        <f>IF(E725/12&gt;0,VLOOKUP(E725/12,税率表!$A$17:$D$24,4,1),0)</f>
        <v>0</v>
      </c>
      <c r="H725" s="48">
        <f t="shared" si="43"/>
        <v>0</v>
      </c>
      <c r="I725" s="48">
        <f t="shared" si="44"/>
        <v>0</v>
      </c>
    </row>
    <row r="726" ht="16.5" spans="1:9">
      <c r="A726" s="41">
        <v>725</v>
      </c>
      <c r="B726" s="41"/>
      <c r="C726" s="41"/>
      <c r="D726" s="42"/>
      <c r="E726" s="48">
        <f t="shared" si="42"/>
        <v>0</v>
      </c>
      <c r="F726" s="48">
        <f>IF(E726/12&gt;0,VLOOKUP(E726/12,税率表!$A$17:$D$24,3,1),0)</f>
        <v>0</v>
      </c>
      <c r="G726" s="48">
        <f>IF(E726/12&gt;0,VLOOKUP(E726/12,税率表!$A$17:$D$24,4,1),0)</f>
        <v>0</v>
      </c>
      <c r="H726" s="48">
        <f t="shared" si="43"/>
        <v>0</v>
      </c>
      <c r="I726" s="48">
        <f t="shared" si="44"/>
        <v>0</v>
      </c>
    </row>
    <row r="727" ht="16.5" spans="1:9">
      <c r="A727" s="41">
        <v>726</v>
      </c>
      <c r="B727" s="41"/>
      <c r="C727" s="41"/>
      <c r="D727" s="42"/>
      <c r="E727" s="48">
        <f t="shared" si="42"/>
        <v>0</v>
      </c>
      <c r="F727" s="48">
        <f>IF(E727/12&gt;0,VLOOKUP(E727/12,税率表!$A$17:$D$24,3,1),0)</f>
        <v>0</v>
      </c>
      <c r="G727" s="48">
        <f>IF(E727/12&gt;0,VLOOKUP(E727/12,税率表!$A$17:$D$24,4,1),0)</f>
        <v>0</v>
      </c>
      <c r="H727" s="48">
        <f t="shared" si="43"/>
        <v>0</v>
      </c>
      <c r="I727" s="48">
        <f t="shared" si="44"/>
        <v>0</v>
      </c>
    </row>
    <row r="728" ht="16.5" spans="1:9">
      <c r="A728" s="41">
        <v>727</v>
      </c>
      <c r="B728" s="41"/>
      <c r="C728" s="41"/>
      <c r="D728" s="42"/>
      <c r="E728" s="48">
        <f t="shared" si="42"/>
        <v>0</v>
      </c>
      <c r="F728" s="48">
        <f>IF(E728/12&gt;0,VLOOKUP(E728/12,税率表!$A$17:$D$24,3,1),0)</f>
        <v>0</v>
      </c>
      <c r="G728" s="48">
        <f>IF(E728/12&gt;0,VLOOKUP(E728/12,税率表!$A$17:$D$24,4,1),0)</f>
        <v>0</v>
      </c>
      <c r="H728" s="48">
        <f t="shared" si="43"/>
        <v>0</v>
      </c>
      <c r="I728" s="48">
        <f t="shared" si="44"/>
        <v>0</v>
      </c>
    </row>
    <row r="729" ht="16.5" spans="1:9">
      <c r="A729" s="41">
        <v>728</v>
      </c>
      <c r="B729" s="41"/>
      <c r="C729" s="41"/>
      <c r="D729" s="42"/>
      <c r="E729" s="48">
        <f t="shared" si="42"/>
        <v>0</v>
      </c>
      <c r="F729" s="48">
        <f>IF(E729/12&gt;0,VLOOKUP(E729/12,税率表!$A$17:$D$24,3,1),0)</f>
        <v>0</v>
      </c>
      <c r="G729" s="48">
        <f>IF(E729/12&gt;0,VLOOKUP(E729/12,税率表!$A$17:$D$24,4,1),0)</f>
        <v>0</v>
      </c>
      <c r="H729" s="48">
        <f t="shared" si="43"/>
        <v>0</v>
      </c>
      <c r="I729" s="48">
        <f t="shared" si="44"/>
        <v>0</v>
      </c>
    </row>
    <row r="730" ht="16.5" spans="1:9">
      <c r="A730" s="41">
        <v>729</v>
      </c>
      <c r="B730" s="41"/>
      <c r="C730" s="41"/>
      <c r="D730" s="42"/>
      <c r="E730" s="48">
        <f t="shared" si="42"/>
        <v>0</v>
      </c>
      <c r="F730" s="48">
        <f>IF(E730/12&gt;0,VLOOKUP(E730/12,税率表!$A$17:$D$24,3,1),0)</f>
        <v>0</v>
      </c>
      <c r="G730" s="48">
        <f>IF(E730/12&gt;0,VLOOKUP(E730/12,税率表!$A$17:$D$24,4,1),0)</f>
        <v>0</v>
      </c>
      <c r="H730" s="48">
        <f t="shared" si="43"/>
        <v>0</v>
      </c>
      <c r="I730" s="48">
        <f t="shared" si="44"/>
        <v>0</v>
      </c>
    </row>
    <row r="731" ht="16.5" spans="1:9">
      <c r="A731" s="41">
        <v>730</v>
      </c>
      <c r="B731" s="41"/>
      <c r="C731" s="41"/>
      <c r="D731" s="42"/>
      <c r="E731" s="48">
        <f t="shared" si="42"/>
        <v>0</v>
      </c>
      <c r="F731" s="48">
        <f>IF(E731/12&gt;0,VLOOKUP(E731/12,税率表!$A$17:$D$24,3,1),0)</f>
        <v>0</v>
      </c>
      <c r="G731" s="48">
        <f>IF(E731/12&gt;0,VLOOKUP(E731/12,税率表!$A$17:$D$24,4,1),0)</f>
        <v>0</v>
      </c>
      <c r="H731" s="48">
        <f t="shared" si="43"/>
        <v>0</v>
      </c>
      <c r="I731" s="48">
        <f t="shared" si="44"/>
        <v>0</v>
      </c>
    </row>
    <row r="732" ht="16.5" spans="1:9">
      <c r="A732" s="41">
        <v>731</v>
      </c>
      <c r="B732" s="41"/>
      <c r="C732" s="41"/>
      <c r="D732" s="42"/>
      <c r="E732" s="48">
        <f t="shared" si="42"/>
        <v>0</v>
      </c>
      <c r="F732" s="48">
        <f>IF(E732/12&gt;0,VLOOKUP(E732/12,税率表!$A$17:$D$24,3,1),0)</f>
        <v>0</v>
      </c>
      <c r="G732" s="48">
        <f>IF(E732/12&gt;0,VLOOKUP(E732/12,税率表!$A$17:$D$24,4,1),0)</f>
        <v>0</v>
      </c>
      <c r="H732" s="48">
        <f t="shared" si="43"/>
        <v>0</v>
      </c>
      <c r="I732" s="48">
        <f t="shared" si="44"/>
        <v>0</v>
      </c>
    </row>
    <row r="733" ht="16.5" spans="1:9">
      <c r="A733" s="41">
        <v>732</v>
      </c>
      <c r="B733" s="41"/>
      <c r="C733" s="41"/>
      <c r="D733" s="42"/>
      <c r="E733" s="48">
        <f t="shared" si="42"/>
        <v>0</v>
      </c>
      <c r="F733" s="48">
        <f>IF(E733/12&gt;0,VLOOKUP(E733/12,税率表!$A$17:$D$24,3,1),0)</f>
        <v>0</v>
      </c>
      <c r="G733" s="48">
        <f>IF(E733/12&gt;0,VLOOKUP(E733/12,税率表!$A$17:$D$24,4,1),0)</f>
        <v>0</v>
      </c>
      <c r="H733" s="48">
        <f t="shared" si="43"/>
        <v>0</v>
      </c>
      <c r="I733" s="48">
        <f t="shared" si="44"/>
        <v>0</v>
      </c>
    </row>
    <row r="734" ht="16.5" spans="1:9">
      <c r="A734" s="41">
        <v>733</v>
      </c>
      <c r="B734" s="41"/>
      <c r="C734" s="41"/>
      <c r="D734" s="42"/>
      <c r="E734" s="48">
        <f t="shared" si="42"/>
        <v>0</v>
      </c>
      <c r="F734" s="48">
        <f>IF(E734/12&gt;0,VLOOKUP(E734/12,税率表!$A$17:$D$24,3,1),0)</f>
        <v>0</v>
      </c>
      <c r="G734" s="48">
        <f>IF(E734/12&gt;0,VLOOKUP(E734/12,税率表!$A$17:$D$24,4,1),0)</f>
        <v>0</v>
      </c>
      <c r="H734" s="48">
        <f t="shared" si="43"/>
        <v>0</v>
      </c>
      <c r="I734" s="48">
        <f t="shared" si="44"/>
        <v>0</v>
      </c>
    </row>
    <row r="735" ht="16.5" spans="1:9">
      <c r="A735" s="41">
        <v>734</v>
      </c>
      <c r="B735" s="41"/>
      <c r="C735" s="41"/>
      <c r="D735" s="42"/>
      <c r="E735" s="48">
        <f t="shared" si="42"/>
        <v>0</v>
      </c>
      <c r="F735" s="48">
        <f>IF(E735/12&gt;0,VLOOKUP(E735/12,税率表!$A$17:$D$24,3,1),0)</f>
        <v>0</v>
      </c>
      <c r="G735" s="48">
        <f>IF(E735/12&gt;0,VLOOKUP(E735/12,税率表!$A$17:$D$24,4,1),0)</f>
        <v>0</v>
      </c>
      <c r="H735" s="48">
        <f t="shared" si="43"/>
        <v>0</v>
      </c>
      <c r="I735" s="48">
        <f t="shared" si="44"/>
        <v>0</v>
      </c>
    </row>
    <row r="736" ht="16.5" spans="1:9">
      <c r="A736" s="41">
        <v>735</v>
      </c>
      <c r="B736" s="41"/>
      <c r="C736" s="41"/>
      <c r="D736" s="42"/>
      <c r="E736" s="48">
        <f t="shared" si="42"/>
        <v>0</v>
      </c>
      <c r="F736" s="48">
        <f>IF(E736/12&gt;0,VLOOKUP(E736/12,税率表!$A$17:$D$24,3,1),0)</f>
        <v>0</v>
      </c>
      <c r="G736" s="48">
        <f>IF(E736/12&gt;0,VLOOKUP(E736/12,税率表!$A$17:$D$24,4,1),0)</f>
        <v>0</v>
      </c>
      <c r="H736" s="48">
        <f t="shared" si="43"/>
        <v>0</v>
      </c>
      <c r="I736" s="48">
        <f t="shared" si="44"/>
        <v>0</v>
      </c>
    </row>
    <row r="737" ht="16.5" spans="1:9">
      <c r="A737" s="41">
        <v>736</v>
      </c>
      <c r="B737" s="41"/>
      <c r="C737" s="41"/>
      <c r="D737" s="42"/>
      <c r="E737" s="48">
        <f t="shared" si="42"/>
        <v>0</v>
      </c>
      <c r="F737" s="48">
        <f>IF(E737/12&gt;0,VLOOKUP(E737/12,税率表!$A$17:$D$24,3,1),0)</f>
        <v>0</v>
      </c>
      <c r="G737" s="48">
        <f>IF(E737/12&gt;0,VLOOKUP(E737/12,税率表!$A$17:$D$24,4,1),0)</f>
        <v>0</v>
      </c>
      <c r="H737" s="48">
        <f t="shared" si="43"/>
        <v>0</v>
      </c>
      <c r="I737" s="48">
        <f t="shared" si="44"/>
        <v>0</v>
      </c>
    </row>
    <row r="738" ht="16.5" spans="1:9">
      <c r="A738" s="41">
        <v>737</v>
      </c>
      <c r="B738" s="41"/>
      <c r="C738" s="41"/>
      <c r="D738" s="42"/>
      <c r="E738" s="48">
        <f t="shared" si="42"/>
        <v>0</v>
      </c>
      <c r="F738" s="48">
        <f>IF(E738/12&gt;0,VLOOKUP(E738/12,税率表!$A$17:$D$24,3,1),0)</f>
        <v>0</v>
      </c>
      <c r="G738" s="48">
        <f>IF(E738/12&gt;0,VLOOKUP(E738/12,税率表!$A$17:$D$24,4,1),0)</f>
        <v>0</v>
      </c>
      <c r="H738" s="48">
        <f t="shared" si="43"/>
        <v>0</v>
      </c>
      <c r="I738" s="48">
        <f t="shared" si="44"/>
        <v>0</v>
      </c>
    </row>
    <row r="739" ht="16.5" spans="1:9">
      <c r="A739" s="41">
        <v>738</v>
      </c>
      <c r="B739" s="41"/>
      <c r="C739" s="41"/>
      <c r="D739" s="42"/>
      <c r="E739" s="48">
        <f t="shared" si="42"/>
        <v>0</v>
      </c>
      <c r="F739" s="48">
        <f>IF(E739/12&gt;0,VLOOKUP(E739/12,税率表!$A$17:$D$24,3,1),0)</f>
        <v>0</v>
      </c>
      <c r="G739" s="48">
        <f>IF(E739/12&gt;0,VLOOKUP(E739/12,税率表!$A$17:$D$24,4,1),0)</f>
        <v>0</v>
      </c>
      <c r="H739" s="48">
        <f t="shared" si="43"/>
        <v>0</v>
      </c>
      <c r="I739" s="48">
        <f t="shared" si="44"/>
        <v>0</v>
      </c>
    </row>
    <row r="740" ht="16.5" spans="1:9">
      <c r="A740" s="41">
        <v>739</v>
      </c>
      <c r="B740" s="41"/>
      <c r="C740" s="41"/>
      <c r="D740" s="42"/>
      <c r="E740" s="48">
        <f t="shared" si="42"/>
        <v>0</v>
      </c>
      <c r="F740" s="48">
        <f>IF(E740/12&gt;0,VLOOKUP(E740/12,税率表!$A$17:$D$24,3,1),0)</f>
        <v>0</v>
      </c>
      <c r="G740" s="48">
        <f>IF(E740/12&gt;0,VLOOKUP(E740/12,税率表!$A$17:$D$24,4,1),0)</f>
        <v>0</v>
      </c>
      <c r="H740" s="48">
        <f t="shared" si="43"/>
        <v>0</v>
      </c>
      <c r="I740" s="48">
        <f t="shared" si="44"/>
        <v>0</v>
      </c>
    </row>
    <row r="741" ht="16.5" spans="1:9">
      <c r="A741" s="41">
        <v>740</v>
      </c>
      <c r="B741" s="41"/>
      <c r="C741" s="41"/>
      <c r="D741" s="42"/>
      <c r="E741" s="48">
        <f t="shared" si="42"/>
        <v>0</v>
      </c>
      <c r="F741" s="48">
        <f>IF(E741/12&gt;0,VLOOKUP(E741/12,税率表!$A$17:$D$24,3,1),0)</f>
        <v>0</v>
      </c>
      <c r="G741" s="48">
        <f>IF(E741/12&gt;0,VLOOKUP(E741/12,税率表!$A$17:$D$24,4,1),0)</f>
        <v>0</v>
      </c>
      <c r="H741" s="48">
        <f t="shared" si="43"/>
        <v>0</v>
      </c>
      <c r="I741" s="48">
        <f t="shared" si="44"/>
        <v>0</v>
      </c>
    </row>
    <row r="742" ht="16.5" spans="1:9">
      <c r="A742" s="41">
        <v>741</v>
      </c>
      <c r="B742" s="41"/>
      <c r="C742" s="41"/>
      <c r="D742" s="42"/>
      <c r="E742" s="48">
        <f t="shared" si="42"/>
        <v>0</v>
      </c>
      <c r="F742" s="48">
        <f>IF(E742/12&gt;0,VLOOKUP(E742/12,税率表!$A$17:$D$24,3,1),0)</f>
        <v>0</v>
      </c>
      <c r="G742" s="48">
        <f>IF(E742/12&gt;0,VLOOKUP(E742/12,税率表!$A$17:$D$24,4,1),0)</f>
        <v>0</v>
      </c>
      <c r="H742" s="48">
        <f t="shared" si="43"/>
        <v>0</v>
      </c>
      <c r="I742" s="48">
        <f t="shared" si="44"/>
        <v>0</v>
      </c>
    </row>
    <row r="743" ht="16.5" spans="1:9">
      <c r="A743" s="41">
        <v>742</v>
      </c>
      <c r="B743" s="41"/>
      <c r="C743" s="41"/>
      <c r="D743" s="42"/>
      <c r="E743" s="48">
        <f t="shared" si="42"/>
        <v>0</v>
      </c>
      <c r="F743" s="48">
        <f>IF(E743/12&gt;0,VLOOKUP(E743/12,税率表!$A$17:$D$24,3,1),0)</f>
        <v>0</v>
      </c>
      <c r="G743" s="48">
        <f>IF(E743/12&gt;0,VLOOKUP(E743/12,税率表!$A$17:$D$24,4,1),0)</f>
        <v>0</v>
      </c>
      <c r="H743" s="48">
        <f t="shared" si="43"/>
        <v>0</v>
      </c>
      <c r="I743" s="48">
        <f t="shared" si="44"/>
        <v>0</v>
      </c>
    </row>
    <row r="744" ht="16.5" spans="1:9">
      <c r="A744" s="41">
        <v>743</v>
      </c>
      <c r="B744" s="41"/>
      <c r="C744" s="41"/>
      <c r="D744" s="42"/>
      <c r="E744" s="48">
        <f t="shared" si="42"/>
        <v>0</v>
      </c>
      <c r="F744" s="48">
        <f>IF(E744/12&gt;0,VLOOKUP(E744/12,税率表!$A$17:$D$24,3,1),0)</f>
        <v>0</v>
      </c>
      <c r="G744" s="48">
        <f>IF(E744/12&gt;0,VLOOKUP(E744/12,税率表!$A$17:$D$24,4,1),0)</f>
        <v>0</v>
      </c>
      <c r="H744" s="48">
        <f t="shared" si="43"/>
        <v>0</v>
      </c>
      <c r="I744" s="48">
        <f t="shared" si="44"/>
        <v>0</v>
      </c>
    </row>
    <row r="745" ht="16.5" spans="1:9">
      <c r="A745" s="41">
        <v>744</v>
      </c>
      <c r="B745" s="41"/>
      <c r="C745" s="41"/>
      <c r="D745" s="42"/>
      <c r="E745" s="48">
        <f t="shared" si="42"/>
        <v>0</v>
      </c>
      <c r="F745" s="48">
        <f>IF(E745/12&gt;0,VLOOKUP(E745/12,税率表!$A$17:$D$24,3,1),0)</f>
        <v>0</v>
      </c>
      <c r="G745" s="48">
        <f>IF(E745/12&gt;0,VLOOKUP(E745/12,税率表!$A$17:$D$24,4,1),0)</f>
        <v>0</v>
      </c>
      <c r="H745" s="48">
        <f t="shared" si="43"/>
        <v>0</v>
      </c>
      <c r="I745" s="48">
        <f t="shared" si="44"/>
        <v>0</v>
      </c>
    </row>
    <row r="746" ht="16.5" spans="1:9">
      <c r="A746" s="41">
        <v>745</v>
      </c>
      <c r="B746" s="41"/>
      <c r="C746" s="41"/>
      <c r="D746" s="42"/>
      <c r="E746" s="48">
        <f t="shared" si="42"/>
        <v>0</v>
      </c>
      <c r="F746" s="48">
        <f>IF(E746/12&gt;0,VLOOKUP(E746/12,税率表!$A$17:$D$24,3,1),0)</f>
        <v>0</v>
      </c>
      <c r="G746" s="48">
        <f>IF(E746/12&gt;0,VLOOKUP(E746/12,税率表!$A$17:$D$24,4,1),0)</f>
        <v>0</v>
      </c>
      <c r="H746" s="48">
        <f t="shared" si="43"/>
        <v>0</v>
      </c>
      <c r="I746" s="48">
        <f t="shared" si="44"/>
        <v>0</v>
      </c>
    </row>
    <row r="747" ht="16.5" spans="1:9">
      <c r="A747" s="41">
        <v>746</v>
      </c>
      <c r="B747" s="41"/>
      <c r="C747" s="41"/>
      <c r="D747" s="42"/>
      <c r="E747" s="48">
        <f t="shared" si="42"/>
        <v>0</v>
      </c>
      <c r="F747" s="48">
        <f>IF(E747/12&gt;0,VLOOKUP(E747/12,税率表!$A$17:$D$24,3,1),0)</f>
        <v>0</v>
      </c>
      <c r="G747" s="48">
        <f>IF(E747/12&gt;0,VLOOKUP(E747/12,税率表!$A$17:$D$24,4,1),0)</f>
        <v>0</v>
      </c>
      <c r="H747" s="48">
        <f t="shared" si="43"/>
        <v>0</v>
      </c>
      <c r="I747" s="48">
        <f t="shared" si="44"/>
        <v>0</v>
      </c>
    </row>
    <row r="748" ht="16.5" spans="1:9">
      <c r="A748" s="41">
        <v>747</v>
      </c>
      <c r="B748" s="41"/>
      <c r="C748" s="41"/>
      <c r="D748" s="42"/>
      <c r="E748" s="48">
        <f t="shared" si="42"/>
        <v>0</v>
      </c>
      <c r="F748" s="48">
        <f>IF(E748/12&gt;0,VLOOKUP(E748/12,税率表!$A$17:$D$24,3,1),0)</f>
        <v>0</v>
      </c>
      <c r="G748" s="48">
        <f>IF(E748/12&gt;0,VLOOKUP(E748/12,税率表!$A$17:$D$24,4,1),0)</f>
        <v>0</v>
      </c>
      <c r="H748" s="48">
        <f t="shared" si="43"/>
        <v>0</v>
      </c>
      <c r="I748" s="48">
        <f t="shared" si="44"/>
        <v>0</v>
      </c>
    </row>
    <row r="749" ht="16.5" spans="1:9">
      <c r="A749" s="41">
        <v>748</v>
      </c>
      <c r="B749" s="41"/>
      <c r="C749" s="41"/>
      <c r="D749" s="42"/>
      <c r="E749" s="48">
        <f t="shared" si="42"/>
        <v>0</v>
      </c>
      <c r="F749" s="48">
        <f>IF(E749/12&gt;0,VLOOKUP(E749/12,税率表!$A$17:$D$24,3,1),0)</f>
        <v>0</v>
      </c>
      <c r="G749" s="48">
        <f>IF(E749/12&gt;0,VLOOKUP(E749/12,税率表!$A$17:$D$24,4,1),0)</f>
        <v>0</v>
      </c>
      <c r="H749" s="48">
        <f t="shared" si="43"/>
        <v>0</v>
      </c>
      <c r="I749" s="48">
        <f t="shared" si="44"/>
        <v>0</v>
      </c>
    </row>
    <row r="750" ht="16.5" spans="1:9">
      <c r="A750" s="41">
        <v>749</v>
      </c>
      <c r="B750" s="41"/>
      <c r="C750" s="41"/>
      <c r="D750" s="42"/>
      <c r="E750" s="48">
        <f t="shared" si="42"/>
        <v>0</v>
      </c>
      <c r="F750" s="48">
        <f>IF(E750/12&gt;0,VLOOKUP(E750/12,税率表!$A$17:$D$24,3,1),0)</f>
        <v>0</v>
      </c>
      <c r="G750" s="48">
        <f>IF(E750/12&gt;0,VLOOKUP(E750/12,税率表!$A$17:$D$24,4,1),0)</f>
        <v>0</v>
      </c>
      <c r="H750" s="48">
        <f t="shared" si="43"/>
        <v>0</v>
      </c>
      <c r="I750" s="48">
        <f t="shared" si="44"/>
        <v>0</v>
      </c>
    </row>
    <row r="751" ht="16.5" spans="1:9">
      <c r="A751" s="41">
        <v>750</v>
      </c>
      <c r="B751" s="41"/>
      <c r="C751" s="41"/>
      <c r="D751" s="42"/>
      <c r="E751" s="48">
        <f t="shared" si="42"/>
        <v>0</v>
      </c>
      <c r="F751" s="48">
        <f>IF(E751/12&gt;0,VLOOKUP(E751/12,税率表!$A$17:$D$24,3,1),0)</f>
        <v>0</v>
      </c>
      <c r="G751" s="48">
        <f>IF(E751/12&gt;0,VLOOKUP(E751/12,税率表!$A$17:$D$24,4,1),0)</f>
        <v>0</v>
      </c>
      <c r="H751" s="48">
        <f t="shared" si="43"/>
        <v>0</v>
      </c>
      <c r="I751" s="48">
        <f t="shared" si="44"/>
        <v>0</v>
      </c>
    </row>
    <row r="752" ht="16.5" spans="1:9">
      <c r="A752" s="41">
        <v>751</v>
      </c>
      <c r="B752" s="41"/>
      <c r="C752" s="41"/>
      <c r="D752" s="42"/>
      <c r="E752" s="48">
        <f t="shared" si="42"/>
        <v>0</v>
      </c>
      <c r="F752" s="48">
        <f>IF(E752/12&gt;0,VLOOKUP(E752/12,税率表!$A$17:$D$24,3,1),0)</f>
        <v>0</v>
      </c>
      <c r="G752" s="48">
        <f>IF(E752/12&gt;0,VLOOKUP(E752/12,税率表!$A$17:$D$24,4,1),0)</f>
        <v>0</v>
      </c>
      <c r="H752" s="48">
        <f t="shared" si="43"/>
        <v>0</v>
      </c>
      <c r="I752" s="48">
        <f t="shared" si="44"/>
        <v>0</v>
      </c>
    </row>
    <row r="753" ht="16.5" spans="1:9">
      <c r="A753" s="41">
        <v>752</v>
      </c>
      <c r="B753" s="41"/>
      <c r="C753" s="41"/>
      <c r="D753" s="42"/>
      <c r="E753" s="48">
        <f t="shared" si="42"/>
        <v>0</v>
      </c>
      <c r="F753" s="48">
        <f>IF(E753/12&gt;0,VLOOKUP(E753/12,税率表!$A$17:$D$24,3,1),0)</f>
        <v>0</v>
      </c>
      <c r="G753" s="48">
        <f>IF(E753/12&gt;0,VLOOKUP(E753/12,税率表!$A$17:$D$24,4,1),0)</f>
        <v>0</v>
      </c>
      <c r="H753" s="48">
        <f t="shared" si="43"/>
        <v>0</v>
      </c>
      <c r="I753" s="48">
        <f t="shared" si="44"/>
        <v>0</v>
      </c>
    </row>
    <row r="754" ht="16.5" spans="1:9">
      <c r="A754" s="41">
        <v>753</v>
      </c>
      <c r="B754" s="41"/>
      <c r="C754" s="41"/>
      <c r="D754" s="42"/>
      <c r="E754" s="48">
        <f t="shared" si="42"/>
        <v>0</v>
      </c>
      <c r="F754" s="48">
        <f>IF(E754/12&gt;0,VLOOKUP(E754/12,税率表!$A$17:$D$24,3,1),0)</f>
        <v>0</v>
      </c>
      <c r="G754" s="48">
        <f>IF(E754/12&gt;0,VLOOKUP(E754/12,税率表!$A$17:$D$24,4,1),0)</f>
        <v>0</v>
      </c>
      <c r="H754" s="48">
        <f t="shared" si="43"/>
        <v>0</v>
      </c>
      <c r="I754" s="48">
        <f t="shared" si="44"/>
        <v>0</v>
      </c>
    </row>
    <row r="755" ht="16.5" spans="1:9">
      <c r="A755" s="41">
        <v>754</v>
      </c>
      <c r="B755" s="41"/>
      <c r="C755" s="41"/>
      <c r="D755" s="42"/>
      <c r="E755" s="48">
        <f t="shared" si="42"/>
        <v>0</v>
      </c>
      <c r="F755" s="48">
        <f>IF(E755/12&gt;0,VLOOKUP(E755/12,税率表!$A$17:$D$24,3,1),0)</f>
        <v>0</v>
      </c>
      <c r="G755" s="48">
        <f>IF(E755/12&gt;0,VLOOKUP(E755/12,税率表!$A$17:$D$24,4,1),0)</f>
        <v>0</v>
      </c>
      <c r="H755" s="48">
        <f t="shared" si="43"/>
        <v>0</v>
      </c>
      <c r="I755" s="48">
        <f t="shared" si="44"/>
        <v>0</v>
      </c>
    </row>
    <row r="756" ht="16.5" spans="1:9">
      <c r="A756" s="41">
        <v>755</v>
      </c>
      <c r="B756" s="41"/>
      <c r="C756" s="41"/>
      <c r="D756" s="42"/>
      <c r="E756" s="48">
        <f t="shared" si="42"/>
        <v>0</v>
      </c>
      <c r="F756" s="48">
        <f>IF(E756/12&gt;0,VLOOKUP(E756/12,税率表!$A$17:$D$24,3,1),0)</f>
        <v>0</v>
      </c>
      <c r="G756" s="48">
        <f>IF(E756/12&gt;0,VLOOKUP(E756/12,税率表!$A$17:$D$24,4,1),0)</f>
        <v>0</v>
      </c>
      <c r="H756" s="48">
        <f t="shared" si="43"/>
        <v>0</v>
      </c>
      <c r="I756" s="48">
        <f t="shared" si="44"/>
        <v>0</v>
      </c>
    </row>
    <row r="757" ht="16.5" spans="1:9">
      <c r="A757" s="41">
        <v>756</v>
      </c>
      <c r="B757" s="41"/>
      <c r="C757" s="41"/>
      <c r="D757" s="42"/>
      <c r="E757" s="48">
        <f t="shared" si="42"/>
        <v>0</v>
      </c>
      <c r="F757" s="48">
        <f>IF(E757/12&gt;0,VLOOKUP(E757/12,税率表!$A$17:$D$24,3,1),0)</f>
        <v>0</v>
      </c>
      <c r="G757" s="48">
        <f>IF(E757/12&gt;0,VLOOKUP(E757/12,税率表!$A$17:$D$24,4,1),0)</f>
        <v>0</v>
      </c>
      <c r="H757" s="48">
        <f t="shared" si="43"/>
        <v>0</v>
      </c>
      <c r="I757" s="48">
        <f t="shared" si="44"/>
        <v>0</v>
      </c>
    </row>
    <row r="758" ht="16.5" spans="1:9">
      <c r="A758" s="41">
        <v>757</v>
      </c>
      <c r="B758" s="41"/>
      <c r="C758" s="41"/>
      <c r="D758" s="42"/>
      <c r="E758" s="48">
        <f t="shared" si="42"/>
        <v>0</v>
      </c>
      <c r="F758" s="48">
        <f>IF(E758/12&gt;0,VLOOKUP(E758/12,税率表!$A$17:$D$24,3,1),0)</f>
        <v>0</v>
      </c>
      <c r="G758" s="48">
        <f>IF(E758/12&gt;0,VLOOKUP(E758/12,税率表!$A$17:$D$24,4,1),0)</f>
        <v>0</v>
      </c>
      <c r="H758" s="48">
        <f t="shared" si="43"/>
        <v>0</v>
      </c>
      <c r="I758" s="48">
        <f t="shared" si="44"/>
        <v>0</v>
      </c>
    </row>
    <row r="759" ht="16.5" spans="1:9">
      <c r="A759" s="41">
        <v>758</v>
      </c>
      <c r="B759" s="41"/>
      <c r="C759" s="41"/>
      <c r="D759" s="42"/>
      <c r="E759" s="48">
        <f t="shared" si="42"/>
        <v>0</v>
      </c>
      <c r="F759" s="48">
        <f>IF(E759/12&gt;0,VLOOKUP(E759/12,税率表!$A$17:$D$24,3,1),0)</f>
        <v>0</v>
      </c>
      <c r="G759" s="48">
        <f>IF(E759/12&gt;0,VLOOKUP(E759/12,税率表!$A$17:$D$24,4,1),0)</f>
        <v>0</v>
      </c>
      <c r="H759" s="48">
        <f t="shared" si="43"/>
        <v>0</v>
      </c>
      <c r="I759" s="48">
        <f t="shared" si="44"/>
        <v>0</v>
      </c>
    </row>
    <row r="760" ht="16.5" spans="1:9">
      <c r="A760" s="41">
        <v>759</v>
      </c>
      <c r="B760" s="41"/>
      <c r="C760" s="41"/>
      <c r="D760" s="42"/>
      <c r="E760" s="48">
        <f t="shared" si="42"/>
        <v>0</v>
      </c>
      <c r="F760" s="48">
        <f>IF(E760/12&gt;0,VLOOKUP(E760/12,税率表!$A$17:$D$24,3,1),0)</f>
        <v>0</v>
      </c>
      <c r="G760" s="48">
        <f>IF(E760/12&gt;0,VLOOKUP(E760/12,税率表!$A$17:$D$24,4,1),0)</f>
        <v>0</v>
      </c>
      <c r="H760" s="48">
        <f t="shared" si="43"/>
        <v>0</v>
      </c>
      <c r="I760" s="48">
        <f t="shared" si="44"/>
        <v>0</v>
      </c>
    </row>
    <row r="761" ht="16.5" spans="1:9">
      <c r="A761" s="41">
        <v>760</v>
      </c>
      <c r="B761" s="41"/>
      <c r="C761" s="41"/>
      <c r="D761" s="42"/>
      <c r="E761" s="48">
        <f t="shared" si="42"/>
        <v>0</v>
      </c>
      <c r="F761" s="48">
        <f>IF(E761/12&gt;0,VLOOKUP(E761/12,税率表!$A$17:$D$24,3,1),0)</f>
        <v>0</v>
      </c>
      <c r="G761" s="48">
        <f>IF(E761/12&gt;0,VLOOKUP(E761/12,税率表!$A$17:$D$24,4,1),0)</f>
        <v>0</v>
      </c>
      <c r="H761" s="48">
        <f t="shared" si="43"/>
        <v>0</v>
      </c>
      <c r="I761" s="48">
        <f t="shared" si="44"/>
        <v>0</v>
      </c>
    </row>
    <row r="762" ht="16.5" spans="1:9">
      <c r="A762" s="41">
        <v>761</v>
      </c>
      <c r="B762" s="41"/>
      <c r="C762" s="41"/>
      <c r="D762" s="42"/>
      <c r="E762" s="48">
        <f t="shared" si="42"/>
        <v>0</v>
      </c>
      <c r="F762" s="48">
        <f>IF(E762/12&gt;0,VLOOKUP(E762/12,税率表!$A$17:$D$24,3,1),0)</f>
        <v>0</v>
      </c>
      <c r="G762" s="48">
        <f>IF(E762/12&gt;0,VLOOKUP(E762/12,税率表!$A$17:$D$24,4,1),0)</f>
        <v>0</v>
      </c>
      <c r="H762" s="48">
        <f t="shared" si="43"/>
        <v>0</v>
      </c>
      <c r="I762" s="48">
        <f t="shared" si="44"/>
        <v>0</v>
      </c>
    </row>
    <row r="763" ht="16.5" spans="1:9">
      <c r="A763" s="41">
        <v>762</v>
      </c>
      <c r="B763" s="41"/>
      <c r="C763" s="41"/>
      <c r="D763" s="42"/>
      <c r="E763" s="48">
        <f t="shared" si="42"/>
        <v>0</v>
      </c>
      <c r="F763" s="48">
        <f>IF(E763/12&gt;0,VLOOKUP(E763/12,税率表!$A$17:$D$24,3,1),0)</f>
        <v>0</v>
      </c>
      <c r="G763" s="48">
        <f>IF(E763/12&gt;0,VLOOKUP(E763/12,税率表!$A$17:$D$24,4,1),0)</f>
        <v>0</v>
      </c>
      <c r="H763" s="48">
        <f t="shared" si="43"/>
        <v>0</v>
      </c>
      <c r="I763" s="48">
        <f t="shared" si="44"/>
        <v>0</v>
      </c>
    </row>
    <row r="764" ht="16.5" spans="1:9">
      <c r="A764" s="41">
        <v>763</v>
      </c>
      <c r="B764" s="41"/>
      <c r="C764" s="41"/>
      <c r="D764" s="42"/>
      <c r="E764" s="48">
        <f t="shared" si="42"/>
        <v>0</v>
      </c>
      <c r="F764" s="48">
        <f>IF(E764/12&gt;0,VLOOKUP(E764/12,税率表!$A$17:$D$24,3,1),0)</f>
        <v>0</v>
      </c>
      <c r="G764" s="48">
        <f>IF(E764/12&gt;0,VLOOKUP(E764/12,税率表!$A$17:$D$24,4,1),0)</f>
        <v>0</v>
      </c>
      <c r="H764" s="48">
        <f t="shared" si="43"/>
        <v>0</v>
      </c>
      <c r="I764" s="48">
        <f t="shared" si="44"/>
        <v>0</v>
      </c>
    </row>
    <row r="765" ht="16.5" spans="1:9">
      <c r="A765" s="41">
        <v>764</v>
      </c>
      <c r="B765" s="41"/>
      <c r="C765" s="41"/>
      <c r="D765" s="42"/>
      <c r="E765" s="48">
        <f t="shared" si="42"/>
        <v>0</v>
      </c>
      <c r="F765" s="48">
        <f>IF(E765/12&gt;0,VLOOKUP(E765/12,税率表!$A$17:$D$24,3,1),0)</f>
        <v>0</v>
      </c>
      <c r="G765" s="48">
        <f>IF(E765/12&gt;0,VLOOKUP(E765/12,税率表!$A$17:$D$24,4,1),0)</f>
        <v>0</v>
      </c>
      <c r="H765" s="48">
        <f t="shared" si="43"/>
        <v>0</v>
      </c>
      <c r="I765" s="48">
        <f t="shared" si="44"/>
        <v>0</v>
      </c>
    </row>
    <row r="766" ht="16.5" spans="1:9">
      <c r="A766" s="41">
        <v>765</v>
      </c>
      <c r="B766" s="41"/>
      <c r="C766" s="41"/>
      <c r="D766" s="42"/>
      <c r="E766" s="48">
        <f t="shared" si="42"/>
        <v>0</v>
      </c>
      <c r="F766" s="48">
        <f>IF(E766/12&gt;0,VLOOKUP(E766/12,税率表!$A$17:$D$24,3,1),0)</f>
        <v>0</v>
      </c>
      <c r="G766" s="48">
        <f>IF(E766/12&gt;0,VLOOKUP(E766/12,税率表!$A$17:$D$24,4,1),0)</f>
        <v>0</v>
      </c>
      <c r="H766" s="48">
        <f t="shared" si="43"/>
        <v>0</v>
      </c>
      <c r="I766" s="48">
        <f t="shared" si="44"/>
        <v>0</v>
      </c>
    </row>
    <row r="767" ht="16.5" spans="1:9">
      <c r="A767" s="41">
        <v>766</v>
      </c>
      <c r="B767" s="41"/>
      <c r="C767" s="41"/>
      <c r="D767" s="42"/>
      <c r="E767" s="48">
        <f t="shared" si="42"/>
        <v>0</v>
      </c>
      <c r="F767" s="48">
        <f>IF(E767/12&gt;0,VLOOKUP(E767/12,税率表!$A$17:$D$24,3,1),0)</f>
        <v>0</v>
      </c>
      <c r="G767" s="48">
        <f>IF(E767/12&gt;0,VLOOKUP(E767/12,税率表!$A$17:$D$24,4,1),0)</f>
        <v>0</v>
      </c>
      <c r="H767" s="48">
        <f t="shared" si="43"/>
        <v>0</v>
      </c>
      <c r="I767" s="48">
        <f t="shared" si="44"/>
        <v>0</v>
      </c>
    </row>
    <row r="768" ht="16.5" spans="1:9">
      <c r="A768" s="41">
        <v>767</v>
      </c>
      <c r="B768" s="41"/>
      <c r="C768" s="41"/>
      <c r="D768" s="42"/>
      <c r="E768" s="48">
        <f t="shared" si="42"/>
        <v>0</v>
      </c>
      <c r="F768" s="48">
        <f>IF(E768/12&gt;0,VLOOKUP(E768/12,税率表!$A$17:$D$24,3,1),0)</f>
        <v>0</v>
      </c>
      <c r="G768" s="48">
        <f>IF(E768/12&gt;0,VLOOKUP(E768/12,税率表!$A$17:$D$24,4,1),0)</f>
        <v>0</v>
      </c>
      <c r="H768" s="48">
        <f t="shared" si="43"/>
        <v>0</v>
      </c>
      <c r="I768" s="48">
        <f t="shared" si="44"/>
        <v>0</v>
      </c>
    </row>
    <row r="769" ht="16.5" spans="1:9">
      <c r="A769" s="41">
        <v>768</v>
      </c>
      <c r="B769" s="41"/>
      <c r="C769" s="41"/>
      <c r="D769" s="42"/>
      <c r="E769" s="48">
        <f t="shared" si="42"/>
        <v>0</v>
      </c>
      <c r="F769" s="48">
        <f>IF(E769/12&gt;0,VLOOKUP(E769/12,税率表!$A$17:$D$24,3,1),0)</f>
        <v>0</v>
      </c>
      <c r="G769" s="48">
        <f>IF(E769/12&gt;0,VLOOKUP(E769/12,税率表!$A$17:$D$24,4,1),0)</f>
        <v>0</v>
      </c>
      <c r="H769" s="48">
        <f t="shared" si="43"/>
        <v>0</v>
      </c>
      <c r="I769" s="48">
        <f t="shared" si="44"/>
        <v>0</v>
      </c>
    </row>
    <row r="770" ht="16.5" spans="1:9">
      <c r="A770" s="41">
        <v>769</v>
      </c>
      <c r="B770" s="41"/>
      <c r="C770" s="41"/>
      <c r="D770" s="42"/>
      <c r="E770" s="48">
        <f t="shared" si="42"/>
        <v>0</v>
      </c>
      <c r="F770" s="48">
        <f>IF(E770/12&gt;0,VLOOKUP(E770/12,税率表!$A$17:$D$24,3,1),0)</f>
        <v>0</v>
      </c>
      <c r="G770" s="48">
        <f>IF(E770/12&gt;0,VLOOKUP(E770/12,税率表!$A$17:$D$24,4,1),0)</f>
        <v>0</v>
      </c>
      <c r="H770" s="48">
        <f t="shared" si="43"/>
        <v>0</v>
      </c>
      <c r="I770" s="48">
        <f t="shared" si="44"/>
        <v>0</v>
      </c>
    </row>
    <row r="771" ht="16.5" spans="1:9">
      <c r="A771" s="41">
        <v>770</v>
      </c>
      <c r="B771" s="41"/>
      <c r="C771" s="41"/>
      <c r="D771" s="42"/>
      <c r="E771" s="48">
        <f t="shared" si="42"/>
        <v>0</v>
      </c>
      <c r="F771" s="48">
        <f>IF(E771/12&gt;0,VLOOKUP(E771/12,税率表!$A$17:$D$24,3,1),0)</f>
        <v>0</v>
      </c>
      <c r="G771" s="48">
        <f>IF(E771/12&gt;0,VLOOKUP(E771/12,税率表!$A$17:$D$24,4,1),0)</f>
        <v>0</v>
      </c>
      <c r="H771" s="48">
        <f t="shared" si="43"/>
        <v>0</v>
      </c>
      <c r="I771" s="48">
        <f t="shared" si="44"/>
        <v>0</v>
      </c>
    </row>
    <row r="772" ht="16.5" spans="1:9">
      <c r="A772" s="41">
        <v>771</v>
      </c>
      <c r="B772" s="41"/>
      <c r="C772" s="41"/>
      <c r="D772" s="42"/>
      <c r="E772" s="48">
        <f t="shared" si="42"/>
        <v>0</v>
      </c>
      <c r="F772" s="48">
        <f>IF(E772/12&gt;0,VLOOKUP(E772/12,税率表!$A$17:$D$24,3,1),0)</f>
        <v>0</v>
      </c>
      <c r="G772" s="48">
        <f>IF(E772/12&gt;0,VLOOKUP(E772/12,税率表!$A$17:$D$24,4,1),0)</f>
        <v>0</v>
      </c>
      <c r="H772" s="48">
        <f t="shared" si="43"/>
        <v>0</v>
      </c>
      <c r="I772" s="48">
        <f t="shared" si="44"/>
        <v>0</v>
      </c>
    </row>
    <row r="773" ht="16.5" spans="1:9">
      <c r="A773" s="41">
        <v>772</v>
      </c>
      <c r="B773" s="41"/>
      <c r="C773" s="41"/>
      <c r="D773" s="42"/>
      <c r="E773" s="48">
        <f t="shared" si="42"/>
        <v>0</v>
      </c>
      <c r="F773" s="48">
        <f>IF(E773/12&gt;0,VLOOKUP(E773/12,税率表!$A$17:$D$24,3,1),0)</f>
        <v>0</v>
      </c>
      <c r="G773" s="48">
        <f>IF(E773/12&gt;0,VLOOKUP(E773/12,税率表!$A$17:$D$24,4,1),0)</f>
        <v>0</v>
      </c>
      <c r="H773" s="48">
        <f t="shared" si="43"/>
        <v>0</v>
      </c>
      <c r="I773" s="48">
        <f t="shared" si="44"/>
        <v>0</v>
      </c>
    </row>
    <row r="774" ht="16.5" spans="1:9">
      <c r="A774" s="41">
        <v>773</v>
      </c>
      <c r="B774" s="41"/>
      <c r="C774" s="41"/>
      <c r="D774" s="42"/>
      <c r="E774" s="48">
        <f t="shared" si="42"/>
        <v>0</v>
      </c>
      <c r="F774" s="48">
        <f>IF(E774/12&gt;0,VLOOKUP(E774/12,税率表!$A$17:$D$24,3,1),0)</f>
        <v>0</v>
      </c>
      <c r="G774" s="48">
        <f>IF(E774/12&gt;0,VLOOKUP(E774/12,税率表!$A$17:$D$24,4,1),0)</f>
        <v>0</v>
      </c>
      <c r="H774" s="48">
        <f t="shared" si="43"/>
        <v>0</v>
      </c>
      <c r="I774" s="48">
        <f t="shared" si="44"/>
        <v>0</v>
      </c>
    </row>
    <row r="775" ht="16.5" spans="1:9">
      <c r="A775" s="41">
        <v>774</v>
      </c>
      <c r="B775" s="41"/>
      <c r="C775" s="41"/>
      <c r="D775" s="42"/>
      <c r="E775" s="48">
        <f t="shared" si="42"/>
        <v>0</v>
      </c>
      <c r="F775" s="48">
        <f>IF(E775/12&gt;0,VLOOKUP(E775/12,税率表!$A$17:$D$24,3,1),0)</f>
        <v>0</v>
      </c>
      <c r="G775" s="48">
        <f>IF(E775/12&gt;0,VLOOKUP(E775/12,税率表!$A$17:$D$24,4,1),0)</f>
        <v>0</v>
      </c>
      <c r="H775" s="48">
        <f t="shared" si="43"/>
        <v>0</v>
      </c>
      <c r="I775" s="48">
        <f t="shared" si="44"/>
        <v>0</v>
      </c>
    </row>
    <row r="776" ht="16.5" spans="1:9">
      <c r="A776" s="41">
        <v>775</v>
      </c>
      <c r="B776" s="41"/>
      <c r="C776" s="41"/>
      <c r="D776" s="42"/>
      <c r="E776" s="48">
        <f t="shared" si="42"/>
        <v>0</v>
      </c>
      <c r="F776" s="48">
        <f>IF(E776/12&gt;0,VLOOKUP(E776/12,税率表!$A$17:$D$24,3,1),0)</f>
        <v>0</v>
      </c>
      <c r="G776" s="48">
        <f>IF(E776/12&gt;0,VLOOKUP(E776/12,税率表!$A$17:$D$24,4,1),0)</f>
        <v>0</v>
      </c>
      <c r="H776" s="48">
        <f t="shared" si="43"/>
        <v>0</v>
      </c>
      <c r="I776" s="48">
        <f t="shared" si="44"/>
        <v>0</v>
      </c>
    </row>
    <row r="777" ht="16.5" spans="1:9">
      <c r="A777" s="41">
        <v>776</v>
      </c>
      <c r="B777" s="41"/>
      <c r="C777" s="41"/>
      <c r="D777" s="42"/>
      <c r="E777" s="48">
        <f t="shared" si="42"/>
        <v>0</v>
      </c>
      <c r="F777" s="48">
        <f>IF(E777/12&gt;0,VLOOKUP(E777/12,税率表!$A$17:$D$24,3,1),0)</f>
        <v>0</v>
      </c>
      <c r="G777" s="48">
        <f>IF(E777/12&gt;0,VLOOKUP(E777/12,税率表!$A$17:$D$24,4,1),0)</f>
        <v>0</v>
      </c>
      <c r="H777" s="48">
        <f t="shared" si="43"/>
        <v>0</v>
      </c>
      <c r="I777" s="48">
        <f t="shared" si="44"/>
        <v>0</v>
      </c>
    </row>
    <row r="778" ht="16.5" spans="1:9">
      <c r="A778" s="41">
        <v>777</v>
      </c>
      <c r="B778" s="41"/>
      <c r="C778" s="41"/>
      <c r="D778" s="42"/>
      <c r="E778" s="48">
        <f t="shared" ref="E778:E841" si="45">ROUND(D778,2)</f>
        <v>0</v>
      </c>
      <c r="F778" s="48">
        <f>IF(E778/12&gt;0,VLOOKUP(E778/12,税率表!$A$17:$D$24,3,1),0)</f>
        <v>0</v>
      </c>
      <c r="G778" s="48">
        <f>IF(E778/12&gt;0,VLOOKUP(E778/12,税率表!$A$17:$D$24,4,1),0)</f>
        <v>0</v>
      </c>
      <c r="H778" s="48">
        <f t="shared" ref="H778:H841" si="46">ROUND(E778*F778-G778,2)</f>
        <v>0</v>
      </c>
      <c r="I778" s="48">
        <f t="shared" ref="I778:I841" si="47">D778-H778</f>
        <v>0</v>
      </c>
    </row>
    <row r="779" ht="16.5" spans="1:9">
      <c r="A779" s="41">
        <v>778</v>
      </c>
      <c r="B779" s="41"/>
      <c r="C779" s="41"/>
      <c r="D779" s="42"/>
      <c r="E779" s="48">
        <f t="shared" si="45"/>
        <v>0</v>
      </c>
      <c r="F779" s="48">
        <f>IF(E779/12&gt;0,VLOOKUP(E779/12,税率表!$A$17:$D$24,3,1),0)</f>
        <v>0</v>
      </c>
      <c r="G779" s="48">
        <f>IF(E779/12&gt;0,VLOOKUP(E779/12,税率表!$A$17:$D$24,4,1),0)</f>
        <v>0</v>
      </c>
      <c r="H779" s="48">
        <f t="shared" si="46"/>
        <v>0</v>
      </c>
      <c r="I779" s="48">
        <f t="shared" si="47"/>
        <v>0</v>
      </c>
    </row>
    <row r="780" ht="16.5" spans="1:9">
      <c r="A780" s="41">
        <v>779</v>
      </c>
      <c r="B780" s="41"/>
      <c r="C780" s="41"/>
      <c r="D780" s="42"/>
      <c r="E780" s="48">
        <f t="shared" si="45"/>
        <v>0</v>
      </c>
      <c r="F780" s="48">
        <f>IF(E780/12&gt;0,VLOOKUP(E780/12,税率表!$A$17:$D$24,3,1),0)</f>
        <v>0</v>
      </c>
      <c r="G780" s="48">
        <f>IF(E780/12&gt;0,VLOOKUP(E780/12,税率表!$A$17:$D$24,4,1),0)</f>
        <v>0</v>
      </c>
      <c r="H780" s="48">
        <f t="shared" si="46"/>
        <v>0</v>
      </c>
      <c r="I780" s="48">
        <f t="shared" si="47"/>
        <v>0</v>
      </c>
    </row>
    <row r="781" ht="16.5" spans="1:9">
      <c r="A781" s="41">
        <v>780</v>
      </c>
      <c r="B781" s="41"/>
      <c r="C781" s="41"/>
      <c r="D781" s="42"/>
      <c r="E781" s="48">
        <f t="shared" si="45"/>
        <v>0</v>
      </c>
      <c r="F781" s="48">
        <f>IF(E781/12&gt;0,VLOOKUP(E781/12,税率表!$A$17:$D$24,3,1),0)</f>
        <v>0</v>
      </c>
      <c r="G781" s="48">
        <f>IF(E781/12&gt;0,VLOOKUP(E781/12,税率表!$A$17:$D$24,4,1),0)</f>
        <v>0</v>
      </c>
      <c r="H781" s="48">
        <f t="shared" si="46"/>
        <v>0</v>
      </c>
      <c r="I781" s="48">
        <f t="shared" si="47"/>
        <v>0</v>
      </c>
    </row>
    <row r="782" ht="16.5" spans="1:9">
      <c r="A782" s="41">
        <v>781</v>
      </c>
      <c r="B782" s="41"/>
      <c r="C782" s="41"/>
      <c r="D782" s="42"/>
      <c r="E782" s="48">
        <f t="shared" si="45"/>
        <v>0</v>
      </c>
      <c r="F782" s="48">
        <f>IF(E782/12&gt;0,VLOOKUP(E782/12,税率表!$A$17:$D$24,3,1),0)</f>
        <v>0</v>
      </c>
      <c r="G782" s="48">
        <f>IF(E782/12&gt;0,VLOOKUP(E782/12,税率表!$A$17:$D$24,4,1),0)</f>
        <v>0</v>
      </c>
      <c r="H782" s="48">
        <f t="shared" si="46"/>
        <v>0</v>
      </c>
      <c r="I782" s="48">
        <f t="shared" si="47"/>
        <v>0</v>
      </c>
    </row>
    <row r="783" ht="16.5" spans="1:9">
      <c r="A783" s="41">
        <v>782</v>
      </c>
      <c r="B783" s="41"/>
      <c r="C783" s="41"/>
      <c r="D783" s="42"/>
      <c r="E783" s="48">
        <f t="shared" si="45"/>
        <v>0</v>
      </c>
      <c r="F783" s="48">
        <f>IF(E783/12&gt;0,VLOOKUP(E783/12,税率表!$A$17:$D$24,3,1),0)</f>
        <v>0</v>
      </c>
      <c r="G783" s="48">
        <f>IF(E783/12&gt;0,VLOOKUP(E783/12,税率表!$A$17:$D$24,4,1),0)</f>
        <v>0</v>
      </c>
      <c r="H783" s="48">
        <f t="shared" si="46"/>
        <v>0</v>
      </c>
      <c r="I783" s="48">
        <f t="shared" si="47"/>
        <v>0</v>
      </c>
    </row>
    <row r="784" ht="16.5" spans="1:9">
      <c r="A784" s="41">
        <v>783</v>
      </c>
      <c r="B784" s="41"/>
      <c r="C784" s="41"/>
      <c r="D784" s="42"/>
      <c r="E784" s="48">
        <f t="shared" si="45"/>
        <v>0</v>
      </c>
      <c r="F784" s="48">
        <f>IF(E784/12&gt;0,VLOOKUP(E784/12,税率表!$A$17:$D$24,3,1),0)</f>
        <v>0</v>
      </c>
      <c r="G784" s="48">
        <f>IF(E784/12&gt;0,VLOOKUP(E784/12,税率表!$A$17:$D$24,4,1),0)</f>
        <v>0</v>
      </c>
      <c r="H784" s="48">
        <f t="shared" si="46"/>
        <v>0</v>
      </c>
      <c r="I784" s="48">
        <f t="shared" si="47"/>
        <v>0</v>
      </c>
    </row>
    <row r="785" ht="16.5" spans="1:9">
      <c r="A785" s="41">
        <v>784</v>
      </c>
      <c r="B785" s="41"/>
      <c r="C785" s="41"/>
      <c r="D785" s="42"/>
      <c r="E785" s="48">
        <f t="shared" si="45"/>
        <v>0</v>
      </c>
      <c r="F785" s="48">
        <f>IF(E785/12&gt;0,VLOOKUP(E785/12,税率表!$A$17:$D$24,3,1),0)</f>
        <v>0</v>
      </c>
      <c r="G785" s="48">
        <f>IF(E785/12&gt;0,VLOOKUP(E785/12,税率表!$A$17:$D$24,4,1),0)</f>
        <v>0</v>
      </c>
      <c r="H785" s="48">
        <f t="shared" si="46"/>
        <v>0</v>
      </c>
      <c r="I785" s="48">
        <f t="shared" si="47"/>
        <v>0</v>
      </c>
    </row>
    <row r="786" ht="16.5" spans="1:9">
      <c r="A786" s="41">
        <v>785</v>
      </c>
      <c r="B786" s="41"/>
      <c r="C786" s="41"/>
      <c r="D786" s="42"/>
      <c r="E786" s="48">
        <f t="shared" si="45"/>
        <v>0</v>
      </c>
      <c r="F786" s="48">
        <f>IF(E786/12&gt;0,VLOOKUP(E786/12,税率表!$A$17:$D$24,3,1),0)</f>
        <v>0</v>
      </c>
      <c r="G786" s="48">
        <f>IF(E786/12&gt;0,VLOOKUP(E786/12,税率表!$A$17:$D$24,4,1),0)</f>
        <v>0</v>
      </c>
      <c r="H786" s="48">
        <f t="shared" si="46"/>
        <v>0</v>
      </c>
      <c r="I786" s="48">
        <f t="shared" si="47"/>
        <v>0</v>
      </c>
    </row>
    <row r="787" ht="16.5" spans="1:9">
      <c r="A787" s="41">
        <v>786</v>
      </c>
      <c r="B787" s="41"/>
      <c r="C787" s="41"/>
      <c r="D787" s="42"/>
      <c r="E787" s="48">
        <f t="shared" si="45"/>
        <v>0</v>
      </c>
      <c r="F787" s="48">
        <f>IF(E787/12&gt;0,VLOOKUP(E787/12,税率表!$A$17:$D$24,3,1),0)</f>
        <v>0</v>
      </c>
      <c r="G787" s="48">
        <f>IF(E787/12&gt;0,VLOOKUP(E787/12,税率表!$A$17:$D$24,4,1),0)</f>
        <v>0</v>
      </c>
      <c r="H787" s="48">
        <f t="shared" si="46"/>
        <v>0</v>
      </c>
      <c r="I787" s="48">
        <f t="shared" si="47"/>
        <v>0</v>
      </c>
    </row>
    <row r="788" ht="16.5" spans="1:9">
      <c r="A788" s="41">
        <v>787</v>
      </c>
      <c r="B788" s="41"/>
      <c r="C788" s="41"/>
      <c r="D788" s="42"/>
      <c r="E788" s="48">
        <f t="shared" si="45"/>
        <v>0</v>
      </c>
      <c r="F788" s="48">
        <f>IF(E788/12&gt;0,VLOOKUP(E788/12,税率表!$A$17:$D$24,3,1),0)</f>
        <v>0</v>
      </c>
      <c r="G788" s="48">
        <f>IF(E788/12&gt;0,VLOOKUP(E788/12,税率表!$A$17:$D$24,4,1),0)</f>
        <v>0</v>
      </c>
      <c r="H788" s="48">
        <f t="shared" si="46"/>
        <v>0</v>
      </c>
      <c r="I788" s="48">
        <f t="shared" si="47"/>
        <v>0</v>
      </c>
    </row>
    <row r="789" ht="16.5" spans="1:9">
      <c r="A789" s="41">
        <v>788</v>
      </c>
      <c r="B789" s="41"/>
      <c r="C789" s="41"/>
      <c r="D789" s="42"/>
      <c r="E789" s="48">
        <f t="shared" si="45"/>
        <v>0</v>
      </c>
      <c r="F789" s="48">
        <f>IF(E789/12&gt;0,VLOOKUP(E789/12,税率表!$A$17:$D$24,3,1),0)</f>
        <v>0</v>
      </c>
      <c r="G789" s="48">
        <f>IF(E789/12&gt;0,VLOOKUP(E789/12,税率表!$A$17:$D$24,4,1),0)</f>
        <v>0</v>
      </c>
      <c r="H789" s="48">
        <f t="shared" si="46"/>
        <v>0</v>
      </c>
      <c r="I789" s="48">
        <f t="shared" si="47"/>
        <v>0</v>
      </c>
    </row>
    <row r="790" ht="16.5" spans="1:9">
      <c r="A790" s="41">
        <v>789</v>
      </c>
      <c r="B790" s="41"/>
      <c r="C790" s="41"/>
      <c r="D790" s="42"/>
      <c r="E790" s="48">
        <f t="shared" si="45"/>
        <v>0</v>
      </c>
      <c r="F790" s="48">
        <f>IF(E790/12&gt;0,VLOOKUP(E790/12,税率表!$A$17:$D$24,3,1),0)</f>
        <v>0</v>
      </c>
      <c r="G790" s="48">
        <f>IF(E790/12&gt;0,VLOOKUP(E790/12,税率表!$A$17:$D$24,4,1),0)</f>
        <v>0</v>
      </c>
      <c r="H790" s="48">
        <f t="shared" si="46"/>
        <v>0</v>
      </c>
      <c r="I790" s="48">
        <f t="shared" si="47"/>
        <v>0</v>
      </c>
    </row>
    <row r="791" ht="16.5" spans="1:9">
      <c r="A791" s="41">
        <v>790</v>
      </c>
      <c r="B791" s="41"/>
      <c r="C791" s="41"/>
      <c r="D791" s="42"/>
      <c r="E791" s="48">
        <f t="shared" si="45"/>
        <v>0</v>
      </c>
      <c r="F791" s="48">
        <f>IF(E791/12&gt;0,VLOOKUP(E791/12,税率表!$A$17:$D$24,3,1),0)</f>
        <v>0</v>
      </c>
      <c r="G791" s="48">
        <f>IF(E791/12&gt;0,VLOOKUP(E791/12,税率表!$A$17:$D$24,4,1),0)</f>
        <v>0</v>
      </c>
      <c r="H791" s="48">
        <f t="shared" si="46"/>
        <v>0</v>
      </c>
      <c r="I791" s="48">
        <f t="shared" si="47"/>
        <v>0</v>
      </c>
    </row>
    <row r="792" ht="16.5" spans="1:9">
      <c r="A792" s="41">
        <v>791</v>
      </c>
      <c r="B792" s="41"/>
      <c r="C792" s="41"/>
      <c r="D792" s="42"/>
      <c r="E792" s="48">
        <f t="shared" si="45"/>
        <v>0</v>
      </c>
      <c r="F792" s="48">
        <f>IF(E792/12&gt;0,VLOOKUP(E792/12,税率表!$A$17:$D$24,3,1),0)</f>
        <v>0</v>
      </c>
      <c r="G792" s="48">
        <f>IF(E792/12&gt;0,VLOOKUP(E792/12,税率表!$A$17:$D$24,4,1),0)</f>
        <v>0</v>
      </c>
      <c r="H792" s="48">
        <f t="shared" si="46"/>
        <v>0</v>
      </c>
      <c r="I792" s="48">
        <f t="shared" si="47"/>
        <v>0</v>
      </c>
    </row>
    <row r="793" ht="16.5" spans="1:9">
      <c r="A793" s="41">
        <v>792</v>
      </c>
      <c r="B793" s="41"/>
      <c r="C793" s="41"/>
      <c r="D793" s="42"/>
      <c r="E793" s="48">
        <f t="shared" si="45"/>
        <v>0</v>
      </c>
      <c r="F793" s="48">
        <f>IF(E793/12&gt;0,VLOOKUP(E793/12,税率表!$A$17:$D$24,3,1),0)</f>
        <v>0</v>
      </c>
      <c r="G793" s="48">
        <f>IF(E793/12&gt;0,VLOOKUP(E793/12,税率表!$A$17:$D$24,4,1),0)</f>
        <v>0</v>
      </c>
      <c r="H793" s="48">
        <f t="shared" si="46"/>
        <v>0</v>
      </c>
      <c r="I793" s="48">
        <f t="shared" si="47"/>
        <v>0</v>
      </c>
    </row>
    <row r="794" ht="16.5" spans="1:9">
      <c r="A794" s="41">
        <v>793</v>
      </c>
      <c r="B794" s="41"/>
      <c r="C794" s="41"/>
      <c r="D794" s="42"/>
      <c r="E794" s="48">
        <f t="shared" si="45"/>
        <v>0</v>
      </c>
      <c r="F794" s="48">
        <f>IF(E794/12&gt;0,VLOOKUP(E794/12,税率表!$A$17:$D$24,3,1),0)</f>
        <v>0</v>
      </c>
      <c r="G794" s="48">
        <f>IF(E794/12&gt;0,VLOOKUP(E794/12,税率表!$A$17:$D$24,4,1),0)</f>
        <v>0</v>
      </c>
      <c r="H794" s="48">
        <f t="shared" si="46"/>
        <v>0</v>
      </c>
      <c r="I794" s="48">
        <f t="shared" si="47"/>
        <v>0</v>
      </c>
    </row>
    <row r="795" ht="16.5" spans="1:9">
      <c r="A795" s="41">
        <v>794</v>
      </c>
      <c r="B795" s="41"/>
      <c r="C795" s="41"/>
      <c r="D795" s="42"/>
      <c r="E795" s="48">
        <f t="shared" si="45"/>
        <v>0</v>
      </c>
      <c r="F795" s="48">
        <f>IF(E795/12&gt;0,VLOOKUP(E795/12,税率表!$A$17:$D$24,3,1),0)</f>
        <v>0</v>
      </c>
      <c r="G795" s="48">
        <f>IF(E795/12&gt;0,VLOOKUP(E795/12,税率表!$A$17:$D$24,4,1),0)</f>
        <v>0</v>
      </c>
      <c r="H795" s="48">
        <f t="shared" si="46"/>
        <v>0</v>
      </c>
      <c r="I795" s="48">
        <f t="shared" si="47"/>
        <v>0</v>
      </c>
    </row>
    <row r="796" ht="16.5" spans="1:9">
      <c r="A796" s="41">
        <v>795</v>
      </c>
      <c r="B796" s="41"/>
      <c r="C796" s="41"/>
      <c r="D796" s="42"/>
      <c r="E796" s="48">
        <f t="shared" si="45"/>
        <v>0</v>
      </c>
      <c r="F796" s="48">
        <f>IF(E796/12&gt;0,VLOOKUP(E796/12,税率表!$A$17:$D$24,3,1),0)</f>
        <v>0</v>
      </c>
      <c r="G796" s="48">
        <f>IF(E796/12&gt;0,VLOOKUP(E796/12,税率表!$A$17:$D$24,4,1),0)</f>
        <v>0</v>
      </c>
      <c r="H796" s="48">
        <f t="shared" si="46"/>
        <v>0</v>
      </c>
      <c r="I796" s="48">
        <f t="shared" si="47"/>
        <v>0</v>
      </c>
    </row>
    <row r="797" ht="16.5" spans="1:9">
      <c r="A797" s="41">
        <v>796</v>
      </c>
      <c r="B797" s="41"/>
      <c r="C797" s="41"/>
      <c r="D797" s="42"/>
      <c r="E797" s="48">
        <f t="shared" si="45"/>
        <v>0</v>
      </c>
      <c r="F797" s="48">
        <f>IF(E797/12&gt;0,VLOOKUP(E797/12,税率表!$A$17:$D$24,3,1),0)</f>
        <v>0</v>
      </c>
      <c r="G797" s="48">
        <f>IF(E797/12&gt;0,VLOOKUP(E797/12,税率表!$A$17:$D$24,4,1),0)</f>
        <v>0</v>
      </c>
      <c r="H797" s="48">
        <f t="shared" si="46"/>
        <v>0</v>
      </c>
      <c r="I797" s="48">
        <f t="shared" si="47"/>
        <v>0</v>
      </c>
    </row>
    <row r="798" ht="16.5" spans="1:9">
      <c r="A798" s="41">
        <v>797</v>
      </c>
      <c r="B798" s="41"/>
      <c r="C798" s="41"/>
      <c r="D798" s="42"/>
      <c r="E798" s="48">
        <f t="shared" si="45"/>
        <v>0</v>
      </c>
      <c r="F798" s="48">
        <f>IF(E798/12&gt;0,VLOOKUP(E798/12,税率表!$A$17:$D$24,3,1),0)</f>
        <v>0</v>
      </c>
      <c r="G798" s="48">
        <f>IF(E798/12&gt;0,VLOOKUP(E798/12,税率表!$A$17:$D$24,4,1),0)</f>
        <v>0</v>
      </c>
      <c r="H798" s="48">
        <f t="shared" si="46"/>
        <v>0</v>
      </c>
      <c r="I798" s="48">
        <f t="shared" si="47"/>
        <v>0</v>
      </c>
    </row>
    <row r="799" ht="16.5" spans="1:9">
      <c r="A799" s="41">
        <v>798</v>
      </c>
      <c r="B799" s="41"/>
      <c r="C799" s="41"/>
      <c r="D799" s="42"/>
      <c r="E799" s="48">
        <f t="shared" si="45"/>
        <v>0</v>
      </c>
      <c r="F799" s="48">
        <f>IF(E799/12&gt;0,VLOOKUP(E799/12,税率表!$A$17:$D$24,3,1),0)</f>
        <v>0</v>
      </c>
      <c r="G799" s="48">
        <f>IF(E799/12&gt;0,VLOOKUP(E799/12,税率表!$A$17:$D$24,4,1),0)</f>
        <v>0</v>
      </c>
      <c r="H799" s="48">
        <f t="shared" si="46"/>
        <v>0</v>
      </c>
      <c r="I799" s="48">
        <f t="shared" si="47"/>
        <v>0</v>
      </c>
    </row>
    <row r="800" ht="16.5" spans="1:9">
      <c r="A800" s="41">
        <v>799</v>
      </c>
      <c r="B800" s="41"/>
      <c r="C800" s="41"/>
      <c r="D800" s="42"/>
      <c r="E800" s="48">
        <f t="shared" si="45"/>
        <v>0</v>
      </c>
      <c r="F800" s="48">
        <f>IF(E800/12&gt;0,VLOOKUP(E800/12,税率表!$A$17:$D$24,3,1),0)</f>
        <v>0</v>
      </c>
      <c r="G800" s="48">
        <f>IF(E800/12&gt;0,VLOOKUP(E800/12,税率表!$A$17:$D$24,4,1),0)</f>
        <v>0</v>
      </c>
      <c r="H800" s="48">
        <f t="shared" si="46"/>
        <v>0</v>
      </c>
      <c r="I800" s="48">
        <f t="shared" si="47"/>
        <v>0</v>
      </c>
    </row>
    <row r="801" ht="16.5" spans="1:9">
      <c r="A801" s="41">
        <v>800</v>
      </c>
      <c r="B801" s="41"/>
      <c r="C801" s="41"/>
      <c r="D801" s="42"/>
      <c r="E801" s="48">
        <f t="shared" si="45"/>
        <v>0</v>
      </c>
      <c r="F801" s="48">
        <f>IF(E801/12&gt;0,VLOOKUP(E801/12,税率表!$A$17:$D$24,3,1),0)</f>
        <v>0</v>
      </c>
      <c r="G801" s="48">
        <f>IF(E801/12&gt;0,VLOOKUP(E801/12,税率表!$A$17:$D$24,4,1),0)</f>
        <v>0</v>
      </c>
      <c r="H801" s="48">
        <f t="shared" si="46"/>
        <v>0</v>
      </c>
      <c r="I801" s="48">
        <f t="shared" si="47"/>
        <v>0</v>
      </c>
    </row>
    <row r="802" ht="16.5" spans="1:9">
      <c r="A802" s="41">
        <v>801</v>
      </c>
      <c r="B802" s="41"/>
      <c r="C802" s="41"/>
      <c r="D802" s="42"/>
      <c r="E802" s="48">
        <f t="shared" si="45"/>
        <v>0</v>
      </c>
      <c r="F802" s="48">
        <f>IF(E802/12&gt;0,VLOOKUP(E802/12,税率表!$A$17:$D$24,3,1),0)</f>
        <v>0</v>
      </c>
      <c r="G802" s="48">
        <f>IF(E802/12&gt;0,VLOOKUP(E802/12,税率表!$A$17:$D$24,4,1),0)</f>
        <v>0</v>
      </c>
      <c r="H802" s="48">
        <f t="shared" si="46"/>
        <v>0</v>
      </c>
      <c r="I802" s="48">
        <f t="shared" si="47"/>
        <v>0</v>
      </c>
    </row>
    <row r="803" ht="16.5" spans="1:9">
      <c r="A803" s="41">
        <v>802</v>
      </c>
      <c r="B803" s="41"/>
      <c r="C803" s="41"/>
      <c r="D803" s="42"/>
      <c r="E803" s="48">
        <f t="shared" si="45"/>
        <v>0</v>
      </c>
      <c r="F803" s="48">
        <f>IF(E803/12&gt;0,VLOOKUP(E803/12,税率表!$A$17:$D$24,3,1),0)</f>
        <v>0</v>
      </c>
      <c r="G803" s="48">
        <f>IF(E803/12&gt;0,VLOOKUP(E803/12,税率表!$A$17:$D$24,4,1),0)</f>
        <v>0</v>
      </c>
      <c r="H803" s="48">
        <f t="shared" si="46"/>
        <v>0</v>
      </c>
      <c r="I803" s="48">
        <f t="shared" si="47"/>
        <v>0</v>
      </c>
    </row>
    <row r="804" ht="16.5" spans="1:9">
      <c r="A804" s="41">
        <v>803</v>
      </c>
      <c r="B804" s="41"/>
      <c r="C804" s="41"/>
      <c r="D804" s="42"/>
      <c r="E804" s="48">
        <f t="shared" si="45"/>
        <v>0</v>
      </c>
      <c r="F804" s="48">
        <f>IF(E804/12&gt;0,VLOOKUP(E804/12,税率表!$A$17:$D$24,3,1),0)</f>
        <v>0</v>
      </c>
      <c r="G804" s="48">
        <f>IF(E804/12&gt;0,VLOOKUP(E804/12,税率表!$A$17:$D$24,4,1),0)</f>
        <v>0</v>
      </c>
      <c r="H804" s="48">
        <f t="shared" si="46"/>
        <v>0</v>
      </c>
      <c r="I804" s="48">
        <f t="shared" si="47"/>
        <v>0</v>
      </c>
    </row>
    <row r="805" ht="16.5" spans="1:9">
      <c r="A805" s="41">
        <v>804</v>
      </c>
      <c r="B805" s="41"/>
      <c r="C805" s="41"/>
      <c r="D805" s="42"/>
      <c r="E805" s="48">
        <f t="shared" si="45"/>
        <v>0</v>
      </c>
      <c r="F805" s="48">
        <f>IF(E805/12&gt;0,VLOOKUP(E805/12,税率表!$A$17:$D$24,3,1),0)</f>
        <v>0</v>
      </c>
      <c r="G805" s="48">
        <f>IF(E805/12&gt;0,VLOOKUP(E805/12,税率表!$A$17:$D$24,4,1),0)</f>
        <v>0</v>
      </c>
      <c r="H805" s="48">
        <f t="shared" si="46"/>
        <v>0</v>
      </c>
      <c r="I805" s="48">
        <f t="shared" si="47"/>
        <v>0</v>
      </c>
    </row>
    <row r="806" ht="16.5" spans="1:9">
      <c r="A806" s="41">
        <v>805</v>
      </c>
      <c r="B806" s="41"/>
      <c r="C806" s="41"/>
      <c r="D806" s="42"/>
      <c r="E806" s="48">
        <f t="shared" si="45"/>
        <v>0</v>
      </c>
      <c r="F806" s="48">
        <f>IF(E806/12&gt;0,VLOOKUP(E806/12,税率表!$A$17:$D$24,3,1),0)</f>
        <v>0</v>
      </c>
      <c r="G806" s="48">
        <f>IF(E806/12&gt;0,VLOOKUP(E806/12,税率表!$A$17:$D$24,4,1),0)</f>
        <v>0</v>
      </c>
      <c r="H806" s="48">
        <f t="shared" si="46"/>
        <v>0</v>
      </c>
      <c r="I806" s="48">
        <f t="shared" si="47"/>
        <v>0</v>
      </c>
    </row>
    <row r="807" ht="16.5" spans="1:9">
      <c r="A807" s="41">
        <v>806</v>
      </c>
      <c r="B807" s="41"/>
      <c r="C807" s="41"/>
      <c r="D807" s="42"/>
      <c r="E807" s="48">
        <f t="shared" si="45"/>
        <v>0</v>
      </c>
      <c r="F807" s="48">
        <f>IF(E807/12&gt;0,VLOOKUP(E807/12,税率表!$A$17:$D$24,3,1),0)</f>
        <v>0</v>
      </c>
      <c r="G807" s="48">
        <f>IF(E807/12&gt;0,VLOOKUP(E807/12,税率表!$A$17:$D$24,4,1),0)</f>
        <v>0</v>
      </c>
      <c r="H807" s="48">
        <f t="shared" si="46"/>
        <v>0</v>
      </c>
      <c r="I807" s="48">
        <f t="shared" si="47"/>
        <v>0</v>
      </c>
    </row>
    <row r="808" ht="16.5" spans="1:9">
      <c r="A808" s="41">
        <v>807</v>
      </c>
      <c r="B808" s="41"/>
      <c r="C808" s="41"/>
      <c r="D808" s="42"/>
      <c r="E808" s="48">
        <f t="shared" si="45"/>
        <v>0</v>
      </c>
      <c r="F808" s="48">
        <f>IF(E808/12&gt;0,VLOOKUP(E808/12,税率表!$A$17:$D$24,3,1),0)</f>
        <v>0</v>
      </c>
      <c r="G808" s="48">
        <f>IF(E808/12&gt;0,VLOOKUP(E808/12,税率表!$A$17:$D$24,4,1),0)</f>
        <v>0</v>
      </c>
      <c r="H808" s="48">
        <f t="shared" si="46"/>
        <v>0</v>
      </c>
      <c r="I808" s="48">
        <f t="shared" si="47"/>
        <v>0</v>
      </c>
    </row>
    <row r="809" ht="16.5" spans="1:9">
      <c r="A809" s="41">
        <v>808</v>
      </c>
      <c r="B809" s="41"/>
      <c r="C809" s="41"/>
      <c r="D809" s="42"/>
      <c r="E809" s="48">
        <f t="shared" si="45"/>
        <v>0</v>
      </c>
      <c r="F809" s="48">
        <f>IF(E809/12&gt;0,VLOOKUP(E809/12,税率表!$A$17:$D$24,3,1),0)</f>
        <v>0</v>
      </c>
      <c r="G809" s="48">
        <f>IF(E809/12&gt;0,VLOOKUP(E809/12,税率表!$A$17:$D$24,4,1),0)</f>
        <v>0</v>
      </c>
      <c r="H809" s="48">
        <f t="shared" si="46"/>
        <v>0</v>
      </c>
      <c r="I809" s="48">
        <f t="shared" si="47"/>
        <v>0</v>
      </c>
    </row>
    <row r="810" ht="16.5" spans="1:9">
      <c r="A810" s="41">
        <v>809</v>
      </c>
      <c r="B810" s="41"/>
      <c r="C810" s="41"/>
      <c r="D810" s="42"/>
      <c r="E810" s="48">
        <f t="shared" si="45"/>
        <v>0</v>
      </c>
      <c r="F810" s="48">
        <f>IF(E810/12&gt;0,VLOOKUP(E810/12,税率表!$A$17:$D$24,3,1),0)</f>
        <v>0</v>
      </c>
      <c r="G810" s="48">
        <f>IF(E810/12&gt;0,VLOOKUP(E810/12,税率表!$A$17:$D$24,4,1),0)</f>
        <v>0</v>
      </c>
      <c r="H810" s="48">
        <f t="shared" si="46"/>
        <v>0</v>
      </c>
      <c r="I810" s="48">
        <f t="shared" si="47"/>
        <v>0</v>
      </c>
    </row>
    <row r="811" ht="16.5" spans="1:9">
      <c r="A811" s="41">
        <v>810</v>
      </c>
      <c r="B811" s="41"/>
      <c r="C811" s="41"/>
      <c r="D811" s="42"/>
      <c r="E811" s="48">
        <f t="shared" si="45"/>
        <v>0</v>
      </c>
      <c r="F811" s="48">
        <f>IF(E811/12&gt;0,VLOOKUP(E811/12,税率表!$A$17:$D$24,3,1),0)</f>
        <v>0</v>
      </c>
      <c r="G811" s="48">
        <f>IF(E811/12&gt;0,VLOOKUP(E811/12,税率表!$A$17:$D$24,4,1),0)</f>
        <v>0</v>
      </c>
      <c r="H811" s="48">
        <f t="shared" si="46"/>
        <v>0</v>
      </c>
      <c r="I811" s="48">
        <f t="shared" si="47"/>
        <v>0</v>
      </c>
    </row>
    <row r="812" ht="16.5" spans="1:9">
      <c r="A812" s="41">
        <v>811</v>
      </c>
      <c r="B812" s="41"/>
      <c r="C812" s="41"/>
      <c r="D812" s="42"/>
      <c r="E812" s="48">
        <f t="shared" si="45"/>
        <v>0</v>
      </c>
      <c r="F812" s="48">
        <f>IF(E812/12&gt;0,VLOOKUP(E812/12,税率表!$A$17:$D$24,3,1),0)</f>
        <v>0</v>
      </c>
      <c r="G812" s="48">
        <f>IF(E812/12&gt;0,VLOOKUP(E812/12,税率表!$A$17:$D$24,4,1),0)</f>
        <v>0</v>
      </c>
      <c r="H812" s="48">
        <f t="shared" si="46"/>
        <v>0</v>
      </c>
      <c r="I812" s="48">
        <f t="shared" si="47"/>
        <v>0</v>
      </c>
    </row>
    <row r="813" ht="16.5" spans="1:9">
      <c r="A813" s="41">
        <v>812</v>
      </c>
      <c r="B813" s="41"/>
      <c r="C813" s="41"/>
      <c r="D813" s="42"/>
      <c r="E813" s="48">
        <f t="shared" si="45"/>
        <v>0</v>
      </c>
      <c r="F813" s="48">
        <f>IF(E813/12&gt;0,VLOOKUP(E813/12,税率表!$A$17:$D$24,3,1),0)</f>
        <v>0</v>
      </c>
      <c r="G813" s="48">
        <f>IF(E813/12&gt;0,VLOOKUP(E813/12,税率表!$A$17:$D$24,4,1),0)</f>
        <v>0</v>
      </c>
      <c r="H813" s="48">
        <f t="shared" si="46"/>
        <v>0</v>
      </c>
      <c r="I813" s="48">
        <f t="shared" si="47"/>
        <v>0</v>
      </c>
    </row>
    <row r="814" ht="16.5" spans="1:9">
      <c r="A814" s="41">
        <v>813</v>
      </c>
      <c r="B814" s="41"/>
      <c r="C814" s="41"/>
      <c r="D814" s="42"/>
      <c r="E814" s="48">
        <f t="shared" si="45"/>
        <v>0</v>
      </c>
      <c r="F814" s="48">
        <f>IF(E814/12&gt;0,VLOOKUP(E814/12,税率表!$A$17:$D$24,3,1),0)</f>
        <v>0</v>
      </c>
      <c r="G814" s="48">
        <f>IF(E814/12&gt;0,VLOOKUP(E814/12,税率表!$A$17:$D$24,4,1),0)</f>
        <v>0</v>
      </c>
      <c r="H814" s="48">
        <f t="shared" si="46"/>
        <v>0</v>
      </c>
      <c r="I814" s="48">
        <f t="shared" si="47"/>
        <v>0</v>
      </c>
    </row>
    <row r="815" ht="16.5" spans="1:9">
      <c r="A815" s="41">
        <v>814</v>
      </c>
      <c r="B815" s="41"/>
      <c r="C815" s="41"/>
      <c r="D815" s="42"/>
      <c r="E815" s="48">
        <f t="shared" si="45"/>
        <v>0</v>
      </c>
      <c r="F815" s="48">
        <f>IF(E815/12&gt;0,VLOOKUP(E815/12,税率表!$A$17:$D$24,3,1),0)</f>
        <v>0</v>
      </c>
      <c r="G815" s="48">
        <f>IF(E815/12&gt;0,VLOOKUP(E815/12,税率表!$A$17:$D$24,4,1),0)</f>
        <v>0</v>
      </c>
      <c r="H815" s="48">
        <f t="shared" si="46"/>
        <v>0</v>
      </c>
      <c r="I815" s="48">
        <f t="shared" si="47"/>
        <v>0</v>
      </c>
    </row>
    <row r="816" ht="16.5" spans="1:9">
      <c r="A816" s="41">
        <v>815</v>
      </c>
      <c r="B816" s="41"/>
      <c r="C816" s="41"/>
      <c r="D816" s="42"/>
      <c r="E816" s="48">
        <f t="shared" si="45"/>
        <v>0</v>
      </c>
      <c r="F816" s="48">
        <f>IF(E816/12&gt;0,VLOOKUP(E816/12,税率表!$A$17:$D$24,3,1),0)</f>
        <v>0</v>
      </c>
      <c r="G816" s="48">
        <f>IF(E816/12&gt;0,VLOOKUP(E816/12,税率表!$A$17:$D$24,4,1),0)</f>
        <v>0</v>
      </c>
      <c r="H816" s="48">
        <f t="shared" si="46"/>
        <v>0</v>
      </c>
      <c r="I816" s="48">
        <f t="shared" si="47"/>
        <v>0</v>
      </c>
    </row>
    <row r="817" ht="16.5" spans="1:9">
      <c r="A817" s="41">
        <v>816</v>
      </c>
      <c r="B817" s="41"/>
      <c r="C817" s="41"/>
      <c r="D817" s="42"/>
      <c r="E817" s="48">
        <f t="shared" si="45"/>
        <v>0</v>
      </c>
      <c r="F817" s="48">
        <f>IF(E817/12&gt;0,VLOOKUP(E817/12,税率表!$A$17:$D$24,3,1),0)</f>
        <v>0</v>
      </c>
      <c r="G817" s="48">
        <f>IF(E817/12&gt;0,VLOOKUP(E817/12,税率表!$A$17:$D$24,4,1),0)</f>
        <v>0</v>
      </c>
      <c r="H817" s="48">
        <f t="shared" si="46"/>
        <v>0</v>
      </c>
      <c r="I817" s="48">
        <f t="shared" si="47"/>
        <v>0</v>
      </c>
    </row>
    <row r="818" ht="16.5" spans="1:9">
      <c r="A818" s="41">
        <v>817</v>
      </c>
      <c r="B818" s="41"/>
      <c r="C818" s="41"/>
      <c r="D818" s="42"/>
      <c r="E818" s="48">
        <f t="shared" si="45"/>
        <v>0</v>
      </c>
      <c r="F818" s="48">
        <f>IF(E818/12&gt;0,VLOOKUP(E818/12,税率表!$A$17:$D$24,3,1),0)</f>
        <v>0</v>
      </c>
      <c r="G818" s="48">
        <f>IF(E818/12&gt;0,VLOOKUP(E818/12,税率表!$A$17:$D$24,4,1),0)</f>
        <v>0</v>
      </c>
      <c r="H818" s="48">
        <f t="shared" si="46"/>
        <v>0</v>
      </c>
      <c r="I818" s="48">
        <f t="shared" si="47"/>
        <v>0</v>
      </c>
    </row>
    <row r="819" ht="16.5" spans="1:9">
      <c r="A819" s="41">
        <v>818</v>
      </c>
      <c r="B819" s="41"/>
      <c r="C819" s="41"/>
      <c r="D819" s="42"/>
      <c r="E819" s="48">
        <f t="shared" si="45"/>
        <v>0</v>
      </c>
      <c r="F819" s="48">
        <f>IF(E819/12&gt;0,VLOOKUP(E819/12,税率表!$A$17:$D$24,3,1),0)</f>
        <v>0</v>
      </c>
      <c r="G819" s="48">
        <f>IF(E819/12&gt;0,VLOOKUP(E819/12,税率表!$A$17:$D$24,4,1),0)</f>
        <v>0</v>
      </c>
      <c r="H819" s="48">
        <f t="shared" si="46"/>
        <v>0</v>
      </c>
      <c r="I819" s="48">
        <f t="shared" si="47"/>
        <v>0</v>
      </c>
    </row>
    <row r="820" ht="16.5" spans="1:9">
      <c r="A820" s="41">
        <v>819</v>
      </c>
      <c r="B820" s="41"/>
      <c r="C820" s="41"/>
      <c r="D820" s="42"/>
      <c r="E820" s="48">
        <f t="shared" si="45"/>
        <v>0</v>
      </c>
      <c r="F820" s="48">
        <f>IF(E820/12&gt;0,VLOOKUP(E820/12,税率表!$A$17:$D$24,3,1),0)</f>
        <v>0</v>
      </c>
      <c r="G820" s="48">
        <f>IF(E820/12&gt;0,VLOOKUP(E820/12,税率表!$A$17:$D$24,4,1),0)</f>
        <v>0</v>
      </c>
      <c r="H820" s="48">
        <f t="shared" si="46"/>
        <v>0</v>
      </c>
      <c r="I820" s="48">
        <f t="shared" si="47"/>
        <v>0</v>
      </c>
    </row>
    <row r="821" ht="16.5" spans="1:9">
      <c r="A821" s="41">
        <v>820</v>
      </c>
      <c r="B821" s="41"/>
      <c r="C821" s="41"/>
      <c r="D821" s="42"/>
      <c r="E821" s="48">
        <f t="shared" si="45"/>
        <v>0</v>
      </c>
      <c r="F821" s="48">
        <f>IF(E821/12&gt;0,VLOOKUP(E821/12,税率表!$A$17:$D$24,3,1),0)</f>
        <v>0</v>
      </c>
      <c r="G821" s="48">
        <f>IF(E821/12&gt;0,VLOOKUP(E821/12,税率表!$A$17:$D$24,4,1),0)</f>
        <v>0</v>
      </c>
      <c r="H821" s="48">
        <f t="shared" si="46"/>
        <v>0</v>
      </c>
      <c r="I821" s="48">
        <f t="shared" si="47"/>
        <v>0</v>
      </c>
    </row>
    <row r="822" ht="16.5" spans="1:9">
      <c r="A822" s="41">
        <v>821</v>
      </c>
      <c r="B822" s="41"/>
      <c r="C822" s="41"/>
      <c r="D822" s="42"/>
      <c r="E822" s="48">
        <f t="shared" si="45"/>
        <v>0</v>
      </c>
      <c r="F822" s="48">
        <f>IF(E822/12&gt;0,VLOOKUP(E822/12,税率表!$A$17:$D$24,3,1),0)</f>
        <v>0</v>
      </c>
      <c r="G822" s="48">
        <f>IF(E822/12&gt;0,VLOOKUP(E822/12,税率表!$A$17:$D$24,4,1),0)</f>
        <v>0</v>
      </c>
      <c r="H822" s="48">
        <f t="shared" si="46"/>
        <v>0</v>
      </c>
      <c r="I822" s="48">
        <f t="shared" si="47"/>
        <v>0</v>
      </c>
    </row>
    <row r="823" ht="16.5" spans="1:9">
      <c r="A823" s="41">
        <v>822</v>
      </c>
      <c r="B823" s="41"/>
      <c r="C823" s="41"/>
      <c r="D823" s="42"/>
      <c r="E823" s="48">
        <f t="shared" si="45"/>
        <v>0</v>
      </c>
      <c r="F823" s="48">
        <f>IF(E823/12&gt;0,VLOOKUP(E823/12,税率表!$A$17:$D$24,3,1),0)</f>
        <v>0</v>
      </c>
      <c r="G823" s="48">
        <f>IF(E823/12&gt;0,VLOOKUP(E823/12,税率表!$A$17:$D$24,4,1),0)</f>
        <v>0</v>
      </c>
      <c r="H823" s="48">
        <f t="shared" si="46"/>
        <v>0</v>
      </c>
      <c r="I823" s="48">
        <f t="shared" si="47"/>
        <v>0</v>
      </c>
    </row>
    <row r="824" ht="16.5" spans="1:9">
      <c r="A824" s="41">
        <v>823</v>
      </c>
      <c r="B824" s="41"/>
      <c r="C824" s="41"/>
      <c r="D824" s="42"/>
      <c r="E824" s="48">
        <f t="shared" si="45"/>
        <v>0</v>
      </c>
      <c r="F824" s="48">
        <f>IF(E824/12&gt;0,VLOOKUP(E824/12,税率表!$A$17:$D$24,3,1),0)</f>
        <v>0</v>
      </c>
      <c r="G824" s="48">
        <f>IF(E824/12&gt;0,VLOOKUP(E824/12,税率表!$A$17:$D$24,4,1),0)</f>
        <v>0</v>
      </c>
      <c r="H824" s="48">
        <f t="shared" si="46"/>
        <v>0</v>
      </c>
      <c r="I824" s="48">
        <f t="shared" si="47"/>
        <v>0</v>
      </c>
    </row>
    <row r="825" ht="16.5" spans="1:9">
      <c r="A825" s="41">
        <v>824</v>
      </c>
      <c r="B825" s="41"/>
      <c r="C825" s="41"/>
      <c r="D825" s="42"/>
      <c r="E825" s="48">
        <f t="shared" si="45"/>
        <v>0</v>
      </c>
      <c r="F825" s="48">
        <f>IF(E825/12&gt;0,VLOOKUP(E825/12,税率表!$A$17:$D$24,3,1),0)</f>
        <v>0</v>
      </c>
      <c r="G825" s="48">
        <f>IF(E825/12&gt;0,VLOOKUP(E825/12,税率表!$A$17:$D$24,4,1),0)</f>
        <v>0</v>
      </c>
      <c r="H825" s="48">
        <f t="shared" si="46"/>
        <v>0</v>
      </c>
      <c r="I825" s="48">
        <f t="shared" si="47"/>
        <v>0</v>
      </c>
    </row>
    <row r="826" ht="16.5" spans="1:9">
      <c r="A826" s="41">
        <v>825</v>
      </c>
      <c r="B826" s="41"/>
      <c r="C826" s="41"/>
      <c r="D826" s="42"/>
      <c r="E826" s="48">
        <f t="shared" si="45"/>
        <v>0</v>
      </c>
      <c r="F826" s="48">
        <f>IF(E826/12&gt;0,VLOOKUP(E826/12,税率表!$A$17:$D$24,3,1),0)</f>
        <v>0</v>
      </c>
      <c r="G826" s="48">
        <f>IF(E826/12&gt;0,VLOOKUP(E826/12,税率表!$A$17:$D$24,4,1),0)</f>
        <v>0</v>
      </c>
      <c r="H826" s="48">
        <f t="shared" si="46"/>
        <v>0</v>
      </c>
      <c r="I826" s="48">
        <f t="shared" si="47"/>
        <v>0</v>
      </c>
    </row>
    <row r="827" ht="16.5" spans="1:9">
      <c r="A827" s="41">
        <v>826</v>
      </c>
      <c r="B827" s="41"/>
      <c r="C827" s="41"/>
      <c r="D827" s="42"/>
      <c r="E827" s="48">
        <f t="shared" si="45"/>
        <v>0</v>
      </c>
      <c r="F827" s="48">
        <f>IF(E827/12&gt;0,VLOOKUP(E827/12,税率表!$A$17:$D$24,3,1),0)</f>
        <v>0</v>
      </c>
      <c r="G827" s="48">
        <f>IF(E827/12&gt;0,VLOOKUP(E827/12,税率表!$A$17:$D$24,4,1),0)</f>
        <v>0</v>
      </c>
      <c r="H827" s="48">
        <f t="shared" si="46"/>
        <v>0</v>
      </c>
      <c r="I827" s="48">
        <f t="shared" si="47"/>
        <v>0</v>
      </c>
    </row>
    <row r="828" ht="16.5" spans="1:9">
      <c r="A828" s="41">
        <v>827</v>
      </c>
      <c r="B828" s="41"/>
      <c r="C828" s="41"/>
      <c r="D828" s="42"/>
      <c r="E828" s="48">
        <f t="shared" si="45"/>
        <v>0</v>
      </c>
      <c r="F828" s="48">
        <f>IF(E828/12&gt;0,VLOOKUP(E828/12,税率表!$A$17:$D$24,3,1),0)</f>
        <v>0</v>
      </c>
      <c r="G828" s="48">
        <f>IF(E828/12&gt;0,VLOOKUP(E828/12,税率表!$A$17:$D$24,4,1),0)</f>
        <v>0</v>
      </c>
      <c r="H828" s="48">
        <f t="shared" si="46"/>
        <v>0</v>
      </c>
      <c r="I828" s="48">
        <f t="shared" si="47"/>
        <v>0</v>
      </c>
    </row>
    <row r="829" ht="16.5" spans="1:9">
      <c r="A829" s="41">
        <v>828</v>
      </c>
      <c r="B829" s="41"/>
      <c r="C829" s="41"/>
      <c r="D829" s="42"/>
      <c r="E829" s="48">
        <f t="shared" si="45"/>
        <v>0</v>
      </c>
      <c r="F829" s="48">
        <f>IF(E829/12&gt;0,VLOOKUP(E829/12,税率表!$A$17:$D$24,3,1),0)</f>
        <v>0</v>
      </c>
      <c r="G829" s="48">
        <f>IF(E829/12&gt;0,VLOOKUP(E829/12,税率表!$A$17:$D$24,4,1),0)</f>
        <v>0</v>
      </c>
      <c r="H829" s="48">
        <f t="shared" si="46"/>
        <v>0</v>
      </c>
      <c r="I829" s="48">
        <f t="shared" si="47"/>
        <v>0</v>
      </c>
    </row>
    <row r="830" ht="16.5" spans="1:9">
      <c r="A830" s="41">
        <v>829</v>
      </c>
      <c r="B830" s="41"/>
      <c r="C830" s="41"/>
      <c r="D830" s="42"/>
      <c r="E830" s="48">
        <f t="shared" si="45"/>
        <v>0</v>
      </c>
      <c r="F830" s="48">
        <f>IF(E830/12&gt;0,VLOOKUP(E830/12,税率表!$A$17:$D$24,3,1),0)</f>
        <v>0</v>
      </c>
      <c r="G830" s="48">
        <f>IF(E830/12&gt;0,VLOOKUP(E830/12,税率表!$A$17:$D$24,4,1),0)</f>
        <v>0</v>
      </c>
      <c r="H830" s="48">
        <f t="shared" si="46"/>
        <v>0</v>
      </c>
      <c r="I830" s="48">
        <f t="shared" si="47"/>
        <v>0</v>
      </c>
    </row>
    <row r="831" ht="16.5" spans="1:9">
      <c r="A831" s="41">
        <v>830</v>
      </c>
      <c r="B831" s="41"/>
      <c r="C831" s="41"/>
      <c r="D831" s="42"/>
      <c r="E831" s="48">
        <f t="shared" si="45"/>
        <v>0</v>
      </c>
      <c r="F831" s="48">
        <f>IF(E831/12&gt;0,VLOOKUP(E831/12,税率表!$A$17:$D$24,3,1),0)</f>
        <v>0</v>
      </c>
      <c r="G831" s="48">
        <f>IF(E831/12&gt;0,VLOOKUP(E831/12,税率表!$A$17:$D$24,4,1),0)</f>
        <v>0</v>
      </c>
      <c r="H831" s="48">
        <f t="shared" si="46"/>
        <v>0</v>
      </c>
      <c r="I831" s="48">
        <f t="shared" si="47"/>
        <v>0</v>
      </c>
    </row>
    <row r="832" ht="16.5" spans="1:9">
      <c r="A832" s="41">
        <v>831</v>
      </c>
      <c r="B832" s="41"/>
      <c r="C832" s="41"/>
      <c r="D832" s="42"/>
      <c r="E832" s="48">
        <f t="shared" si="45"/>
        <v>0</v>
      </c>
      <c r="F832" s="48">
        <f>IF(E832/12&gt;0,VLOOKUP(E832/12,税率表!$A$17:$D$24,3,1),0)</f>
        <v>0</v>
      </c>
      <c r="G832" s="48">
        <f>IF(E832/12&gt;0,VLOOKUP(E832/12,税率表!$A$17:$D$24,4,1),0)</f>
        <v>0</v>
      </c>
      <c r="H832" s="48">
        <f t="shared" si="46"/>
        <v>0</v>
      </c>
      <c r="I832" s="48">
        <f t="shared" si="47"/>
        <v>0</v>
      </c>
    </row>
    <row r="833" ht="16.5" spans="1:9">
      <c r="A833" s="41">
        <v>832</v>
      </c>
      <c r="B833" s="41"/>
      <c r="C833" s="41"/>
      <c r="D833" s="42"/>
      <c r="E833" s="48">
        <f t="shared" si="45"/>
        <v>0</v>
      </c>
      <c r="F833" s="48">
        <f>IF(E833/12&gt;0,VLOOKUP(E833/12,税率表!$A$17:$D$24,3,1),0)</f>
        <v>0</v>
      </c>
      <c r="G833" s="48">
        <f>IF(E833/12&gt;0,VLOOKUP(E833/12,税率表!$A$17:$D$24,4,1),0)</f>
        <v>0</v>
      </c>
      <c r="H833" s="48">
        <f t="shared" si="46"/>
        <v>0</v>
      </c>
      <c r="I833" s="48">
        <f t="shared" si="47"/>
        <v>0</v>
      </c>
    </row>
    <row r="834" ht="16.5" spans="1:9">
      <c r="A834" s="41">
        <v>833</v>
      </c>
      <c r="B834" s="41"/>
      <c r="C834" s="41"/>
      <c r="D834" s="42"/>
      <c r="E834" s="48">
        <f t="shared" si="45"/>
        <v>0</v>
      </c>
      <c r="F834" s="48">
        <f>IF(E834/12&gt;0,VLOOKUP(E834/12,税率表!$A$17:$D$24,3,1),0)</f>
        <v>0</v>
      </c>
      <c r="G834" s="48">
        <f>IF(E834/12&gt;0,VLOOKUP(E834/12,税率表!$A$17:$D$24,4,1),0)</f>
        <v>0</v>
      </c>
      <c r="H834" s="48">
        <f t="shared" si="46"/>
        <v>0</v>
      </c>
      <c r="I834" s="48">
        <f t="shared" si="47"/>
        <v>0</v>
      </c>
    </row>
    <row r="835" ht="16.5" spans="1:9">
      <c r="A835" s="41">
        <v>834</v>
      </c>
      <c r="B835" s="41"/>
      <c r="C835" s="41"/>
      <c r="D835" s="42"/>
      <c r="E835" s="48">
        <f t="shared" si="45"/>
        <v>0</v>
      </c>
      <c r="F835" s="48">
        <f>IF(E835/12&gt;0,VLOOKUP(E835/12,税率表!$A$17:$D$24,3,1),0)</f>
        <v>0</v>
      </c>
      <c r="G835" s="48">
        <f>IF(E835/12&gt;0,VLOOKUP(E835/12,税率表!$A$17:$D$24,4,1),0)</f>
        <v>0</v>
      </c>
      <c r="H835" s="48">
        <f t="shared" si="46"/>
        <v>0</v>
      </c>
      <c r="I835" s="48">
        <f t="shared" si="47"/>
        <v>0</v>
      </c>
    </row>
    <row r="836" ht="16.5" spans="1:9">
      <c r="A836" s="41">
        <v>835</v>
      </c>
      <c r="B836" s="41"/>
      <c r="C836" s="41"/>
      <c r="D836" s="42"/>
      <c r="E836" s="48">
        <f t="shared" si="45"/>
        <v>0</v>
      </c>
      <c r="F836" s="48">
        <f>IF(E836/12&gt;0,VLOOKUP(E836/12,税率表!$A$17:$D$24,3,1),0)</f>
        <v>0</v>
      </c>
      <c r="G836" s="48">
        <f>IF(E836/12&gt;0,VLOOKUP(E836/12,税率表!$A$17:$D$24,4,1),0)</f>
        <v>0</v>
      </c>
      <c r="H836" s="48">
        <f t="shared" si="46"/>
        <v>0</v>
      </c>
      <c r="I836" s="48">
        <f t="shared" si="47"/>
        <v>0</v>
      </c>
    </row>
    <row r="837" ht="16.5" spans="1:9">
      <c r="A837" s="41">
        <v>836</v>
      </c>
      <c r="B837" s="41"/>
      <c r="C837" s="41"/>
      <c r="D837" s="42"/>
      <c r="E837" s="48">
        <f t="shared" si="45"/>
        <v>0</v>
      </c>
      <c r="F837" s="48">
        <f>IF(E837/12&gt;0,VLOOKUP(E837/12,税率表!$A$17:$D$24,3,1),0)</f>
        <v>0</v>
      </c>
      <c r="G837" s="48">
        <f>IF(E837/12&gt;0,VLOOKUP(E837/12,税率表!$A$17:$D$24,4,1),0)</f>
        <v>0</v>
      </c>
      <c r="H837" s="48">
        <f t="shared" si="46"/>
        <v>0</v>
      </c>
      <c r="I837" s="48">
        <f t="shared" si="47"/>
        <v>0</v>
      </c>
    </row>
    <row r="838" ht="16.5" spans="1:9">
      <c r="A838" s="41">
        <v>837</v>
      </c>
      <c r="B838" s="41"/>
      <c r="C838" s="41"/>
      <c r="D838" s="42"/>
      <c r="E838" s="48">
        <f t="shared" si="45"/>
        <v>0</v>
      </c>
      <c r="F838" s="48">
        <f>IF(E838/12&gt;0,VLOOKUP(E838/12,税率表!$A$17:$D$24,3,1),0)</f>
        <v>0</v>
      </c>
      <c r="G838" s="48">
        <f>IF(E838/12&gt;0,VLOOKUP(E838/12,税率表!$A$17:$D$24,4,1),0)</f>
        <v>0</v>
      </c>
      <c r="H838" s="48">
        <f t="shared" si="46"/>
        <v>0</v>
      </c>
      <c r="I838" s="48">
        <f t="shared" si="47"/>
        <v>0</v>
      </c>
    </row>
    <row r="839" ht="16.5" spans="1:9">
      <c r="A839" s="41">
        <v>838</v>
      </c>
      <c r="B839" s="41"/>
      <c r="C839" s="41"/>
      <c r="D839" s="42"/>
      <c r="E839" s="48">
        <f t="shared" si="45"/>
        <v>0</v>
      </c>
      <c r="F839" s="48">
        <f>IF(E839/12&gt;0,VLOOKUP(E839/12,税率表!$A$17:$D$24,3,1),0)</f>
        <v>0</v>
      </c>
      <c r="G839" s="48">
        <f>IF(E839/12&gt;0,VLOOKUP(E839/12,税率表!$A$17:$D$24,4,1),0)</f>
        <v>0</v>
      </c>
      <c r="H839" s="48">
        <f t="shared" si="46"/>
        <v>0</v>
      </c>
      <c r="I839" s="48">
        <f t="shared" si="47"/>
        <v>0</v>
      </c>
    </row>
    <row r="840" ht="16.5" spans="1:9">
      <c r="A840" s="41">
        <v>839</v>
      </c>
      <c r="B840" s="41"/>
      <c r="C840" s="41"/>
      <c r="D840" s="42"/>
      <c r="E840" s="48">
        <f t="shared" si="45"/>
        <v>0</v>
      </c>
      <c r="F840" s="48">
        <f>IF(E840/12&gt;0,VLOOKUP(E840/12,税率表!$A$17:$D$24,3,1),0)</f>
        <v>0</v>
      </c>
      <c r="G840" s="48">
        <f>IF(E840/12&gt;0,VLOOKUP(E840/12,税率表!$A$17:$D$24,4,1),0)</f>
        <v>0</v>
      </c>
      <c r="H840" s="48">
        <f t="shared" si="46"/>
        <v>0</v>
      </c>
      <c r="I840" s="48">
        <f t="shared" si="47"/>
        <v>0</v>
      </c>
    </row>
    <row r="841" ht="16.5" spans="1:9">
      <c r="A841" s="41">
        <v>840</v>
      </c>
      <c r="B841" s="41"/>
      <c r="C841" s="41"/>
      <c r="D841" s="42"/>
      <c r="E841" s="48">
        <f t="shared" si="45"/>
        <v>0</v>
      </c>
      <c r="F841" s="48">
        <f>IF(E841/12&gt;0,VLOOKUP(E841/12,税率表!$A$17:$D$24,3,1),0)</f>
        <v>0</v>
      </c>
      <c r="G841" s="48">
        <f>IF(E841/12&gt;0,VLOOKUP(E841/12,税率表!$A$17:$D$24,4,1),0)</f>
        <v>0</v>
      </c>
      <c r="H841" s="48">
        <f t="shared" si="46"/>
        <v>0</v>
      </c>
      <c r="I841" s="48">
        <f t="shared" si="47"/>
        <v>0</v>
      </c>
    </row>
    <row r="842" ht="16.5" spans="1:9">
      <c r="A842" s="41">
        <v>841</v>
      </c>
      <c r="B842" s="41"/>
      <c r="C842" s="41"/>
      <c r="D842" s="42"/>
      <c r="E842" s="48">
        <f t="shared" ref="E842:E905" si="48">ROUND(D842,2)</f>
        <v>0</v>
      </c>
      <c r="F842" s="48">
        <f>IF(E842/12&gt;0,VLOOKUP(E842/12,税率表!$A$17:$D$24,3,1),0)</f>
        <v>0</v>
      </c>
      <c r="G842" s="48">
        <f>IF(E842/12&gt;0,VLOOKUP(E842/12,税率表!$A$17:$D$24,4,1),0)</f>
        <v>0</v>
      </c>
      <c r="H842" s="48">
        <f t="shared" ref="H842:H905" si="49">ROUND(E842*F842-G842,2)</f>
        <v>0</v>
      </c>
      <c r="I842" s="48">
        <f t="shared" ref="I842:I905" si="50">D842-H842</f>
        <v>0</v>
      </c>
    </row>
    <row r="843" ht="16.5" spans="1:9">
      <c r="A843" s="41">
        <v>842</v>
      </c>
      <c r="B843" s="41"/>
      <c r="C843" s="41"/>
      <c r="D843" s="42"/>
      <c r="E843" s="48">
        <f t="shared" si="48"/>
        <v>0</v>
      </c>
      <c r="F843" s="48">
        <f>IF(E843/12&gt;0,VLOOKUP(E843/12,税率表!$A$17:$D$24,3,1),0)</f>
        <v>0</v>
      </c>
      <c r="G843" s="48">
        <f>IF(E843/12&gt;0,VLOOKUP(E843/12,税率表!$A$17:$D$24,4,1),0)</f>
        <v>0</v>
      </c>
      <c r="H843" s="48">
        <f t="shared" si="49"/>
        <v>0</v>
      </c>
      <c r="I843" s="48">
        <f t="shared" si="50"/>
        <v>0</v>
      </c>
    </row>
    <row r="844" ht="16.5" spans="1:9">
      <c r="A844" s="41">
        <v>843</v>
      </c>
      <c r="B844" s="41"/>
      <c r="C844" s="41"/>
      <c r="D844" s="42"/>
      <c r="E844" s="48">
        <f t="shared" si="48"/>
        <v>0</v>
      </c>
      <c r="F844" s="48">
        <f>IF(E844/12&gt;0,VLOOKUP(E844/12,税率表!$A$17:$D$24,3,1),0)</f>
        <v>0</v>
      </c>
      <c r="G844" s="48">
        <f>IF(E844/12&gt;0,VLOOKUP(E844/12,税率表!$A$17:$D$24,4,1),0)</f>
        <v>0</v>
      </c>
      <c r="H844" s="48">
        <f t="shared" si="49"/>
        <v>0</v>
      </c>
      <c r="I844" s="48">
        <f t="shared" si="50"/>
        <v>0</v>
      </c>
    </row>
    <row r="845" ht="16.5" spans="1:9">
      <c r="A845" s="41">
        <v>844</v>
      </c>
      <c r="B845" s="41"/>
      <c r="C845" s="41"/>
      <c r="D845" s="42"/>
      <c r="E845" s="48">
        <f t="shared" si="48"/>
        <v>0</v>
      </c>
      <c r="F845" s="48">
        <f>IF(E845/12&gt;0,VLOOKUP(E845/12,税率表!$A$17:$D$24,3,1),0)</f>
        <v>0</v>
      </c>
      <c r="G845" s="48">
        <f>IF(E845/12&gt;0,VLOOKUP(E845/12,税率表!$A$17:$D$24,4,1),0)</f>
        <v>0</v>
      </c>
      <c r="H845" s="48">
        <f t="shared" si="49"/>
        <v>0</v>
      </c>
      <c r="I845" s="48">
        <f t="shared" si="50"/>
        <v>0</v>
      </c>
    </row>
    <row r="846" ht="16.5" spans="1:9">
      <c r="A846" s="41">
        <v>845</v>
      </c>
      <c r="B846" s="41"/>
      <c r="C846" s="41"/>
      <c r="D846" s="42"/>
      <c r="E846" s="48">
        <f t="shared" si="48"/>
        <v>0</v>
      </c>
      <c r="F846" s="48">
        <f>IF(E846/12&gt;0,VLOOKUP(E846/12,税率表!$A$17:$D$24,3,1),0)</f>
        <v>0</v>
      </c>
      <c r="G846" s="48">
        <f>IF(E846/12&gt;0,VLOOKUP(E846/12,税率表!$A$17:$D$24,4,1),0)</f>
        <v>0</v>
      </c>
      <c r="H846" s="48">
        <f t="shared" si="49"/>
        <v>0</v>
      </c>
      <c r="I846" s="48">
        <f t="shared" si="50"/>
        <v>0</v>
      </c>
    </row>
    <row r="847" ht="16.5" spans="1:9">
      <c r="A847" s="41">
        <v>846</v>
      </c>
      <c r="B847" s="41"/>
      <c r="C847" s="41"/>
      <c r="D847" s="42"/>
      <c r="E847" s="48">
        <f t="shared" si="48"/>
        <v>0</v>
      </c>
      <c r="F847" s="48">
        <f>IF(E847/12&gt;0,VLOOKUP(E847/12,税率表!$A$17:$D$24,3,1),0)</f>
        <v>0</v>
      </c>
      <c r="G847" s="48">
        <f>IF(E847/12&gt;0,VLOOKUP(E847/12,税率表!$A$17:$D$24,4,1),0)</f>
        <v>0</v>
      </c>
      <c r="H847" s="48">
        <f t="shared" si="49"/>
        <v>0</v>
      </c>
      <c r="I847" s="48">
        <f t="shared" si="50"/>
        <v>0</v>
      </c>
    </row>
    <row r="848" ht="16.5" spans="1:9">
      <c r="A848" s="41">
        <v>847</v>
      </c>
      <c r="B848" s="41"/>
      <c r="C848" s="41"/>
      <c r="D848" s="42"/>
      <c r="E848" s="48">
        <f t="shared" si="48"/>
        <v>0</v>
      </c>
      <c r="F848" s="48">
        <f>IF(E848/12&gt;0,VLOOKUP(E848/12,税率表!$A$17:$D$24,3,1),0)</f>
        <v>0</v>
      </c>
      <c r="G848" s="48">
        <f>IF(E848/12&gt;0,VLOOKUP(E848/12,税率表!$A$17:$D$24,4,1),0)</f>
        <v>0</v>
      </c>
      <c r="H848" s="48">
        <f t="shared" si="49"/>
        <v>0</v>
      </c>
      <c r="I848" s="48">
        <f t="shared" si="50"/>
        <v>0</v>
      </c>
    </row>
    <row r="849" ht="16.5" spans="1:9">
      <c r="A849" s="41">
        <v>848</v>
      </c>
      <c r="B849" s="41"/>
      <c r="C849" s="41"/>
      <c r="D849" s="42"/>
      <c r="E849" s="48">
        <f t="shared" si="48"/>
        <v>0</v>
      </c>
      <c r="F849" s="48">
        <f>IF(E849/12&gt;0,VLOOKUP(E849/12,税率表!$A$17:$D$24,3,1),0)</f>
        <v>0</v>
      </c>
      <c r="G849" s="48">
        <f>IF(E849/12&gt;0,VLOOKUP(E849/12,税率表!$A$17:$D$24,4,1),0)</f>
        <v>0</v>
      </c>
      <c r="H849" s="48">
        <f t="shared" si="49"/>
        <v>0</v>
      </c>
      <c r="I849" s="48">
        <f t="shared" si="50"/>
        <v>0</v>
      </c>
    </row>
    <row r="850" ht="16.5" spans="1:9">
      <c r="A850" s="41">
        <v>849</v>
      </c>
      <c r="B850" s="41"/>
      <c r="C850" s="41"/>
      <c r="D850" s="42"/>
      <c r="E850" s="48">
        <f t="shared" si="48"/>
        <v>0</v>
      </c>
      <c r="F850" s="48">
        <f>IF(E850/12&gt;0,VLOOKUP(E850/12,税率表!$A$17:$D$24,3,1),0)</f>
        <v>0</v>
      </c>
      <c r="G850" s="48">
        <f>IF(E850/12&gt;0,VLOOKUP(E850/12,税率表!$A$17:$D$24,4,1),0)</f>
        <v>0</v>
      </c>
      <c r="H850" s="48">
        <f t="shared" si="49"/>
        <v>0</v>
      </c>
      <c r="I850" s="48">
        <f t="shared" si="50"/>
        <v>0</v>
      </c>
    </row>
    <row r="851" ht="16.5" spans="1:9">
      <c r="A851" s="41">
        <v>850</v>
      </c>
      <c r="B851" s="41"/>
      <c r="C851" s="41"/>
      <c r="D851" s="42"/>
      <c r="E851" s="48">
        <f t="shared" si="48"/>
        <v>0</v>
      </c>
      <c r="F851" s="48">
        <f>IF(E851/12&gt;0,VLOOKUP(E851/12,税率表!$A$17:$D$24,3,1),0)</f>
        <v>0</v>
      </c>
      <c r="G851" s="48">
        <f>IF(E851/12&gt;0,VLOOKUP(E851/12,税率表!$A$17:$D$24,4,1),0)</f>
        <v>0</v>
      </c>
      <c r="H851" s="48">
        <f t="shared" si="49"/>
        <v>0</v>
      </c>
      <c r="I851" s="48">
        <f t="shared" si="50"/>
        <v>0</v>
      </c>
    </row>
    <row r="852" ht="16.5" spans="1:9">
      <c r="A852" s="41">
        <v>851</v>
      </c>
      <c r="B852" s="41"/>
      <c r="C852" s="41"/>
      <c r="D852" s="42"/>
      <c r="E852" s="48">
        <f t="shared" si="48"/>
        <v>0</v>
      </c>
      <c r="F852" s="48">
        <f>IF(E852/12&gt;0,VLOOKUP(E852/12,税率表!$A$17:$D$24,3,1),0)</f>
        <v>0</v>
      </c>
      <c r="G852" s="48">
        <f>IF(E852/12&gt;0,VLOOKUP(E852/12,税率表!$A$17:$D$24,4,1),0)</f>
        <v>0</v>
      </c>
      <c r="H852" s="48">
        <f t="shared" si="49"/>
        <v>0</v>
      </c>
      <c r="I852" s="48">
        <f t="shared" si="50"/>
        <v>0</v>
      </c>
    </row>
    <row r="853" ht="16.5" spans="1:9">
      <c r="A853" s="41">
        <v>852</v>
      </c>
      <c r="B853" s="41"/>
      <c r="C853" s="41"/>
      <c r="D853" s="42"/>
      <c r="E853" s="48">
        <f t="shared" si="48"/>
        <v>0</v>
      </c>
      <c r="F853" s="48">
        <f>IF(E853/12&gt;0,VLOOKUP(E853/12,税率表!$A$17:$D$24,3,1),0)</f>
        <v>0</v>
      </c>
      <c r="G853" s="48">
        <f>IF(E853/12&gt;0,VLOOKUP(E853/12,税率表!$A$17:$D$24,4,1),0)</f>
        <v>0</v>
      </c>
      <c r="H853" s="48">
        <f t="shared" si="49"/>
        <v>0</v>
      </c>
      <c r="I853" s="48">
        <f t="shared" si="50"/>
        <v>0</v>
      </c>
    </row>
    <row r="854" ht="16.5" spans="1:9">
      <c r="A854" s="41">
        <v>853</v>
      </c>
      <c r="B854" s="41"/>
      <c r="C854" s="41"/>
      <c r="D854" s="42"/>
      <c r="E854" s="48">
        <f t="shared" si="48"/>
        <v>0</v>
      </c>
      <c r="F854" s="48">
        <f>IF(E854/12&gt;0,VLOOKUP(E854/12,税率表!$A$17:$D$24,3,1),0)</f>
        <v>0</v>
      </c>
      <c r="G854" s="48">
        <f>IF(E854/12&gt;0,VLOOKUP(E854/12,税率表!$A$17:$D$24,4,1),0)</f>
        <v>0</v>
      </c>
      <c r="H854" s="48">
        <f t="shared" si="49"/>
        <v>0</v>
      </c>
      <c r="I854" s="48">
        <f t="shared" si="50"/>
        <v>0</v>
      </c>
    </row>
    <row r="855" ht="16.5" spans="1:9">
      <c r="A855" s="41">
        <v>854</v>
      </c>
      <c r="B855" s="41"/>
      <c r="C855" s="41"/>
      <c r="D855" s="42"/>
      <c r="E855" s="48">
        <f t="shared" si="48"/>
        <v>0</v>
      </c>
      <c r="F855" s="48">
        <f>IF(E855/12&gt;0,VLOOKUP(E855/12,税率表!$A$17:$D$24,3,1),0)</f>
        <v>0</v>
      </c>
      <c r="G855" s="48">
        <f>IF(E855/12&gt;0,VLOOKUP(E855/12,税率表!$A$17:$D$24,4,1),0)</f>
        <v>0</v>
      </c>
      <c r="H855" s="48">
        <f t="shared" si="49"/>
        <v>0</v>
      </c>
      <c r="I855" s="48">
        <f t="shared" si="50"/>
        <v>0</v>
      </c>
    </row>
    <row r="856" ht="16.5" spans="1:9">
      <c r="A856" s="41">
        <v>855</v>
      </c>
      <c r="B856" s="41"/>
      <c r="C856" s="41"/>
      <c r="D856" s="42"/>
      <c r="E856" s="48">
        <f t="shared" si="48"/>
        <v>0</v>
      </c>
      <c r="F856" s="48">
        <f>IF(E856/12&gt;0,VLOOKUP(E856/12,税率表!$A$17:$D$24,3,1),0)</f>
        <v>0</v>
      </c>
      <c r="G856" s="48">
        <f>IF(E856/12&gt;0,VLOOKUP(E856/12,税率表!$A$17:$D$24,4,1),0)</f>
        <v>0</v>
      </c>
      <c r="H856" s="48">
        <f t="shared" si="49"/>
        <v>0</v>
      </c>
      <c r="I856" s="48">
        <f t="shared" si="50"/>
        <v>0</v>
      </c>
    </row>
    <row r="857" ht="16.5" spans="1:9">
      <c r="A857" s="41">
        <v>856</v>
      </c>
      <c r="B857" s="41"/>
      <c r="C857" s="41"/>
      <c r="D857" s="42"/>
      <c r="E857" s="48">
        <f t="shared" si="48"/>
        <v>0</v>
      </c>
      <c r="F857" s="48">
        <f>IF(E857/12&gt;0,VLOOKUP(E857/12,税率表!$A$17:$D$24,3,1),0)</f>
        <v>0</v>
      </c>
      <c r="G857" s="48">
        <f>IF(E857/12&gt;0,VLOOKUP(E857/12,税率表!$A$17:$D$24,4,1),0)</f>
        <v>0</v>
      </c>
      <c r="H857" s="48">
        <f t="shared" si="49"/>
        <v>0</v>
      </c>
      <c r="I857" s="48">
        <f t="shared" si="50"/>
        <v>0</v>
      </c>
    </row>
    <row r="858" ht="16.5" spans="1:9">
      <c r="A858" s="41">
        <v>857</v>
      </c>
      <c r="B858" s="41"/>
      <c r="C858" s="41"/>
      <c r="D858" s="42"/>
      <c r="E858" s="48">
        <f t="shared" si="48"/>
        <v>0</v>
      </c>
      <c r="F858" s="48">
        <f>IF(E858/12&gt;0,VLOOKUP(E858/12,税率表!$A$17:$D$24,3,1),0)</f>
        <v>0</v>
      </c>
      <c r="G858" s="48">
        <f>IF(E858/12&gt;0,VLOOKUP(E858/12,税率表!$A$17:$D$24,4,1),0)</f>
        <v>0</v>
      </c>
      <c r="H858" s="48">
        <f t="shared" si="49"/>
        <v>0</v>
      </c>
      <c r="I858" s="48">
        <f t="shared" si="50"/>
        <v>0</v>
      </c>
    </row>
    <row r="859" ht="16.5" spans="1:9">
      <c r="A859" s="41">
        <v>858</v>
      </c>
      <c r="B859" s="41"/>
      <c r="C859" s="41"/>
      <c r="D859" s="42"/>
      <c r="E859" s="48">
        <f t="shared" si="48"/>
        <v>0</v>
      </c>
      <c r="F859" s="48">
        <f>IF(E859/12&gt;0,VLOOKUP(E859/12,税率表!$A$17:$D$24,3,1),0)</f>
        <v>0</v>
      </c>
      <c r="G859" s="48">
        <f>IF(E859/12&gt;0,VLOOKUP(E859/12,税率表!$A$17:$D$24,4,1),0)</f>
        <v>0</v>
      </c>
      <c r="H859" s="48">
        <f t="shared" si="49"/>
        <v>0</v>
      </c>
      <c r="I859" s="48">
        <f t="shared" si="50"/>
        <v>0</v>
      </c>
    </row>
    <row r="860" ht="16.5" spans="1:9">
      <c r="A860" s="41">
        <v>859</v>
      </c>
      <c r="B860" s="41"/>
      <c r="C860" s="41"/>
      <c r="D860" s="42"/>
      <c r="E860" s="48">
        <f t="shared" si="48"/>
        <v>0</v>
      </c>
      <c r="F860" s="48">
        <f>IF(E860/12&gt;0,VLOOKUP(E860/12,税率表!$A$17:$D$24,3,1),0)</f>
        <v>0</v>
      </c>
      <c r="G860" s="48">
        <f>IF(E860/12&gt;0,VLOOKUP(E860/12,税率表!$A$17:$D$24,4,1),0)</f>
        <v>0</v>
      </c>
      <c r="H860" s="48">
        <f t="shared" si="49"/>
        <v>0</v>
      </c>
      <c r="I860" s="48">
        <f t="shared" si="50"/>
        <v>0</v>
      </c>
    </row>
    <row r="861" ht="16.5" spans="1:9">
      <c r="A861" s="41">
        <v>860</v>
      </c>
      <c r="B861" s="41"/>
      <c r="C861" s="41"/>
      <c r="D861" s="42"/>
      <c r="E861" s="48">
        <f t="shared" si="48"/>
        <v>0</v>
      </c>
      <c r="F861" s="48">
        <f>IF(E861/12&gt;0,VLOOKUP(E861/12,税率表!$A$17:$D$24,3,1),0)</f>
        <v>0</v>
      </c>
      <c r="G861" s="48">
        <f>IF(E861/12&gt;0,VLOOKUP(E861/12,税率表!$A$17:$D$24,4,1),0)</f>
        <v>0</v>
      </c>
      <c r="H861" s="48">
        <f t="shared" si="49"/>
        <v>0</v>
      </c>
      <c r="I861" s="48">
        <f t="shared" si="50"/>
        <v>0</v>
      </c>
    </row>
    <row r="862" ht="16.5" spans="1:9">
      <c r="A862" s="41">
        <v>861</v>
      </c>
      <c r="B862" s="41"/>
      <c r="C862" s="41"/>
      <c r="D862" s="42"/>
      <c r="E862" s="48">
        <f t="shared" si="48"/>
        <v>0</v>
      </c>
      <c r="F862" s="48">
        <f>IF(E862/12&gt;0,VLOOKUP(E862/12,税率表!$A$17:$D$24,3,1),0)</f>
        <v>0</v>
      </c>
      <c r="G862" s="48">
        <f>IF(E862/12&gt;0,VLOOKUP(E862/12,税率表!$A$17:$D$24,4,1),0)</f>
        <v>0</v>
      </c>
      <c r="H862" s="48">
        <f t="shared" si="49"/>
        <v>0</v>
      </c>
      <c r="I862" s="48">
        <f t="shared" si="50"/>
        <v>0</v>
      </c>
    </row>
    <row r="863" ht="16.5" spans="1:9">
      <c r="A863" s="41">
        <v>862</v>
      </c>
      <c r="B863" s="41"/>
      <c r="C863" s="41"/>
      <c r="D863" s="42"/>
      <c r="E863" s="48">
        <f t="shared" si="48"/>
        <v>0</v>
      </c>
      <c r="F863" s="48">
        <f>IF(E863/12&gt;0,VLOOKUP(E863/12,税率表!$A$17:$D$24,3,1),0)</f>
        <v>0</v>
      </c>
      <c r="G863" s="48">
        <f>IF(E863/12&gt;0,VLOOKUP(E863/12,税率表!$A$17:$D$24,4,1),0)</f>
        <v>0</v>
      </c>
      <c r="H863" s="48">
        <f t="shared" si="49"/>
        <v>0</v>
      </c>
      <c r="I863" s="48">
        <f t="shared" si="50"/>
        <v>0</v>
      </c>
    </row>
    <row r="864" ht="16.5" spans="1:9">
      <c r="A864" s="41">
        <v>863</v>
      </c>
      <c r="B864" s="41"/>
      <c r="C864" s="41"/>
      <c r="D864" s="42"/>
      <c r="E864" s="48">
        <f t="shared" si="48"/>
        <v>0</v>
      </c>
      <c r="F864" s="48">
        <f>IF(E864/12&gt;0,VLOOKUP(E864/12,税率表!$A$17:$D$24,3,1),0)</f>
        <v>0</v>
      </c>
      <c r="G864" s="48">
        <f>IF(E864/12&gt;0,VLOOKUP(E864/12,税率表!$A$17:$D$24,4,1),0)</f>
        <v>0</v>
      </c>
      <c r="H864" s="48">
        <f t="shared" si="49"/>
        <v>0</v>
      </c>
      <c r="I864" s="48">
        <f t="shared" si="50"/>
        <v>0</v>
      </c>
    </row>
    <row r="865" ht="16.5" spans="1:9">
      <c r="A865" s="41">
        <v>864</v>
      </c>
      <c r="B865" s="41"/>
      <c r="C865" s="41"/>
      <c r="D865" s="42"/>
      <c r="E865" s="48">
        <f t="shared" si="48"/>
        <v>0</v>
      </c>
      <c r="F865" s="48">
        <f>IF(E865/12&gt;0,VLOOKUP(E865/12,税率表!$A$17:$D$24,3,1),0)</f>
        <v>0</v>
      </c>
      <c r="G865" s="48">
        <f>IF(E865/12&gt;0,VLOOKUP(E865/12,税率表!$A$17:$D$24,4,1),0)</f>
        <v>0</v>
      </c>
      <c r="H865" s="48">
        <f t="shared" si="49"/>
        <v>0</v>
      </c>
      <c r="I865" s="48">
        <f t="shared" si="50"/>
        <v>0</v>
      </c>
    </row>
    <row r="866" ht="16.5" spans="1:9">
      <c r="A866" s="41">
        <v>865</v>
      </c>
      <c r="B866" s="41"/>
      <c r="C866" s="41"/>
      <c r="D866" s="42"/>
      <c r="E866" s="48">
        <f t="shared" si="48"/>
        <v>0</v>
      </c>
      <c r="F866" s="48">
        <f>IF(E866/12&gt;0,VLOOKUP(E866/12,税率表!$A$17:$D$24,3,1),0)</f>
        <v>0</v>
      </c>
      <c r="G866" s="48">
        <f>IF(E866/12&gt;0,VLOOKUP(E866/12,税率表!$A$17:$D$24,4,1),0)</f>
        <v>0</v>
      </c>
      <c r="H866" s="48">
        <f t="shared" si="49"/>
        <v>0</v>
      </c>
      <c r="I866" s="48">
        <f t="shared" si="50"/>
        <v>0</v>
      </c>
    </row>
    <row r="867" ht="16.5" spans="1:9">
      <c r="A867" s="41">
        <v>866</v>
      </c>
      <c r="B867" s="41"/>
      <c r="C867" s="41"/>
      <c r="D867" s="42"/>
      <c r="E867" s="48">
        <f t="shared" si="48"/>
        <v>0</v>
      </c>
      <c r="F867" s="48">
        <f>IF(E867/12&gt;0,VLOOKUP(E867/12,税率表!$A$17:$D$24,3,1),0)</f>
        <v>0</v>
      </c>
      <c r="G867" s="48">
        <f>IF(E867/12&gt;0,VLOOKUP(E867/12,税率表!$A$17:$D$24,4,1),0)</f>
        <v>0</v>
      </c>
      <c r="H867" s="48">
        <f t="shared" si="49"/>
        <v>0</v>
      </c>
      <c r="I867" s="48">
        <f t="shared" si="50"/>
        <v>0</v>
      </c>
    </row>
    <row r="868" ht="16.5" spans="1:9">
      <c r="A868" s="41">
        <v>867</v>
      </c>
      <c r="B868" s="41"/>
      <c r="C868" s="41"/>
      <c r="D868" s="42"/>
      <c r="E868" s="48">
        <f t="shared" si="48"/>
        <v>0</v>
      </c>
      <c r="F868" s="48">
        <f>IF(E868/12&gt;0,VLOOKUP(E868/12,税率表!$A$17:$D$24,3,1),0)</f>
        <v>0</v>
      </c>
      <c r="G868" s="48">
        <f>IF(E868/12&gt;0,VLOOKUP(E868/12,税率表!$A$17:$D$24,4,1),0)</f>
        <v>0</v>
      </c>
      <c r="H868" s="48">
        <f t="shared" si="49"/>
        <v>0</v>
      </c>
      <c r="I868" s="48">
        <f t="shared" si="50"/>
        <v>0</v>
      </c>
    </row>
    <row r="869" ht="16.5" spans="1:9">
      <c r="A869" s="41">
        <v>868</v>
      </c>
      <c r="B869" s="41"/>
      <c r="C869" s="41"/>
      <c r="D869" s="42"/>
      <c r="E869" s="48">
        <f t="shared" si="48"/>
        <v>0</v>
      </c>
      <c r="F869" s="48">
        <f>IF(E869/12&gt;0,VLOOKUP(E869/12,税率表!$A$17:$D$24,3,1),0)</f>
        <v>0</v>
      </c>
      <c r="G869" s="48">
        <f>IF(E869/12&gt;0,VLOOKUP(E869/12,税率表!$A$17:$D$24,4,1),0)</f>
        <v>0</v>
      </c>
      <c r="H869" s="48">
        <f t="shared" si="49"/>
        <v>0</v>
      </c>
      <c r="I869" s="48">
        <f t="shared" si="50"/>
        <v>0</v>
      </c>
    </row>
    <row r="870" ht="16.5" spans="1:9">
      <c r="A870" s="41">
        <v>869</v>
      </c>
      <c r="B870" s="41"/>
      <c r="C870" s="41"/>
      <c r="D870" s="42"/>
      <c r="E870" s="48">
        <f t="shared" si="48"/>
        <v>0</v>
      </c>
      <c r="F870" s="48">
        <f>IF(E870/12&gt;0,VLOOKUP(E870/12,税率表!$A$17:$D$24,3,1),0)</f>
        <v>0</v>
      </c>
      <c r="G870" s="48">
        <f>IF(E870/12&gt;0,VLOOKUP(E870/12,税率表!$A$17:$D$24,4,1),0)</f>
        <v>0</v>
      </c>
      <c r="H870" s="48">
        <f t="shared" si="49"/>
        <v>0</v>
      </c>
      <c r="I870" s="48">
        <f t="shared" si="50"/>
        <v>0</v>
      </c>
    </row>
    <row r="871" ht="16.5" spans="1:9">
      <c r="A871" s="41">
        <v>870</v>
      </c>
      <c r="B871" s="41"/>
      <c r="C871" s="41"/>
      <c r="D871" s="42"/>
      <c r="E871" s="48">
        <f t="shared" si="48"/>
        <v>0</v>
      </c>
      <c r="F871" s="48">
        <f>IF(E871/12&gt;0,VLOOKUP(E871/12,税率表!$A$17:$D$24,3,1),0)</f>
        <v>0</v>
      </c>
      <c r="G871" s="48">
        <f>IF(E871/12&gt;0,VLOOKUP(E871/12,税率表!$A$17:$D$24,4,1),0)</f>
        <v>0</v>
      </c>
      <c r="H871" s="48">
        <f t="shared" si="49"/>
        <v>0</v>
      </c>
      <c r="I871" s="48">
        <f t="shared" si="50"/>
        <v>0</v>
      </c>
    </row>
    <row r="872" ht="16.5" spans="1:9">
      <c r="A872" s="41">
        <v>871</v>
      </c>
      <c r="B872" s="41"/>
      <c r="C872" s="41"/>
      <c r="D872" s="42"/>
      <c r="E872" s="48">
        <f t="shared" si="48"/>
        <v>0</v>
      </c>
      <c r="F872" s="48">
        <f>IF(E872/12&gt;0,VLOOKUP(E872/12,税率表!$A$17:$D$24,3,1),0)</f>
        <v>0</v>
      </c>
      <c r="G872" s="48">
        <f>IF(E872/12&gt;0,VLOOKUP(E872/12,税率表!$A$17:$D$24,4,1),0)</f>
        <v>0</v>
      </c>
      <c r="H872" s="48">
        <f t="shared" si="49"/>
        <v>0</v>
      </c>
      <c r="I872" s="48">
        <f t="shared" si="50"/>
        <v>0</v>
      </c>
    </row>
    <row r="873" ht="16.5" spans="1:9">
      <c r="A873" s="41">
        <v>872</v>
      </c>
      <c r="B873" s="41"/>
      <c r="C873" s="41"/>
      <c r="D873" s="42"/>
      <c r="E873" s="48">
        <f t="shared" si="48"/>
        <v>0</v>
      </c>
      <c r="F873" s="48">
        <f>IF(E873/12&gt;0,VLOOKUP(E873/12,税率表!$A$17:$D$24,3,1),0)</f>
        <v>0</v>
      </c>
      <c r="G873" s="48">
        <f>IF(E873/12&gt;0,VLOOKUP(E873/12,税率表!$A$17:$D$24,4,1),0)</f>
        <v>0</v>
      </c>
      <c r="H873" s="48">
        <f t="shared" si="49"/>
        <v>0</v>
      </c>
      <c r="I873" s="48">
        <f t="shared" si="50"/>
        <v>0</v>
      </c>
    </row>
    <row r="874" ht="16.5" spans="1:9">
      <c r="A874" s="41">
        <v>873</v>
      </c>
      <c r="B874" s="41"/>
      <c r="C874" s="41"/>
      <c r="D874" s="42"/>
      <c r="E874" s="48">
        <f t="shared" si="48"/>
        <v>0</v>
      </c>
      <c r="F874" s="48">
        <f>IF(E874/12&gt;0,VLOOKUP(E874/12,税率表!$A$17:$D$24,3,1),0)</f>
        <v>0</v>
      </c>
      <c r="G874" s="48">
        <f>IF(E874/12&gt;0,VLOOKUP(E874/12,税率表!$A$17:$D$24,4,1),0)</f>
        <v>0</v>
      </c>
      <c r="H874" s="48">
        <f t="shared" si="49"/>
        <v>0</v>
      </c>
      <c r="I874" s="48">
        <f t="shared" si="50"/>
        <v>0</v>
      </c>
    </row>
    <row r="875" ht="16.5" spans="1:9">
      <c r="A875" s="41">
        <v>874</v>
      </c>
      <c r="B875" s="41"/>
      <c r="C875" s="41"/>
      <c r="D875" s="42"/>
      <c r="E875" s="48">
        <f t="shared" si="48"/>
        <v>0</v>
      </c>
      <c r="F875" s="48">
        <f>IF(E875/12&gt;0,VLOOKUP(E875/12,税率表!$A$17:$D$24,3,1),0)</f>
        <v>0</v>
      </c>
      <c r="G875" s="48">
        <f>IF(E875/12&gt;0,VLOOKUP(E875/12,税率表!$A$17:$D$24,4,1),0)</f>
        <v>0</v>
      </c>
      <c r="H875" s="48">
        <f t="shared" si="49"/>
        <v>0</v>
      </c>
      <c r="I875" s="48">
        <f t="shared" si="50"/>
        <v>0</v>
      </c>
    </row>
    <row r="876" ht="16.5" spans="1:9">
      <c r="A876" s="41">
        <v>875</v>
      </c>
      <c r="B876" s="41"/>
      <c r="C876" s="41"/>
      <c r="D876" s="42"/>
      <c r="E876" s="48">
        <f t="shared" si="48"/>
        <v>0</v>
      </c>
      <c r="F876" s="48">
        <f>IF(E876/12&gt;0,VLOOKUP(E876/12,税率表!$A$17:$D$24,3,1),0)</f>
        <v>0</v>
      </c>
      <c r="G876" s="48">
        <f>IF(E876/12&gt;0,VLOOKUP(E876/12,税率表!$A$17:$D$24,4,1),0)</f>
        <v>0</v>
      </c>
      <c r="H876" s="48">
        <f t="shared" si="49"/>
        <v>0</v>
      </c>
      <c r="I876" s="48">
        <f t="shared" si="50"/>
        <v>0</v>
      </c>
    </row>
    <row r="877" ht="16.5" spans="1:9">
      <c r="A877" s="41">
        <v>876</v>
      </c>
      <c r="B877" s="41"/>
      <c r="C877" s="41"/>
      <c r="D877" s="42"/>
      <c r="E877" s="48">
        <f t="shared" si="48"/>
        <v>0</v>
      </c>
      <c r="F877" s="48">
        <f>IF(E877/12&gt;0,VLOOKUP(E877/12,税率表!$A$17:$D$24,3,1),0)</f>
        <v>0</v>
      </c>
      <c r="G877" s="48">
        <f>IF(E877/12&gt;0,VLOOKUP(E877/12,税率表!$A$17:$D$24,4,1),0)</f>
        <v>0</v>
      </c>
      <c r="H877" s="48">
        <f t="shared" si="49"/>
        <v>0</v>
      </c>
      <c r="I877" s="48">
        <f t="shared" si="50"/>
        <v>0</v>
      </c>
    </row>
    <row r="878" ht="16.5" spans="1:9">
      <c r="A878" s="41">
        <v>877</v>
      </c>
      <c r="B878" s="41"/>
      <c r="C878" s="41"/>
      <c r="D878" s="42"/>
      <c r="E878" s="48">
        <f t="shared" si="48"/>
        <v>0</v>
      </c>
      <c r="F878" s="48">
        <f>IF(E878/12&gt;0,VLOOKUP(E878/12,税率表!$A$17:$D$24,3,1),0)</f>
        <v>0</v>
      </c>
      <c r="G878" s="48">
        <f>IF(E878/12&gt;0,VLOOKUP(E878/12,税率表!$A$17:$D$24,4,1),0)</f>
        <v>0</v>
      </c>
      <c r="H878" s="48">
        <f t="shared" si="49"/>
        <v>0</v>
      </c>
      <c r="I878" s="48">
        <f t="shared" si="50"/>
        <v>0</v>
      </c>
    </row>
    <row r="879" ht="16.5" spans="1:9">
      <c r="A879" s="41">
        <v>878</v>
      </c>
      <c r="B879" s="41"/>
      <c r="C879" s="41"/>
      <c r="D879" s="42"/>
      <c r="E879" s="48">
        <f t="shared" si="48"/>
        <v>0</v>
      </c>
      <c r="F879" s="48">
        <f>IF(E879/12&gt;0,VLOOKUP(E879/12,税率表!$A$17:$D$24,3,1),0)</f>
        <v>0</v>
      </c>
      <c r="G879" s="48">
        <f>IF(E879/12&gt;0,VLOOKUP(E879/12,税率表!$A$17:$D$24,4,1),0)</f>
        <v>0</v>
      </c>
      <c r="H879" s="48">
        <f t="shared" si="49"/>
        <v>0</v>
      </c>
      <c r="I879" s="48">
        <f t="shared" si="50"/>
        <v>0</v>
      </c>
    </row>
    <row r="880" ht="16.5" spans="1:9">
      <c r="A880" s="41">
        <v>879</v>
      </c>
      <c r="B880" s="41"/>
      <c r="C880" s="41"/>
      <c r="D880" s="42"/>
      <c r="E880" s="48">
        <f t="shared" si="48"/>
        <v>0</v>
      </c>
      <c r="F880" s="48">
        <f>IF(E880/12&gt;0,VLOOKUP(E880/12,税率表!$A$17:$D$24,3,1),0)</f>
        <v>0</v>
      </c>
      <c r="G880" s="48">
        <f>IF(E880/12&gt;0,VLOOKUP(E880/12,税率表!$A$17:$D$24,4,1),0)</f>
        <v>0</v>
      </c>
      <c r="H880" s="48">
        <f t="shared" si="49"/>
        <v>0</v>
      </c>
      <c r="I880" s="48">
        <f t="shared" si="50"/>
        <v>0</v>
      </c>
    </row>
    <row r="881" ht="16.5" spans="1:9">
      <c r="A881" s="41">
        <v>880</v>
      </c>
      <c r="B881" s="41"/>
      <c r="C881" s="41"/>
      <c r="D881" s="42"/>
      <c r="E881" s="48">
        <f t="shared" si="48"/>
        <v>0</v>
      </c>
      <c r="F881" s="48">
        <f>IF(E881/12&gt;0,VLOOKUP(E881/12,税率表!$A$17:$D$24,3,1),0)</f>
        <v>0</v>
      </c>
      <c r="G881" s="48">
        <f>IF(E881/12&gt;0,VLOOKUP(E881/12,税率表!$A$17:$D$24,4,1),0)</f>
        <v>0</v>
      </c>
      <c r="H881" s="48">
        <f t="shared" si="49"/>
        <v>0</v>
      </c>
      <c r="I881" s="48">
        <f t="shared" si="50"/>
        <v>0</v>
      </c>
    </row>
    <row r="882" ht="16.5" spans="1:9">
      <c r="A882" s="41">
        <v>881</v>
      </c>
      <c r="B882" s="41"/>
      <c r="C882" s="41"/>
      <c r="D882" s="42"/>
      <c r="E882" s="48">
        <f t="shared" si="48"/>
        <v>0</v>
      </c>
      <c r="F882" s="48">
        <f>IF(E882/12&gt;0,VLOOKUP(E882/12,税率表!$A$17:$D$24,3,1),0)</f>
        <v>0</v>
      </c>
      <c r="G882" s="48">
        <f>IF(E882/12&gt;0,VLOOKUP(E882/12,税率表!$A$17:$D$24,4,1),0)</f>
        <v>0</v>
      </c>
      <c r="H882" s="48">
        <f t="shared" si="49"/>
        <v>0</v>
      </c>
      <c r="I882" s="48">
        <f t="shared" si="50"/>
        <v>0</v>
      </c>
    </row>
    <row r="883" ht="16.5" spans="1:9">
      <c r="A883" s="41">
        <v>882</v>
      </c>
      <c r="B883" s="41"/>
      <c r="C883" s="41"/>
      <c r="D883" s="42"/>
      <c r="E883" s="48">
        <f t="shared" si="48"/>
        <v>0</v>
      </c>
      <c r="F883" s="48">
        <f>IF(E883/12&gt;0,VLOOKUP(E883/12,税率表!$A$17:$D$24,3,1),0)</f>
        <v>0</v>
      </c>
      <c r="G883" s="48">
        <f>IF(E883/12&gt;0,VLOOKUP(E883/12,税率表!$A$17:$D$24,4,1),0)</f>
        <v>0</v>
      </c>
      <c r="H883" s="48">
        <f t="shared" si="49"/>
        <v>0</v>
      </c>
      <c r="I883" s="48">
        <f t="shared" si="50"/>
        <v>0</v>
      </c>
    </row>
    <row r="884" ht="16.5" spans="1:9">
      <c r="A884" s="41">
        <v>883</v>
      </c>
      <c r="B884" s="41"/>
      <c r="C884" s="41"/>
      <c r="D884" s="42"/>
      <c r="E884" s="48">
        <f t="shared" si="48"/>
        <v>0</v>
      </c>
      <c r="F884" s="48">
        <f>IF(E884/12&gt;0,VLOOKUP(E884/12,税率表!$A$17:$D$24,3,1),0)</f>
        <v>0</v>
      </c>
      <c r="G884" s="48">
        <f>IF(E884/12&gt;0,VLOOKUP(E884/12,税率表!$A$17:$D$24,4,1),0)</f>
        <v>0</v>
      </c>
      <c r="H884" s="48">
        <f t="shared" si="49"/>
        <v>0</v>
      </c>
      <c r="I884" s="48">
        <f t="shared" si="50"/>
        <v>0</v>
      </c>
    </row>
    <row r="885" ht="16.5" spans="1:9">
      <c r="A885" s="41">
        <v>884</v>
      </c>
      <c r="B885" s="41"/>
      <c r="C885" s="41"/>
      <c r="D885" s="42"/>
      <c r="E885" s="48">
        <f t="shared" si="48"/>
        <v>0</v>
      </c>
      <c r="F885" s="48">
        <f>IF(E885/12&gt;0,VLOOKUP(E885/12,税率表!$A$17:$D$24,3,1),0)</f>
        <v>0</v>
      </c>
      <c r="G885" s="48">
        <f>IF(E885/12&gt;0,VLOOKUP(E885/12,税率表!$A$17:$D$24,4,1),0)</f>
        <v>0</v>
      </c>
      <c r="H885" s="48">
        <f t="shared" si="49"/>
        <v>0</v>
      </c>
      <c r="I885" s="48">
        <f t="shared" si="50"/>
        <v>0</v>
      </c>
    </row>
    <row r="886" ht="16.5" spans="1:9">
      <c r="A886" s="41">
        <v>885</v>
      </c>
      <c r="B886" s="41"/>
      <c r="C886" s="41"/>
      <c r="D886" s="42"/>
      <c r="E886" s="48">
        <f t="shared" si="48"/>
        <v>0</v>
      </c>
      <c r="F886" s="48">
        <f>IF(E886/12&gt;0,VLOOKUP(E886/12,税率表!$A$17:$D$24,3,1),0)</f>
        <v>0</v>
      </c>
      <c r="G886" s="48">
        <f>IF(E886/12&gt;0,VLOOKUP(E886/12,税率表!$A$17:$D$24,4,1),0)</f>
        <v>0</v>
      </c>
      <c r="H886" s="48">
        <f t="shared" si="49"/>
        <v>0</v>
      </c>
      <c r="I886" s="48">
        <f t="shared" si="50"/>
        <v>0</v>
      </c>
    </row>
    <row r="887" ht="16.5" spans="1:9">
      <c r="A887" s="41">
        <v>886</v>
      </c>
      <c r="B887" s="41"/>
      <c r="C887" s="41"/>
      <c r="D887" s="42"/>
      <c r="E887" s="48">
        <f t="shared" si="48"/>
        <v>0</v>
      </c>
      <c r="F887" s="48">
        <f>IF(E887/12&gt;0,VLOOKUP(E887/12,税率表!$A$17:$D$24,3,1),0)</f>
        <v>0</v>
      </c>
      <c r="G887" s="48">
        <f>IF(E887/12&gt;0,VLOOKUP(E887/12,税率表!$A$17:$D$24,4,1),0)</f>
        <v>0</v>
      </c>
      <c r="H887" s="48">
        <f t="shared" si="49"/>
        <v>0</v>
      </c>
      <c r="I887" s="48">
        <f t="shared" si="50"/>
        <v>0</v>
      </c>
    </row>
    <row r="888" ht="16.5" spans="1:9">
      <c r="A888" s="41">
        <v>887</v>
      </c>
      <c r="B888" s="41"/>
      <c r="C888" s="41"/>
      <c r="D888" s="42"/>
      <c r="E888" s="48">
        <f t="shared" si="48"/>
        <v>0</v>
      </c>
      <c r="F888" s="48">
        <f>IF(E888/12&gt;0,VLOOKUP(E888/12,税率表!$A$17:$D$24,3,1),0)</f>
        <v>0</v>
      </c>
      <c r="G888" s="48">
        <f>IF(E888/12&gt;0,VLOOKUP(E888/12,税率表!$A$17:$D$24,4,1),0)</f>
        <v>0</v>
      </c>
      <c r="H888" s="48">
        <f t="shared" si="49"/>
        <v>0</v>
      </c>
      <c r="I888" s="48">
        <f t="shared" si="50"/>
        <v>0</v>
      </c>
    </row>
    <row r="889" ht="16.5" spans="1:9">
      <c r="A889" s="41">
        <v>888</v>
      </c>
      <c r="B889" s="41"/>
      <c r="C889" s="41"/>
      <c r="D889" s="42"/>
      <c r="E889" s="48">
        <f t="shared" si="48"/>
        <v>0</v>
      </c>
      <c r="F889" s="48">
        <f>IF(E889/12&gt;0,VLOOKUP(E889/12,税率表!$A$17:$D$24,3,1),0)</f>
        <v>0</v>
      </c>
      <c r="G889" s="48">
        <f>IF(E889/12&gt;0,VLOOKUP(E889/12,税率表!$A$17:$D$24,4,1),0)</f>
        <v>0</v>
      </c>
      <c r="H889" s="48">
        <f t="shared" si="49"/>
        <v>0</v>
      </c>
      <c r="I889" s="48">
        <f t="shared" si="50"/>
        <v>0</v>
      </c>
    </row>
    <row r="890" ht="16.5" spans="1:9">
      <c r="A890" s="41">
        <v>889</v>
      </c>
      <c r="B890" s="41"/>
      <c r="C890" s="41"/>
      <c r="D890" s="42"/>
      <c r="E890" s="48">
        <f t="shared" si="48"/>
        <v>0</v>
      </c>
      <c r="F890" s="48">
        <f>IF(E890/12&gt;0,VLOOKUP(E890/12,税率表!$A$17:$D$24,3,1),0)</f>
        <v>0</v>
      </c>
      <c r="G890" s="48">
        <f>IF(E890/12&gt;0,VLOOKUP(E890/12,税率表!$A$17:$D$24,4,1),0)</f>
        <v>0</v>
      </c>
      <c r="H890" s="48">
        <f t="shared" si="49"/>
        <v>0</v>
      </c>
      <c r="I890" s="48">
        <f t="shared" si="50"/>
        <v>0</v>
      </c>
    </row>
    <row r="891" ht="16.5" spans="1:9">
      <c r="A891" s="41">
        <v>890</v>
      </c>
      <c r="B891" s="41"/>
      <c r="C891" s="41"/>
      <c r="D891" s="42"/>
      <c r="E891" s="48">
        <f t="shared" si="48"/>
        <v>0</v>
      </c>
      <c r="F891" s="48">
        <f>IF(E891/12&gt;0,VLOOKUP(E891/12,税率表!$A$17:$D$24,3,1),0)</f>
        <v>0</v>
      </c>
      <c r="G891" s="48">
        <f>IF(E891/12&gt;0,VLOOKUP(E891/12,税率表!$A$17:$D$24,4,1),0)</f>
        <v>0</v>
      </c>
      <c r="H891" s="48">
        <f t="shared" si="49"/>
        <v>0</v>
      </c>
      <c r="I891" s="48">
        <f t="shared" si="50"/>
        <v>0</v>
      </c>
    </row>
    <row r="892" ht="16.5" spans="1:9">
      <c r="A892" s="41">
        <v>891</v>
      </c>
      <c r="B892" s="41"/>
      <c r="C892" s="41"/>
      <c r="D892" s="42"/>
      <c r="E892" s="48">
        <f t="shared" si="48"/>
        <v>0</v>
      </c>
      <c r="F892" s="48">
        <f>IF(E892/12&gt;0,VLOOKUP(E892/12,税率表!$A$17:$D$24,3,1),0)</f>
        <v>0</v>
      </c>
      <c r="G892" s="48">
        <f>IF(E892/12&gt;0,VLOOKUP(E892/12,税率表!$A$17:$D$24,4,1),0)</f>
        <v>0</v>
      </c>
      <c r="H892" s="48">
        <f t="shared" si="49"/>
        <v>0</v>
      </c>
      <c r="I892" s="48">
        <f t="shared" si="50"/>
        <v>0</v>
      </c>
    </row>
    <row r="893" ht="16.5" spans="1:9">
      <c r="A893" s="41">
        <v>892</v>
      </c>
      <c r="B893" s="41"/>
      <c r="C893" s="41"/>
      <c r="D893" s="42"/>
      <c r="E893" s="48">
        <f t="shared" si="48"/>
        <v>0</v>
      </c>
      <c r="F893" s="48">
        <f>IF(E893/12&gt;0,VLOOKUP(E893/12,税率表!$A$17:$D$24,3,1),0)</f>
        <v>0</v>
      </c>
      <c r="G893" s="48">
        <f>IF(E893/12&gt;0,VLOOKUP(E893/12,税率表!$A$17:$D$24,4,1),0)</f>
        <v>0</v>
      </c>
      <c r="H893" s="48">
        <f t="shared" si="49"/>
        <v>0</v>
      </c>
      <c r="I893" s="48">
        <f t="shared" si="50"/>
        <v>0</v>
      </c>
    </row>
    <row r="894" ht="16.5" spans="1:9">
      <c r="A894" s="41">
        <v>893</v>
      </c>
      <c r="B894" s="41"/>
      <c r="C894" s="41"/>
      <c r="D894" s="42"/>
      <c r="E894" s="48">
        <f t="shared" si="48"/>
        <v>0</v>
      </c>
      <c r="F894" s="48">
        <f>IF(E894/12&gt;0,VLOOKUP(E894/12,税率表!$A$17:$D$24,3,1),0)</f>
        <v>0</v>
      </c>
      <c r="G894" s="48">
        <f>IF(E894/12&gt;0,VLOOKUP(E894/12,税率表!$A$17:$D$24,4,1),0)</f>
        <v>0</v>
      </c>
      <c r="H894" s="48">
        <f t="shared" si="49"/>
        <v>0</v>
      </c>
      <c r="I894" s="48">
        <f t="shared" si="50"/>
        <v>0</v>
      </c>
    </row>
    <row r="895" ht="16.5" spans="1:9">
      <c r="A895" s="41">
        <v>894</v>
      </c>
      <c r="B895" s="41"/>
      <c r="C895" s="41"/>
      <c r="D895" s="42"/>
      <c r="E895" s="48">
        <f t="shared" si="48"/>
        <v>0</v>
      </c>
      <c r="F895" s="48">
        <f>IF(E895/12&gt;0,VLOOKUP(E895/12,税率表!$A$17:$D$24,3,1),0)</f>
        <v>0</v>
      </c>
      <c r="G895" s="48">
        <f>IF(E895/12&gt;0,VLOOKUP(E895/12,税率表!$A$17:$D$24,4,1),0)</f>
        <v>0</v>
      </c>
      <c r="H895" s="48">
        <f t="shared" si="49"/>
        <v>0</v>
      </c>
      <c r="I895" s="48">
        <f t="shared" si="50"/>
        <v>0</v>
      </c>
    </row>
    <row r="896" ht="16.5" spans="1:9">
      <c r="A896" s="41">
        <v>895</v>
      </c>
      <c r="B896" s="41"/>
      <c r="C896" s="41"/>
      <c r="D896" s="42"/>
      <c r="E896" s="48">
        <f t="shared" si="48"/>
        <v>0</v>
      </c>
      <c r="F896" s="48">
        <f>IF(E896/12&gt;0,VLOOKUP(E896/12,税率表!$A$17:$D$24,3,1),0)</f>
        <v>0</v>
      </c>
      <c r="G896" s="48">
        <f>IF(E896/12&gt;0,VLOOKUP(E896/12,税率表!$A$17:$D$24,4,1),0)</f>
        <v>0</v>
      </c>
      <c r="H896" s="48">
        <f t="shared" si="49"/>
        <v>0</v>
      </c>
      <c r="I896" s="48">
        <f t="shared" si="50"/>
        <v>0</v>
      </c>
    </row>
    <row r="897" ht="16.5" spans="1:9">
      <c r="A897" s="41">
        <v>896</v>
      </c>
      <c r="B897" s="41"/>
      <c r="C897" s="41"/>
      <c r="D897" s="42"/>
      <c r="E897" s="48">
        <f t="shared" si="48"/>
        <v>0</v>
      </c>
      <c r="F897" s="48">
        <f>IF(E897/12&gt;0,VLOOKUP(E897/12,税率表!$A$17:$D$24,3,1),0)</f>
        <v>0</v>
      </c>
      <c r="G897" s="48">
        <f>IF(E897/12&gt;0,VLOOKUP(E897/12,税率表!$A$17:$D$24,4,1),0)</f>
        <v>0</v>
      </c>
      <c r="H897" s="48">
        <f t="shared" si="49"/>
        <v>0</v>
      </c>
      <c r="I897" s="48">
        <f t="shared" si="50"/>
        <v>0</v>
      </c>
    </row>
    <row r="898" ht="16.5" spans="1:9">
      <c r="A898" s="41">
        <v>897</v>
      </c>
      <c r="B898" s="41"/>
      <c r="C898" s="41"/>
      <c r="D898" s="42"/>
      <c r="E898" s="48">
        <f t="shared" si="48"/>
        <v>0</v>
      </c>
      <c r="F898" s="48">
        <f>IF(E898/12&gt;0,VLOOKUP(E898/12,税率表!$A$17:$D$24,3,1),0)</f>
        <v>0</v>
      </c>
      <c r="G898" s="48">
        <f>IF(E898/12&gt;0,VLOOKUP(E898/12,税率表!$A$17:$D$24,4,1),0)</f>
        <v>0</v>
      </c>
      <c r="H898" s="48">
        <f t="shared" si="49"/>
        <v>0</v>
      </c>
      <c r="I898" s="48">
        <f t="shared" si="50"/>
        <v>0</v>
      </c>
    </row>
    <row r="899" ht="16.5" spans="1:9">
      <c r="A899" s="41">
        <v>898</v>
      </c>
      <c r="B899" s="41"/>
      <c r="C899" s="41"/>
      <c r="D899" s="42"/>
      <c r="E899" s="48">
        <f t="shared" si="48"/>
        <v>0</v>
      </c>
      <c r="F899" s="48">
        <f>IF(E899/12&gt;0,VLOOKUP(E899/12,税率表!$A$17:$D$24,3,1),0)</f>
        <v>0</v>
      </c>
      <c r="G899" s="48">
        <f>IF(E899/12&gt;0,VLOOKUP(E899/12,税率表!$A$17:$D$24,4,1),0)</f>
        <v>0</v>
      </c>
      <c r="H899" s="48">
        <f t="shared" si="49"/>
        <v>0</v>
      </c>
      <c r="I899" s="48">
        <f t="shared" si="50"/>
        <v>0</v>
      </c>
    </row>
    <row r="900" ht="16.5" spans="1:9">
      <c r="A900" s="41">
        <v>899</v>
      </c>
      <c r="B900" s="41"/>
      <c r="C900" s="41"/>
      <c r="D900" s="42"/>
      <c r="E900" s="48">
        <f t="shared" si="48"/>
        <v>0</v>
      </c>
      <c r="F900" s="48">
        <f>IF(E900/12&gt;0,VLOOKUP(E900/12,税率表!$A$17:$D$24,3,1),0)</f>
        <v>0</v>
      </c>
      <c r="G900" s="48">
        <f>IF(E900/12&gt;0,VLOOKUP(E900/12,税率表!$A$17:$D$24,4,1),0)</f>
        <v>0</v>
      </c>
      <c r="H900" s="48">
        <f t="shared" si="49"/>
        <v>0</v>
      </c>
      <c r="I900" s="48">
        <f t="shared" si="50"/>
        <v>0</v>
      </c>
    </row>
    <row r="901" ht="16.5" spans="1:9">
      <c r="A901" s="41">
        <v>900</v>
      </c>
      <c r="B901" s="41"/>
      <c r="C901" s="41"/>
      <c r="D901" s="42"/>
      <c r="E901" s="48">
        <f t="shared" si="48"/>
        <v>0</v>
      </c>
      <c r="F901" s="48">
        <f>IF(E901/12&gt;0,VLOOKUP(E901/12,税率表!$A$17:$D$24,3,1),0)</f>
        <v>0</v>
      </c>
      <c r="G901" s="48">
        <f>IF(E901/12&gt;0,VLOOKUP(E901/12,税率表!$A$17:$D$24,4,1),0)</f>
        <v>0</v>
      </c>
      <c r="H901" s="48">
        <f t="shared" si="49"/>
        <v>0</v>
      </c>
      <c r="I901" s="48">
        <f t="shared" si="50"/>
        <v>0</v>
      </c>
    </row>
    <row r="902" ht="16.5" spans="1:9">
      <c r="A902" s="41">
        <v>901</v>
      </c>
      <c r="B902" s="41"/>
      <c r="C902" s="41"/>
      <c r="D902" s="42"/>
      <c r="E902" s="48">
        <f t="shared" si="48"/>
        <v>0</v>
      </c>
      <c r="F902" s="48">
        <f>IF(E902/12&gt;0,VLOOKUP(E902/12,税率表!$A$17:$D$24,3,1),0)</f>
        <v>0</v>
      </c>
      <c r="G902" s="48">
        <f>IF(E902/12&gt;0,VLOOKUP(E902/12,税率表!$A$17:$D$24,4,1),0)</f>
        <v>0</v>
      </c>
      <c r="H902" s="48">
        <f t="shared" si="49"/>
        <v>0</v>
      </c>
      <c r="I902" s="48">
        <f t="shared" si="50"/>
        <v>0</v>
      </c>
    </row>
    <row r="903" ht="16.5" spans="1:9">
      <c r="A903" s="41">
        <v>902</v>
      </c>
      <c r="B903" s="41"/>
      <c r="C903" s="41"/>
      <c r="D903" s="42"/>
      <c r="E903" s="48">
        <f t="shared" si="48"/>
        <v>0</v>
      </c>
      <c r="F903" s="48">
        <f>IF(E903/12&gt;0,VLOOKUP(E903/12,税率表!$A$17:$D$24,3,1),0)</f>
        <v>0</v>
      </c>
      <c r="G903" s="48">
        <f>IF(E903/12&gt;0,VLOOKUP(E903/12,税率表!$A$17:$D$24,4,1),0)</f>
        <v>0</v>
      </c>
      <c r="H903" s="48">
        <f t="shared" si="49"/>
        <v>0</v>
      </c>
      <c r="I903" s="48">
        <f t="shared" si="50"/>
        <v>0</v>
      </c>
    </row>
    <row r="904" ht="16.5" spans="1:9">
      <c r="A904" s="41">
        <v>903</v>
      </c>
      <c r="B904" s="41"/>
      <c r="C904" s="41"/>
      <c r="D904" s="42"/>
      <c r="E904" s="48">
        <f t="shared" si="48"/>
        <v>0</v>
      </c>
      <c r="F904" s="48">
        <f>IF(E904/12&gt;0,VLOOKUP(E904/12,税率表!$A$17:$D$24,3,1),0)</f>
        <v>0</v>
      </c>
      <c r="G904" s="48">
        <f>IF(E904/12&gt;0,VLOOKUP(E904/12,税率表!$A$17:$D$24,4,1),0)</f>
        <v>0</v>
      </c>
      <c r="H904" s="48">
        <f t="shared" si="49"/>
        <v>0</v>
      </c>
      <c r="I904" s="48">
        <f t="shared" si="50"/>
        <v>0</v>
      </c>
    </row>
    <row r="905" ht="16.5" spans="1:9">
      <c r="A905" s="41">
        <v>904</v>
      </c>
      <c r="B905" s="41"/>
      <c r="C905" s="41"/>
      <c r="D905" s="42"/>
      <c r="E905" s="48">
        <f t="shared" si="48"/>
        <v>0</v>
      </c>
      <c r="F905" s="48">
        <f>IF(E905/12&gt;0,VLOOKUP(E905/12,税率表!$A$17:$D$24,3,1),0)</f>
        <v>0</v>
      </c>
      <c r="G905" s="48">
        <f>IF(E905/12&gt;0,VLOOKUP(E905/12,税率表!$A$17:$D$24,4,1),0)</f>
        <v>0</v>
      </c>
      <c r="H905" s="48">
        <f t="shared" si="49"/>
        <v>0</v>
      </c>
      <c r="I905" s="48">
        <f t="shared" si="50"/>
        <v>0</v>
      </c>
    </row>
    <row r="906" ht="16.5" spans="1:9">
      <c r="A906" s="41">
        <v>905</v>
      </c>
      <c r="B906" s="41"/>
      <c r="C906" s="41"/>
      <c r="D906" s="42"/>
      <c r="E906" s="48">
        <f t="shared" ref="E906:E969" si="51">ROUND(D906,2)</f>
        <v>0</v>
      </c>
      <c r="F906" s="48">
        <f>IF(E906/12&gt;0,VLOOKUP(E906/12,税率表!$A$17:$D$24,3,1),0)</f>
        <v>0</v>
      </c>
      <c r="G906" s="48">
        <f>IF(E906/12&gt;0,VLOOKUP(E906/12,税率表!$A$17:$D$24,4,1),0)</f>
        <v>0</v>
      </c>
      <c r="H906" s="48">
        <f t="shared" ref="H906:H969" si="52">ROUND(E906*F906-G906,2)</f>
        <v>0</v>
      </c>
      <c r="I906" s="48">
        <f t="shared" ref="I906:I969" si="53">D906-H906</f>
        <v>0</v>
      </c>
    </row>
    <row r="907" ht="16.5" spans="1:9">
      <c r="A907" s="41">
        <v>906</v>
      </c>
      <c r="B907" s="41"/>
      <c r="C907" s="41"/>
      <c r="D907" s="42"/>
      <c r="E907" s="48">
        <f t="shared" si="51"/>
        <v>0</v>
      </c>
      <c r="F907" s="48">
        <f>IF(E907/12&gt;0,VLOOKUP(E907/12,税率表!$A$17:$D$24,3,1),0)</f>
        <v>0</v>
      </c>
      <c r="G907" s="48">
        <f>IF(E907/12&gt;0,VLOOKUP(E907/12,税率表!$A$17:$D$24,4,1),0)</f>
        <v>0</v>
      </c>
      <c r="H907" s="48">
        <f t="shared" si="52"/>
        <v>0</v>
      </c>
      <c r="I907" s="48">
        <f t="shared" si="53"/>
        <v>0</v>
      </c>
    </row>
    <row r="908" ht="16.5" spans="1:9">
      <c r="A908" s="41">
        <v>907</v>
      </c>
      <c r="B908" s="41"/>
      <c r="C908" s="41"/>
      <c r="D908" s="42"/>
      <c r="E908" s="48">
        <f t="shared" si="51"/>
        <v>0</v>
      </c>
      <c r="F908" s="48">
        <f>IF(E908/12&gt;0,VLOOKUP(E908/12,税率表!$A$17:$D$24,3,1),0)</f>
        <v>0</v>
      </c>
      <c r="G908" s="48">
        <f>IF(E908/12&gt;0,VLOOKUP(E908/12,税率表!$A$17:$D$24,4,1),0)</f>
        <v>0</v>
      </c>
      <c r="H908" s="48">
        <f t="shared" si="52"/>
        <v>0</v>
      </c>
      <c r="I908" s="48">
        <f t="shared" si="53"/>
        <v>0</v>
      </c>
    </row>
    <row r="909" ht="16.5" spans="1:9">
      <c r="A909" s="41">
        <v>908</v>
      </c>
      <c r="B909" s="41"/>
      <c r="C909" s="41"/>
      <c r="D909" s="42"/>
      <c r="E909" s="48">
        <f t="shared" si="51"/>
        <v>0</v>
      </c>
      <c r="F909" s="48">
        <f>IF(E909/12&gt;0,VLOOKUP(E909/12,税率表!$A$17:$D$24,3,1),0)</f>
        <v>0</v>
      </c>
      <c r="G909" s="48">
        <f>IF(E909/12&gt;0,VLOOKUP(E909/12,税率表!$A$17:$D$24,4,1),0)</f>
        <v>0</v>
      </c>
      <c r="H909" s="48">
        <f t="shared" si="52"/>
        <v>0</v>
      </c>
      <c r="I909" s="48">
        <f t="shared" si="53"/>
        <v>0</v>
      </c>
    </row>
    <row r="910" ht="16.5" spans="1:9">
      <c r="A910" s="41">
        <v>909</v>
      </c>
      <c r="B910" s="41"/>
      <c r="C910" s="41"/>
      <c r="D910" s="42"/>
      <c r="E910" s="48">
        <f t="shared" si="51"/>
        <v>0</v>
      </c>
      <c r="F910" s="48">
        <f>IF(E910/12&gt;0,VLOOKUP(E910/12,税率表!$A$17:$D$24,3,1),0)</f>
        <v>0</v>
      </c>
      <c r="G910" s="48">
        <f>IF(E910/12&gt;0,VLOOKUP(E910/12,税率表!$A$17:$D$24,4,1),0)</f>
        <v>0</v>
      </c>
      <c r="H910" s="48">
        <f t="shared" si="52"/>
        <v>0</v>
      </c>
      <c r="I910" s="48">
        <f t="shared" si="53"/>
        <v>0</v>
      </c>
    </row>
    <row r="911" ht="16.5" spans="1:9">
      <c r="A911" s="41">
        <v>910</v>
      </c>
      <c r="B911" s="41"/>
      <c r="C911" s="41"/>
      <c r="D911" s="42"/>
      <c r="E911" s="48">
        <f t="shared" si="51"/>
        <v>0</v>
      </c>
      <c r="F911" s="48">
        <f>IF(E911/12&gt;0,VLOOKUP(E911/12,税率表!$A$17:$D$24,3,1),0)</f>
        <v>0</v>
      </c>
      <c r="G911" s="48">
        <f>IF(E911/12&gt;0,VLOOKUP(E911/12,税率表!$A$17:$D$24,4,1),0)</f>
        <v>0</v>
      </c>
      <c r="H911" s="48">
        <f t="shared" si="52"/>
        <v>0</v>
      </c>
      <c r="I911" s="48">
        <f t="shared" si="53"/>
        <v>0</v>
      </c>
    </row>
    <row r="912" ht="16.5" spans="1:9">
      <c r="A912" s="41">
        <v>911</v>
      </c>
      <c r="B912" s="41"/>
      <c r="C912" s="41"/>
      <c r="D912" s="42"/>
      <c r="E912" s="48">
        <f t="shared" si="51"/>
        <v>0</v>
      </c>
      <c r="F912" s="48">
        <f>IF(E912/12&gt;0,VLOOKUP(E912/12,税率表!$A$17:$D$24,3,1),0)</f>
        <v>0</v>
      </c>
      <c r="G912" s="48">
        <f>IF(E912/12&gt;0,VLOOKUP(E912/12,税率表!$A$17:$D$24,4,1),0)</f>
        <v>0</v>
      </c>
      <c r="H912" s="48">
        <f t="shared" si="52"/>
        <v>0</v>
      </c>
      <c r="I912" s="48">
        <f t="shared" si="53"/>
        <v>0</v>
      </c>
    </row>
    <row r="913" ht="16.5" spans="1:9">
      <c r="A913" s="41">
        <v>912</v>
      </c>
      <c r="B913" s="41"/>
      <c r="C913" s="41"/>
      <c r="D913" s="42"/>
      <c r="E913" s="48">
        <f t="shared" si="51"/>
        <v>0</v>
      </c>
      <c r="F913" s="48">
        <f>IF(E913/12&gt;0,VLOOKUP(E913/12,税率表!$A$17:$D$24,3,1),0)</f>
        <v>0</v>
      </c>
      <c r="G913" s="48">
        <f>IF(E913/12&gt;0,VLOOKUP(E913/12,税率表!$A$17:$D$24,4,1),0)</f>
        <v>0</v>
      </c>
      <c r="H913" s="48">
        <f t="shared" si="52"/>
        <v>0</v>
      </c>
      <c r="I913" s="48">
        <f t="shared" si="53"/>
        <v>0</v>
      </c>
    </row>
    <row r="914" ht="16.5" spans="1:9">
      <c r="A914" s="41">
        <v>913</v>
      </c>
      <c r="B914" s="41"/>
      <c r="C914" s="41"/>
      <c r="D914" s="42"/>
      <c r="E914" s="48">
        <f t="shared" si="51"/>
        <v>0</v>
      </c>
      <c r="F914" s="48">
        <f>IF(E914/12&gt;0,VLOOKUP(E914/12,税率表!$A$17:$D$24,3,1),0)</f>
        <v>0</v>
      </c>
      <c r="G914" s="48">
        <f>IF(E914/12&gt;0,VLOOKUP(E914/12,税率表!$A$17:$D$24,4,1),0)</f>
        <v>0</v>
      </c>
      <c r="H914" s="48">
        <f t="shared" si="52"/>
        <v>0</v>
      </c>
      <c r="I914" s="48">
        <f t="shared" si="53"/>
        <v>0</v>
      </c>
    </row>
    <row r="915" ht="16.5" spans="1:9">
      <c r="A915" s="41">
        <v>914</v>
      </c>
      <c r="B915" s="41"/>
      <c r="C915" s="41"/>
      <c r="D915" s="42"/>
      <c r="E915" s="48">
        <f t="shared" si="51"/>
        <v>0</v>
      </c>
      <c r="F915" s="48">
        <f>IF(E915/12&gt;0,VLOOKUP(E915/12,税率表!$A$17:$D$24,3,1),0)</f>
        <v>0</v>
      </c>
      <c r="G915" s="48">
        <f>IF(E915/12&gt;0,VLOOKUP(E915/12,税率表!$A$17:$D$24,4,1),0)</f>
        <v>0</v>
      </c>
      <c r="H915" s="48">
        <f t="shared" si="52"/>
        <v>0</v>
      </c>
      <c r="I915" s="48">
        <f t="shared" si="53"/>
        <v>0</v>
      </c>
    </row>
    <row r="916" ht="16.5" spans="1:9">
      <c r="A916" s="41">
        <v>915</v>
      </c>
      <c r="B916" s="41"/>
      <c r="C916" s="41"/>
      <c r="D916" s="42"/>
      <c r="E916" s="48">
        <f t="shared" si="51"/>
        <v>0</v>
      </c>
      <c r="F916" s="48">
        <f>IF(E916/12&gt;0,VLOOKUP(E916/12,税率表!$A$17:$D$24,3,1),0)</f>
        <v>0</v>
      </c>
      <c r="G916" s="48">
        <f>IF(E916/12&gt;0,VLOOKUP(E916/12,税率表!$A$17:$D$24,4,1),0)</f>
        <v>0</v>
      </c>
      <c r="H916" s="48">
        <f t="shared" si="52"/>
        <v>0</v>
      </c>
      <c r="I916" s="48">
        <f t="shared" si="53"/>
        <v>0</v>
      </c>
    </row>
    <row r="917" ht="16.5" spans="1:9">
      <c r="A917" s="41">
        <v>916</v>
      </c>
      <c r="B917" s="41"/>
      <c r="C917" s="41"/>
      <c r="D917" s="42"/>
      <c r="E917" s="48">
        <f t="shared" si="51"/>
        <v>0</v>
      </c>
      <c r="F917" s="48">
        <f>IF(E917/12&gt;0,VLOOKUP(E917/12,税率表!$A$17:$D$24,3,1),0)</f>
        <v>0</v>
      </c>
      <c r="G917" s="48">
        <f>IF(E917/12&gt;0,VLOOKUP(E917/12,税率表!$A$17:$D$24,4,1),0)</f>
        <v>0</v>
      </c>
      <c r="H917" s="48">
        <f t="shared" si="52"/>
        <v>0</v>
      </c>
      <c r="I917" s="48">
        <f t="shared" si="53"/>
        <v>0</v>
      </c>
    </row>
    <row r="918" ht="16.5" spans="1:9">
      <c r="A918" s="41">
        <v>917</v>
      </c>
      <c r="B918" s="41"/>
      <c r="C918" s="41"/>
      <c r="D918" s="42"/>
      <c r="E918" s="48">
        <f t="shared" si="51"/>
        <v>0</v>
      </c>
      <c r="F918" s="48">
        <f>IF(E918/12&gt;0,VLOOKUP(E918/12,税率表!$A$17:$D$24,3,1),0)</f>
        <v>0</v>
      </c>
      <c r="G918" s="48">
        <f>IF(E918/12&gt;0,VLOOKUP(E918/12,税率表!$A$17:$D$24,4,1),0)</f>
        <v>0</v>
      </c>
      <c r="H918" s="48">
        <f t="shared" si="52"/>
        <v>0</v>
      </c>
      <c r="I918" s="48">
        <f t="shared" si="53"/>
        <v>0</v>
      </c>
    </row>
    <row r="919" ht="16.5" spans="1:9">
      <c r="A919" s="41">
        <v>918</v>
      </c>
      <c r="B919" s="41"/>
      <c r="C919" s="41"/>
      <c r="D919" s="42"/>
      <c r="E919" s="48">
        <f t="shared" si="51"/>
        <v>0</v>
      </c>
      <c r="F919" s="48">
        <f>IF(E919/12&gt;0,VLOOKUP(E919/12,税率表!$A$17:$D$24,3,1),0)</f>
        <v>0</v>
      </c>
      <c r="G919" s="48">
        <f>IF(E919/12&gt;0,VLOOKUP(E919/12,税率表!$A$17:$D$24,4,1),0)</f>
        <v>0</v>
      </c>
      <c r="H919" s="48">
        <f t="shared" si="52"/>
        <v>0</v>
      </c>
      <c r="I919" s="48">
        <f t="shared" si="53"/>
        <v>0</v>
      </c>
    </row>
    <row r="920" ht="16.5" spans="1:9">
      <c r="A920" s="41">
        <v>919</v>
      </c>
      <c r="B920" s="41"/>
      <c r="C920" s="41"/>
      <c r="D920" s="42"/>
      <c r="E920" s="48">
        <f t="shared" si="51"/>
        <v>0</v>
      </c>
      <c r="F920" s="48">
        <f>IF(E920/12&gt;0,VLOOKUP(E920/12,税率表!$A$17:$D$24,3,1),0)</f>
        <v>0</v>
      </c>
      <c r="G920" s="48">
        <f>IF(E920/12&gt;0,VLOOKUP(E920/12,税率表!$A$17:$D$24,4,1),0)</f>
        <v>0</v>
      </c>
      <c r="H920" s="48">
        <f t="shared" si="52"/>
        <v>0</v>
      </c>
      <c r="I920" s="48">
        <f t="shared" si="53"/>
        <v>0</v>
      </c>
    </row>
    <row r="921" ht="16.5" spans="1:9">
      <c r="A921" s="41">
        <v>920</v>
      </c>
      <c r="B921" s="41"/>
      <c r="C921" s="41"/>
      <c r="D921" s="42"/>
      <c r="E921" s="48">
        <f t="shared" si="51"/>
        <v>0</v>
      </c>
      <c r="F921" s="48">
        <f>IF(E921/12&gt;0,VLOOKUP(E921/12,税率表!$A$17:$D$24,3,1),0)</f>
        <v>0</v>
      </c>
      <c r="G921" s="48">
        <f>IF(E921/12&gt;0,VLOOKUP(E921/12,税率表!$A$17:$D$24,4,1),0)</f>
        <v>0</v>
      </c>
      <c r="H921" s="48">
        <f t="shared" si="52"/>
        <v>0</v>
      </c>
      <c r="I921" s="48">
        <f t="shared" si="53"/>
        <v>0</v>
      </c>
    </row>
    <row r="922" ht="16.5" spans="1:9">
      <c r="A922" s="41">
        <v>921</v>
      </c>
      <c r="B922" s="41"/>
      <c r="C922" s="41"/>
      <c r="D922" s="42"/>
      <c r="E922" s="48">
        <f t="shared" si="51"/>
        <v>0</v>
      </c>
      <c r="F922" s="48">
        <f>IF(E922/12&gt;0,VLOOKUP(E922/12,税率表!$A$17:$D$24,3,1),0)</f>
        <v>0</v>
      </c>
      <c r="G922" s="48">
        <f>IF(E922/12&gt;0,VLOOKUP(E922/12,税率表!$A$17:$D$24,4,1),0)</f>
        <v>0</v>
      </c>
      <c r="H922" s="48">
        <f t="shared" si="52"/>
        <v>0</v>
      </c>
      <c r="I922" s="48">
        <f t="shared" si="53"/>
        <v>0</v>
      </c>
    </row>
    <row r="923" ht="16.5" spans="1:9">
      <c r="A923" s="41">
        <v>922</v>
      </c>
      <c r="B923" s="41"/>
      <c r="C923" s="41"/>
      <c r="D923" s="42"/>
      <c r="E923" s="48">
        <f t="shared" si="51"/>
        <v>0</v>
      </c>
      <c r="F923" s="48">
        <f>IF(E923/12&gt;0,VLOOKUP(E923/12,税率表!$A$17:$D$24,3,1),0)</f>
        <v>0</v>
      </c>
      <c r="G923" s="48">
        <f>IF(E923/12&gt;0,VLOOKUP(E923/12,税率表!$A$17:$D$24,4,1),0)</f>
        <v>0</v>
      </c>
      <c r="H923" s="48">
        <f t="shared" si="52"/>
        <v>0</v>
      </c>
      <c r="I923" s="48">
        <f t="shared" si="53"/>
        <v>0</v>
      </c>
    </row>
    <row r="924" ht="16.5" spans="1:9">
      <c r="A924" s="41">
        <v>923</v>
      </c>
      <c r="B924" s="41"/>
      <c r="C924" s="41"/>
      <c r="D924" s="42"/>
      <c r="E924" s="48">
        <f t="shared" si="51"/>
        <v>0</v>
      </c>
      <c r="F924" s="48">
        <f>IF(E924/12&gt;0,VLOOKUP(E924/12,税率表!$A$17:$D$24,3,1),0)</f>
        <v>0</v>
      </c>
      <c r="G924" s="48">
        <f>IF(E924/12&gt;0,VLOOKUP(E924/12,税率表!$A$17:$D$24,4,1),0)</f>
        <v>0</v>
      </c>
      <c r="H924" s="48">
        <f t="shared" si="52"/>
        <v>0</v>
      </c>
      <c r="I924" s="48">
        <f t="shared" si="53"/>
        <v>0</v>
      </c>
    </row>
    <row r="925" ht="16.5" spans="1:9">
      <c r="A925" s="41">
        <v>924</v>
      </c>
      <c r="B925" s="41"/>
      <c r="C925" s="41"/>
      <c r="D925" s="42"/>
      <c r="E925" s="48">
        <f t="shared" si="51"/>
        <v>0</v>
      </c>
      <c r="F925" s="48">
        <f>IF(E925/12&gt;0,VLOOKUP(E925/12,税率表!$A$17:$D$24,3,1),0)</f>
        <v>0</v>
      </c>
      <c r="G925" s="48">
        <f>IF(E925/12&gt;0,VLOOKUP(E925/12,税率表!$A$17:$D$24,4,1),0)</f>
        <v>0</v>
      </c>
      <c r="H925" s="48">
        <f t="shared" si="52"/>
        <v>0</v>
      </c>
      <c r="I925" s="48">
        <f t="shared" si="53"/>
        <v>0</v>
      </c>
    </row>
    <row r="926" ht="16.5" spans="1:9">
      <c r="A926" s="41">
        <v>925</v>
      </c>
      <c r="B926" s="41"/>
      <c r="C926" s="41"/>
      <c r="D926" s="42"/>
      <c r="E926" s="48">
        <f t="shared" si="51"/>
        <v>0</v>
      </c>
      <c r="F926" s="48">
        <f>IF(E926/12&gt;0,VLOOKUP(E926/12,税率表!$A$17:$D$24,3,1),0)</f>
        <v>0</v>
      </c>
      <c r="G926" s="48">
        <f>IF(E926/12&gt;0,VLOOKUP(E926/12,税率表!$A$17:$D$24,4,1),0)</f>
        <v>0</v>
      </c>
      <c r="H926" s="48">
        <f t="shared" si="52"/>
        <v>0</v>
      </c>
      <c r="I926" s="48">
        <f t="shared" si="53"/>
        <v>0</v>
      </c>
    </row>
    <row r="927" ht="16.5" spans="1:9">
      <c r="A927" s="41">
        <v>926</v>
      </c>
      <c r="B927" s="41"/>
      <c r="C927" s="41"/>
      <c r="D927" s="42"/>
      <c r="E927" s="48">
        <f t="shared" si="51"/>
        <v>0</v>
      </c>
      <c r="F927" s="48">
        <f>IF(E927/12&gt;0,VLOOKUP(E927/12,税率表!$A$17:$D$24,3,1),0)</f>
        <v>0</v>
      </c>
      <c r="G927" s="48">
        <f>IF(E927/12&gt;0,VLOOKUP(E927/12,税率表!$A$17:$D$24,4,1),0)</f>
        <v>0</v>
      </c>
      <c r="H927" s="48">
        <f t="shared" si="52"/>
        <v>0</v>
      </c>
      <c r="I927" s="48">
        <f t="shared" si="53"/>
        <v>0</v>
      </c>
    </row>
    <row r="928" ht="16.5" spans="1:9">
      <c r="A928" s="41">
        <v>927</v>
      </c>
      <c r="B928" s="41"/>
      <c r="C928" s="41"/>
      <c r="D928" s="42"/>
      <c r="E928" s="48">
        <f t="shared" si="51"/>
        <v>0</v>
      </c>
      <c r="F928" s="48">
        <f>IF(E928/12&gt;0,VLOOKUP(E928/12,税率表!$A$17:$D$24,3,1),0)</f>
        <v>0</v>
      </c>
      <c r="G928" s="48">
        <f>IF(E928/12&gt;0,VLOOKUP(E928/12,税率表!$A$17:$D$24,4,1),0)</f>
        <v>0</v>
      </c>
      <c r="H928" s="48">
        <f t="shared" si="52"/>
        <v>0</v>
      </c>
      <c r="I928" s="48">
        <f t="shared" si="53"/>
        <v>0</v>
      </c>
    </row>
    <row r="929" ht="16.5" spans="1:9">
      <c r="A929" s="41">
        <v>928</v>
      </c>
      <c r="B929" s="41"/>
      <c r="C929" s="41"/>
      <c r="D929" s="42"/>
      <c r="E929" s="48">
        <f t="shared" si="51"/>
        <v>0</v>
      </c>
      <c r="F929" s="48">
        <f>IF(E929/12&gt;0,VLOOKUP(E929/12,税率表!$A$17:$D$24,3,1),0)</f>
        <v>0</v>
      </c>
      <c r="G929" s="48">
        <f>IF(E929/12&gt;0,VLOOKUP(E929/12,税率表!$A$17:$D$24,4,1),0)</f>
        <v>0</v>
      </c>
      <c r="H929" s="48">
        <f t="shared" si="52"/>
        <v>0</v>
      </c>
      <c r="I929" s="48">
        <f t="shared" si="53"/>
        <v>0</v>
      </c>
    </row>
    <row r="930" ht="16.5" spans="1:9">
      <c r="A930" s="41">
        <v>929</v>
      </c>
      <c r="B930" s="41"/>
      <c r="C930" s="41"/>
      <c r="D930" s="42"/>
      <c r="E930" s="48">
        <f t="shared" si="51"/>
        <v>0</v>
      </c>
      <c r="F930" s="48">
        <f>IF(E930/12&gt;0,VLOOKUP(E930/12,税率表!$A$17:$D$24,3,1),0)</f>
        <v>0</v>
      </c>
      <c r="G930" s="48">
        <f>IF(E930/12&gt;0,VLOOKUP(E930/12,税率表!$A$17:$D$24,4,1),0)</f>
        <v>0</v>
      </c>
      <c r="H930" s="48">
        <f t="shared" si="52"/>
        <v>0</v>
      </c>
      <c r="I930" s="48">
        <f t="shared" si="53"/>
        <v>0</v>
      </c>
    </row>
    <row r="931" ht="16.5" spans="1:9">
      <c r="A931" s="41">
        <v>930</v>
      </c>
      <c r="B931" s="41"/>
      <c r="C931" s="41"/>
      <c r="D931" s="42"/>
      <c r="E931" s="48">
        <f t="shared" si="51"/>
        <v>0</v>
      </c>
      <c r="F931" s="48">
        <f>IF(E931/12&gt;0,VLOOKUP(E931/12,税率表!$A$17:$D$24,3,1),0)</f>
        <v>0</v>
      </c>
      <c r="G931" s="48">
        <f>IF(E931/12&gt;0,VLOOKUP(E931/12,税率表!$A$17:$D$24,4,1),0)</f>
        <v>0</v>
      </c>
      <c r="H931" s="48">
        <f t="shared" si="52"/>
        <v>0</v>
      </c>
      <c r="I931" s="48">
        <f t="shared" si="53"/>
        <v>0</v>
      </c>
    </row>
    <row r="932" ht="16.5" spans="1:9">
      <c r="A932" s="41">
        <v>931</v>
      </c>
      <c r="B932" s="41"/>
      <c r="C932" s="41"/>
      <c r="D932" s="42"/>
      <c r="E932" s="48">
        <f t="shared" si="51"/>
        <v>0</v>
      </c>
      <c r="F932" s="48">
        <f>IF(E932/12&gt;0,VLOOKUP(E932/12,税率表!$A$17:$D$24,3,1),0)</f>
        <v>0</v>
      </c>
      <c r="G932" s="48">
        <f>IF(E932/12&gt;0,VLOOKUP(E932/12,税率表!$A$17:$D$24,4,1),0)</f>
        <v>0</v>
      </c>
      <c r="H932" s="48">
        <f t="shared" si="52"/>
        <v>0</v>
      </c>
      <c r="I932" s="48">
        <f t="shared" si="53"/>
        <v>0</v>
      </c>
    </row>
    <row r="933" ht="16.5" spans="1:9">
      <c r="A933" s="41">
        <v>932</v>
      </c>
      <c r="B933" s="41"/>
      <c r="C933" s="41"/>
      <c r="D933" s="42"/>
      <c r="E933" s="48">
        <f t="shared" si="51"/>
        <v>0</v>
      </c>
      <c r="F933" s="48">
        <f>IF(E933/12&gt;0,VLOOKUP(E933/12,税率表!$A$17:$D$24,3,1),0)</f>
        <v>0</v>
      </c>
      <c r="G933" s="48">
        <f>IF(E933/12&gt;0,VLOOKUP(E933/12,税率表!$A$17:$D$24,4,1),0)</f>
        <v>0</v>
      </c>
      <c r="H933" s="48">
        <f t="shared" si="52"/>
        <v>0</v>
      </c>
      <c r="I933" s="48">
        <f t="shared" si="53"/>
        <v>0</v>
      </c>
    </row>
    <row r="934" ht="16.5" spans="1:9">
      <c r="A934" s="41">
        <v>933</v>
      </c>
      <c r="B934" s="41"/>
      <c r="C934" s="41"/>
      <c r="D934" s="42"/>
      <c r="E934" s="48">
        <f t="shared" si="51"/>
        <v>0</v>
      </c>
      <c r="F934" s="48">
        <f>IF(E934/12&gt;0,VLOOKUP(E934/12,税率表!$A$17:$D$24,3,1),0)</f>
        <v>0</v>
      </c>
      <c r="G934" s="48">
        <f>IF(E934/12&gt;0,VLOOKUP(E934/12,税率表!$A$17:$D$24,4,1),0)</f>
        <v>0</v>
      </c>
      <c r="H934" s="48">
        <f t="shared" si="52"/>
        <v>0</v>
      </c>
      <c r="I934" s="48">
        <f t="shared" si="53"/>
        <v>0</v>
      </c>
    </row>
    <row r="935" ht="16.5" spans="1:9">
      <c r="A935" s="41">
        <v>934</v>
      </c>
      <c r="B935" s="41"/>
      <c r="C935" s="41"/>
      <c r="D935" s="42"/>
      <c r="E935" s="48">
        <f t="shared" si="51"/>
        <v>0</v>
      </c>
      <c r="F935" s="48">
        <f>IF(E935/12&gt;0,VLOOKUP(E935/12,税率表!$A$17:$D$24,3,1),0)</f>
        <v>0</v>
      </c>
      <c r="G935" s="48">
        <f>IF(E935/12&gt;0,VLOOKUP(E935/12,税率表!$A$17:$D$24,4,1),0)</f>
        <v>0</v>
      </c>
      <c r="H935" s="48">
        <f t="shared" si="52"/>
        <v>0</v>
      </c>
      <c r="I935" s="48">
        <f t="shared" si="53"/>
        <v>0</v>
      </c>
    </row>
    <row r="936" ht="16.5" spans="1:9">
      <c r="A936" s="41">
        <v>935</v>
      </c>
      <c r="B936" s="41"/>
      <c r="C936" s="41"/>
      <c r="D936" s="42"/>
      <c r="E936" s="48">
        <f t="shared" si="51"/>
        <v>0</v>
      </c>
      <c r="F936" s="48">
        <f>IF(E936/12&gt;0,VLOOKUP(E936/12,税率表!$A$17:$D$24,3,1),0)</f>
        <v>0</v>
      </c>
      <c r="G936" s="48">
        <f>IF(E936/12&gt;0,VLOOKUP(E936/12,税率表!$A$17:$D$24,4,1),0)</f>
        <v>0</v>
      </c>
      <c r="H936" s="48">
        <f t="shared" si="52"/>
        <v>0</v>
      </c>
      <c r="I936" s="48">
        <f t="shared" si="53"/>
        <v>0</v>
      </c>
    </row>
    <row r="937" ht="16.5" spans="1:9">
      <c r="A937" s="41">
        <v>936</v>
      </c>
      <c r="B937" s="41"/>
      <c r="C937" s="41"/>
      <c r="D937" s="42"/>
      <c r="E937" s="48">
        <f t="shared" si="51"/>
        <v>0</v>
      </c>
      <c r="F937" s="48">
        <f>IF(E937/12&gt;0,VLOOKUP(E937/12,税率表!$A$17:$D$24,3,1),0)</f>
        <v>0</v>
      </c>
      <c r="G937" s="48">
        <f>IF(E937/12&gt;0,VLOOKUP(E937/12,税率表!$A$17:$D$24,4,1),0)</f>
        <v>0</v>
      </c>
      <c r="H937" s="48">
        <f t="shared" si="52"/>
        <v>0</v>
      </c>
      <c r="I937" s="48">
        <f t="shared" si="53"/>
        <v>0</v>
      </c>
    </row>
    <row r="938" ht="16.5" spans="1:9">
      <c r="A938" s="41">
        <v>937</v>
      </c>
      <c r="B938" s="41"/>
      <c r="C938" s="41"/>
      <c r="D938" s="42"/>
      <c r="E938" s="48">
        <f t="shared" si="51"/>
        <v>0</v>
      </c>
      <c r="F938" s="48">
        <f>IF(E938/12&gt;0,VLOOKUP(E938/12,税率表!$A$17:$D$24,3,1),0)</f>
        <v>0</v>
      </c>
      <c r="G938" s="48">
        <f>IF(E938/12&gt;0,VLOOKUP(E938/12,税率表!$A$17:$D$24,4,1),0)</f>
        <v>0</v>
      </c>
      <c r="H938" s="48">
        <f t="shared" si="52"/>
        <v>0</v>
      </c>
      <c r="I938" s="48">
        <f t="shared" si="53"/>
        <v>0</v>
      </c>
    </row>
    <row r="939" ht="16.5" spans="1:9">
      <c r="A939" s="41">
        <v>938</v>
      </c>
      <c r="B939" s="41"/>
      <c r="C939" s="41"/>
      <c r="D939" s="42"/>
      <c r="E939" s="48">
        <f t="shared" si="51"/>
        <v>0</v>
      </c>
      <c r="F939" s="48">
        <f>IF(E939/12&gt;0,VLOOKUP(E939/12,税率表!$A$17:$D$24,3,1),0)</f>
        <v>0</v>
      </c>
      <c r="G939" s="48">
        <f>IF(E939/12&gt;0,VLOOKUP(E939/12,税率表!$A$17:$D$24,4,1),0)</f>
        <v>0</v>
      </c>
      <c r="H939" s="48">
        <f t="shared" si="52"/>
        <v>0</v>
      </c>
      <c r="I939" s="48">
        <f t="shared" si="53"/>
        <v>0</v>
      </c>
    </row>
    <row r="940" ht="16.5" spans="1:9">
      <c r="A940" s="41">
        <v>939</v>
      </c>
      <c r="B940" s="41"/>
      <c r="C940" s="41"/>
      <c r="D940" s="42"/>
      <c r="E940" s="48">
        <f t="shared" si="51"/>
        <v>0</v>
      </c>
      <c r="F940" s="48">
        <f>IF(E940/12&gt;0,VLOOKUP(E940/12,税率表!$A$17:$D$24,3,1),0)</f>
        <v>0</v>
      </c>
      <c r="G940" s="48">
        <f>IF(E940/12&gt;0,VLOOKUP(E940/12,税率表!$A$17:$D$24,4,1),0)</f>
        <v>0</v>
      </c>
      <c r="H940" s="48">
        <f t="shared" si="52"/>
        <v>0</v>
      </c>
      <c r="I940" s="48">
        <f t="shared" si="53"/>
        <v>0</v>
      </c>
    </row>
    <row r="941" ht="16.5" spans="1:9">
      <c r="A941" s="41">
        <v>940</v>
      </c>
      <c r="B941" s="41"/>
      <c r="C941" s="41"/>
      <c r="D941" s="42"/>
      <c r="E941" s="48">
        <f t="shared" si="51"/>
        <v>0</v>
      </c>
      <c r="F941" s="48">
        <f>IF(E941/12&gt;0,VLOOKUP(E941/12,税率表!$A$17:$D$24,3,1),0)</f>
        <v>0</v>
      </c>
      <c r="G941" s="48">
        <f>IF(E941/12&gt;0,VLOOKUP(E941/12,税率表!$A$17:$D$24,4,1),0)</f>
        <v>0</v>
      </c>
      <c r="H941" s="48">
        <f t="shared" si="52"/>
        <v>0</v>
      </c>
      <c r="I941" s="48">
        <f t="shared" si="53"/>
        <v>0</v>
      </c>
    </row>
    <row r="942" ht="16.5" spans="1:9">
      <c r="A942" s="41">
        <v>941</v>
      </c>
      <c r="B942" s="41"/>
      <c r="C942" s="41"/>
      <c r="D942" s="42"/>
      <c r="E942" s="48">
        <f t="shared" si="51"/>
        <v>0</v>
      </c>
      <c r="F942" s="48">
        <f>IF(E942/12&gt;0,VLOOKUP(E942/12,税率表!$A$17:$D$24,3,1),0)</f>
        <v>0</v>
      </c>
      <c r="G942" s="48">
        <f>IF(E942/12&gt;0,VLOOKUP(E942/12,税率表!$A$17:$D$24,4,1),0)</f>
        <v>0</v>
      </c>
      <c r="H942" s="48">
        <f t="shared" si="52"/>
        <v>0</v>
      </c>
      <c r="I942" s="48">
        <f t="shared" si="53"/>
        <v>0</v>
      </c>
    </row>
    <row r="943" ht="16.5" spans="1:9">
      <c r="A943" s="41">
        <v>942</v>
      </c>
      <c r="B943" s="41"/>
      <c r="C943" s="41"/>
      <c r="D943" s="42"/>
      <c r="E943" s="48">
        <f t="shared" si="51"/>
        <v>0</v>
      </c>
      <c r="F943" s="48">
        <f>IF(E943/12&gt;0,VLOOKUP(E943/12,税率表!$A$17:$D$24,3,1),0)</f>
        <v>0</v>
      </c>
      <c r="G943" s="48">
        <f>IF(E943/12&gt;0,VLOOKUP(E943/12,税率表!$A$17:$D$24,4,1),0)</f>
        <v>0</v>
      </c>
      <c r="H943" s="48">
        <f t="shared" si="52"/>
        <v>0</v>
      </c>
      <c r="I943" s="48">
        <f t="shared" si="53"/>
        <v>0</v>
      </c>
    </row>
    <row r="944" ht="16.5" spans="1:9">
      <c r="A944" s="41">
        <v>943</v>
      </c>
      <c r="B944" s="41"/>
      <c r="C944" s="41"/>
      <c r="D944" s="42"/>
      <c r="E944" s="48">
        <f t="shared" si="51"/>
        <v>0</v>
      </c>
      <c r="F944" s="48">
        <f>IF(E944/12&gt;0,VLOOKUP(E944/12,税率表!$A$17:$D$24,3,1),0)</f>
        <v>0</v>
      </c>
      <c r="G944" s="48">
        <f>IF(E944/12&gt;0,VLOOKUP(E944/12,税率表!$A$17:$D$24,4,1),0)</f>
        <v>0</v>
      </c>
      <c r="H944" s="48">
        <f t="shared" si="52"/>
        <v>0</v>
      </c>
      <c r="I944" s="48">
        <f t="shared" si="53"/>
        <v>0</v>
      </c>
    </row>
    <row r="945" ht="16.5" spans="1:9">
      <c r="A945" s="41">
        <v>944</v>
      </c>
      <c r="B945" s="41"/>
      <c r="C945" s="41"/>
      <c r="D945" s="42"/>
      <c r="E945" s="48">
        <f t="shared" si="51"/>
        <v>0</v>
      </c>
      <c r="F945" s="48">
        <f>IF(E945/12&gt;0,VLOOKUP(E945/12,税率表!$A$17:$D$24,3,1),0)</f>
        <v>0</v>
      </c>
      <c r="G945" s="48">
        <f>IF(E945/12&gt;0,VLOOKUP(E945/12,税率表!$A$17:$D$24,4,1),0)</f>
        <v>0</v>
      </c>
      <c r="H945" s="48">
        <f t="shared" si="52"/>
        <v>0</v>
      </c>
      <c r="I945" s="48">
        <f t="shared" si="53"/>
        <v>0</v>
      </c>
    </row>
    <row r="946" ht="16.5" spans="1:9">
      <c r="A946" s="41">
        <v>945</v>
      </c>
      <c r="B946" s="41"/>
      <c r="C946" s="41"/>
      <c r="D946" s="42"/>
      <c r="E946" s="48">
        <f t="shared" si="51"/>
        <v>0</v>
      </c>
      <c r="F946" s="48">
        <f>IF(E946/12&gt;0,VLOOKUP(E946/12,税率表!$A$17:$D$24,3,1),0)</f>
        <v>0</v>
      </c>
      <c r="G946" s="48">
        <f>IF(E946/12&gt;0,VLOOKUP(E946/12,税率表!$A$17:$D$24,4,1),0)</f>
        <v>0</v>
      </c>
      <c r="H946" s="48">
        <f t="shared" si="52"/>
        <v>0</v>
      </c>
      <c r="I946" s="48">
        <f t="shared" si="53"/>
        <v>0</v>
      </c>
    </row>
    <row r="947" ht="16.5" spans="1:9">
      <c r="A947" s="41">
        <v>946</v>
      </c>
      <c r="B947" s="41"/>
      <c r="C947" s="41"/>
      <c r="D947" s="42"/>
      <c r="E947" s="48">
        <f t="shared" si="51"/>
        <v>0</v>
      </c>
      <c r="F947" s="48">
        <f>IF(E947/12&gt;0,VLOOKUP(E947/12,税率表!$A$17:$D$24,3,1),0)</f>
        <v>0</v>
      </c>
      <c r="G947" s="48">
        <f>IF(E947/12&gt;0,VLOOKUP(E947/12,税率表!$A$17:$D$24,4,1),0)</f>
        <v>0</v>
      </c>
      <c r="H947" s="48">
        <f t="shared" si="52"/>
        <v>0</v>
      </c>
      <c r="I947" s="48">
        <f t="shared" si="53"/>
        <v>0</v>
      </c>
    </row>
    <row r="948" ht="16.5" spans="1:9">
      <c r="A948" s="41">
        <v>947</v>
      </c>
      <c r="B948" s="41"/>
      <c r="C948" s="41"/>
      <c r="D948" s="42"/>
      <c r="E948" s="48">
        <f t="shared" si="51"/>
        <v>0</v>
      </c>
      <c r="F948" s="48">
        <f>IF(E948/12&gt;0,VLOOKUP(E948/12,税率表!$A$17:$D$24,3,1),0)</f>
        <v>0</v>
      </c>
      <c r="G948" s="48">
        <f>IF(E948/12&gt;0,VLOOKUP(E948/12,税率表!$A$17:$D$24,4,1),0)</f>
        <v>0</v>
      </c>
      <c r="H948" s="48">
        <f t="shared" si="52"/>
        <v>0</v>
      </c>
      <c r="I948" s="48">
        <f t="shared" si="53"/>
        <v>0</v>
      </c>
    </row>
    <row r="949" ht="16.5" spans="1:9">
      <c r="A949" s="41">
        <v>948</v>
      </c>
      <c r="B949" s="41"/>
      <c r="C949" s="41"/>
      <c r="D949" s="42"/>
      <c r="E949" s="48">
        <f t="shared" si="51"/>
        <v>0</v>
      </c>
      <c r="F949" s="48">
        <f>IF(E949/12&gt;0,VLOOKUP(E949/12,税率表!$A$17:$D$24,3,1),0)</f>
        <v>0</v>
      </c>
      <c r="G949" s="48">
        <f>IF(E949/12&gt;0,VLOOKUP(E949/12,税率表!$A$17:$D$24,4,1),0)</f>
        <v>0</v>
      </c>
      <c r="H949" s="48">
        <f t="shared" si="52"/>
        <v>0</v>
      </c>
      <c r="I949" s="48">
        <f t="shared" si="53"/>
        <v>0</v>
      </c>
    </row>
    <row r="950" ht="16.5" spans="1:9">
      <c r="A950" s="41">
        <v>949</v>
      </c>
      <c r="B950" s="41"/>
      <c r="C950" s="41"/>
      <c r="D950" s="42"/>
      <c r="E950" s="48">
        <f t="shared" si="51"/>
        <v>0</v>
      </c>
      <c r="F950" s="48">
        <f>IF(E950/12&gt;0,VLOOKUP(E950/12,税率表!$A$17:$D$24,3,1),0)</f>
        <v>0</v>
      </c>
      <c r="G950" s="48">
        <f>IF(E950/12&gt;0,VLOOKUP(E950/12,税率表!$A$17:$D$24,4,1),0)</f>
        <v>0</v>
      </c>
      <c r="H950" s="48">
        <f t="shared" si="52"/>
        <v>0</v>
      </c>
      <c r="I950" s="48">
        <f t="shared" si="53"/>
        <v>0</v>
      </c>
    </row>
    <row r="951" ht="16.5" spans="1:9">
      <c r="A951" s="41">
        <v>950</v>
      </c>
      <c r="B951" s="41"/>
      <c r="C951" s="41"/>
      <c r="D951" s="42"/>
      <c r="E951" s="48">
        <f t="shared" si="51"/>
        <v>0</v>
      </c>
      <c r="F951" s="48">
        <f>IF(E951/12&gt;0,VLOOKUP(E951/12,税率表!$A$17:$D$24,3,1),0)</f>
        <v>0</v>
      </c>
      <c r="G951" s="48">
        <f>IF(E951/12&gt;0,VLOOKUP(E951/12,税率表!$A$17:$D$24,4,1),0)</f>
        <v>0</v>
      </c>
      <c r="H951" s="48">
        <f t="shared" si="52"/>
        <v>0</v>
      </c>
      <c r="I951" s="48">
        <f t="shared" si="53"/>
        <v>0</v>
      </c>
    </row>
    <row r="952" ht="16.5" spans="1:9">
      <c r="A952" s="41">
        <v>951</v>
      </c>
      <c r="B952" s="41"/>
      <c r="C952" s="41"/>
      <c r="D952" s="42"/>
      <c r="E952" s="48">
        <f t="shared" si="51"/>
        <v>0</v>
      </c>
      <c r="F952" s="48">
        <f>IF(E952/12&gt;0,VLOOKUP(E952/12,税率表!$A$17:$D$24,3,1),0)</f>
        <v>0</v>
      </c>
      <c r="G952" s="48">
        <f>IF(E952/12&gt;0,VLOOKUP(E952/12,税率表!$A$17:$D$24,4,1),0)</f>
        <v>0</v>
      </c>
      <c r="H952" s="48">
        <f t="shared" si="52"/>
        <v>0</v>
      </c>
      <c r="I952" s="48">
        <f t="shared" si="53"/>
        <v>0</v>
      </c>
    </row>
    <row r="953" ht="16.5" spans="1:9">
      <c r="A953" s="41">
        <v>952</v>
      </c>
      <c r="B953" s="41"/>
      <c r="C953" s="41"/>
      <c r="D953" s="42"/>
      <c r="E953" s="48">
        <f t="shared" si="51"/>
        <v>0</v>
      </c>
      <c r="F953" s="48">
        <f>IF(E953/12&gt;0,VLOOKUP(E953/12,税率表!$A$17:$D$24,3,1),0)</f>
        <v>0</v>
      </c>
      <c r="G953" s="48">
        <f>IF(E953/12&gt;0,VLOOKUP(E953/12,税率表!$A$17:$D$24,4,1),0)</f>
        <v>0</v>
      </c>
      <c r="H953" s="48">
        <f t="shared" si="52"/>
        <v>0</v>
      </c>
      <c r="I953" s="48">
        <f t="shared" si="53"/>
        <v>0</v>
      </c>
    </row>
    <row r="954" ht="16.5" spans="1:9">
      <c r="A954" s="41">
        <v>953</v>
      </c>
      <c r="B954" s="41"/>
      <c r="C954" s="41"/>
      <c r="D954" s="42"/>
      <c r="E954" s="48">
        <f t="shared" si="51"/>
        <v>0</v>
      </c>
      <c r="F954" s="48">
        <f>IF(E954/12&gt;0,VLOOKUP(E954/12,税率表!$A$17:$D$24,3,1),0)</f>
        <v>0</v>
      </c>
      <c r="G954" s="48">
        <f>IF(E954/12&gt;0,VLOOKUP(E954/12,税率表!$A$17:$D$24,4,1),0)</f>
        <v>0</v>
      </c>
      <c r="H954" s="48">
        <f t="shared" si="52"/>
        <v>0</v>
      </c>
      <c r="I954" s="48">
        <f t="shared" si="53"/>
        <v>0</v>
      </c>
    </row>
    <row r="955" ht="16.5" spans="1:9">
      <c r="A955" s="41">
        <v>954</v>
      </c>
      <c r="B955" s="41"/>
      <c r="C955" s="41"/>
      <c r="D955" s="42"/>
      <c r="E955" s="48">
        <f t="shared" si="51"/>
        <v>0</v>
      </c>
      <c r="F955" s="48">
        <f>IF(E955/12&gt;0,VLOOKUP(E955/12,税率表!$A$17:$D$24,3,1),0)</f>
        <v>0</v>
      </c>
      <c r="G955" s="48">
        <f>IF(E955/12&gt;0,VLOOKUP(E955/12,税率表!$A$17:$D$24,4,1),0)</f>
        <v>0</v>
      </c>
      <c r="H955" s="48">
        <f t="shared" si="52"/>
        <v>0</v>
      </c>
      <c r="I955" s="48">
        <f t="shared" si="53"/>
        <v>0</v>
      </c>
    </row>
    <row r="956" ht="16.5" spans="1:9">
      <c r="A956" s="41">
        <v>955</v>
      </c>
      <c r="B956" s="41"/>
      <c r="C956" s="41"/>
      <c r="D956" s="42"/>
      <c r="E956" s="48">
        <f t="shared" si="51"/>
        <v>0</v>
      </c>
      <c r="F956" s="48">
        <f>IF(E956/12&gt;0,VLOOKUP(E956/12,税率表!$A$17:$D$24,3,1),0)</f>
        <v>0</v>
      </c>
      <c r="G956" s="48">
        <f>IF(E956/12&gt;0,VLOOKUP(E956/12,税率表!$A$17:$D$24,4,1),0)</f>
        <v>0</v>
      </c>
      <c r="H956" s="48">
        <f t="shared" si="52"/>
        <v>0</v>
      </c>
      <c r="I956" s="48">
        <f t="shared" si="53"/>
        <v>0</v>
      </c>
    </row>
    <row r="957" ht="16.5" spans="1:9">
      <c r="A957" s="41">
        <v>956</v>
      </c>
      <c r="B957" s="41"/>
      <c r="C957" s="41"/>
      <c r="D957" s="42"/>
      <c r="E957" s="48">
        <f t="shared" si="51"/>
        <v>0</v>
      </c>
      <c r="F957" s="48">
        <f>IF(E957/12&gt;0,VLOOKUP(E957/12,税率表!$A$17:$D$24,3,1),0)</f>
        <v>0</v>
      </c>
      <c r="G957" s="48">
        <f>IF(E957/12&gt;0,VLOOKUP(E957/12,税率表!$A$17:$D$24,4,1),0)</f>
        <v>0</v>
      </c>
      <c r="H957" s="48">
        <f t="shared" si="52"/>
        <v>0</v>
      </c>
      <c r="I957" s="48">
        <f t="shared" si="53"/>
        <v>0</v>
      </c>
    </row>
    <row r="958" ht="16.5" spans="1:9">
      <c r="A958" s="41">
        <v>957</v>
      </c>
      <c r="B958" s="41"/>
      <c r="C958" s="41"/>
      <c r="D958" s="42"/>
      <c r="E958" s="48">
        <f t="shared" si="51"/>
        <v>0</v>
      </c>
      <c r="F958" s="48">
        <f>IF(E958/12&gt;0,VLOOKUP(E958/12,税率表!$A$17:$D$24,3,1),0)</f>
        <v>0</v>
      </c>
      <c r="G958" s="48">
        <f>IF(E958/12&gt;0,VLOOKUP(E958/12,税率表!$A$17:$D$24,4,1),0)</f>
        <v>0</v>
      </c>
      <c r="H958" s="48">
        <f t="shared" si="52"/>
        <v>0</v>
      </c>
      <c r="I958" s="48">
        <f t="shared" si="53"/>
        <v>0</v>
      </c>
    </row>
    <row r="959" ht="16.5" spans="1:9">
      <c r="A959" s="41">
        <v>958</v>
      </c>
      <c r="B959" s="41"/>
      <c r="C959" s="41"/>
      <c r="D959" s="42"/>
      <c r="E959" s="48">
        <f t="shared" si="51"/>
        <v>0</v>
      </c>
      <c r="F959" s="48">
        <f>IF(E959/12&gt;0,VLOOKUP(E959/12,税率表!$A$17:$D$24,3,1),0)</f>
        <v>0</v>
      </c>
      <c r="G959" s="48">
        <f>IF(E959/12&gt;0,VLOOKUP(E959/12,税率表!$A$17:$D$24,4,1),0)</f>
        <v>0</v>
      </c>
      <c r="H959" s="48">
        <f t="shared" si="52"/>
        <v>0</v>
      </c>
      <c r="I959" s="48">
        <f t="shared" si="53"/>
        <v>0</v>
      </c>
    </row>
    <row r="960" ht="16.5" spans="1:9">
      <c r="A960" s="41">
        <v>959</v>
      </c>
      <c r="B960" s="41"/>
      <c r="C960" s="41"/>
      <c r="D960" s="42"/>
      <c r="E960" s="48">
        <f t="shared" si="51"/>
        <v>0</v>
      </c>
      <c r="F960" s="48">
        <f>IF(E960/12&gt;0,VLOOKUP(E960/12,税率表!$A$17:$D$24,3,1),0)</f>
        <v>0</v>
      </c>
      <c r="G960" s="48">
        <f>IF(E960/12&gt;0,VLOOKUP(E960/12,税率表!$A$17:$D$24,4,1),0)</f>
        <v>0</v>
      </c>
      <c r="H960" s="48">
        <f t="shared" si="52"/>
        <v>0</v>
      </c>
      <c r="I960" s="48">
        <f t="shared" si="53"/>
        <v>0</v>
      </c>
    </row>
    <row r="961" ht="16.5" spans="1:9">
      <c r="A961" s="41">
        <v>960</v>
      </c>
      <c r="B961" s="41"/>
      <c r="C961" s="41"/>
      <c r="D961" s="42"/>
      <c r="E961" s="48">
        <f t="shared" si="51"/>
        <v>0</v>
      </c>
      <c r="F961" s="48">
        <f>IF(E961/12&gt;0,VLOOKUP(E961/12,税率表!$A$17:$D$24,3,1),0)</f>
        <v>0</v>
      </c>
      <c r="G961" s="48">
        <f>IF(E961/12&gt;0,VLOOKUP(E961/12,税率表!$A$17:$D$24,4,1),0)</f>
        <v>0</v>
      </c>
      <c r="H961" s="48">
        <f t="shared" si="52"/>
        <v>0</v>
      </c>
      <c r="I961" s="48">
        <f t="shared" si="53"/>
        <v>0</v>
      </c>
    </row>
    <row r="962" ht="16.5" spans="1:9">
      <c r="A962" s="41">
        <v>961</v>
      </c>
      <c r="B962" s="41"/>
      <c r="C962" s="41"/>
      <c r="D962" s="42"/>
      <c r="E962" s="48">
        <f t="shared" si="51"/>
        <v>0</v>
      </c>
      <c r="F962" s="48">
        <f>IF(E962/12&gt;0,VLOOKUP(E962/12,税率表!$A$17:$D$24,3,1),0)</f>
        <v>0</v>
      </c>
      <c r="G962" s="48">
        <f>IF(E962/12&gt;0,VLOOKUP(E962/12,税率表!$A$17:$D$24,4,1),0)</f>
        <v>0</v>
      </c>
      <c r="H962" s="48">
        <f t="shared" si="52"/>
        <v>0</v>
      </c>
      <c r="I962" s="48">
        <f t="shared" si="53"/>
        <v>0</v>
      </c>
    </row>
    <row r="963" ht="16.5" spans="1:9">
      <c r="A963" s="41">
        <v>962</v>
      </c>
      <c r="B963" s="41"/>
      <c r="C963" s="41"/>
      <c r="D963" s="42"/>
      <c r="E963" s="48">
        <f t="shared" si="51"/>
        <v>0</v>
      </c>
      <c r="F963" s="48">
        <f>IF(E963/12&gt;0,VLOOKUP(E963/12,税率表!$A$17:$D$24,3,1),0)</f>
        <v>0</v>
      </c>
      <c r="G963" s="48">
        <f>IF(E963/12&gt;0,VLOOKUP(E963/12,税率表!$A$17:$D$24,4,1),0)</f>
        <v>0</v>
      </c>
      <c r="H963" s="48">
        <f t="shared" si="52"/>
        <v>0</v>
      </c>
      <c r="I963" s="48">
        <f t="shared" si="53"/>
        <v>0</v>
      </c>
    </row>
    <row r="964" ht="16.5" spans="1:9">
      <c r="A964" s="41">
        <v>963</v>
      </c>
      <c r="B964" s="41"/>
      <c r="C964" s="41"/>
      <c r="D964" s="42"/>
      <c r="E964" s="48">
        <f t="shared" si="51"/>
        <v>0</v>
      </c>
      <c r="F964" s="48">
        <f>IF(E964/12&gt;0,VLOOKUP(E964/12,税率表!$A$17:$D$24,3,1),0)</f>
        <v>0</v>
      </c>
      <c r="G964" s="48">
        <f>IF(E964/12&gt;0,VLOOKUP(E964/12,税率表!$A$17:$D$24,4,1),0)</f>
        <v>0</v>
      </c>
      <c r="H964" s="48">
        <f t="shared" si="52"/>
        <v>0</v>
      </c>
      <c r="I964" s="48">
        <f t="shared" si="53"/>
        <v>0</v>
      </c>
    </row>
    <row r="965" ht="16.5" spans="1:9">
      <c r="A965" s="41">
        <v>964</v>
      </c>
      <c r="B965" s="41"/>
      <c r="C965" s="41"/>
      <c r="D965" s="42"/>
      <c r="E965" s="48">
        <f t="shared" si="51"/>
        <v>0</v>
      </c>
      <c r="F965" s="48">
        <f>IF(E965/12&gt;0,VLOOKUP(E965/12,税率表!$A$17:$D$24,3,1),0)</f>
        <v>0</v>
      </c>
      <c r="G965" s="48">
        <f>IF(E965/12&gt;0,VLOOKUP(E965/12,税率表!$A$17:$D$24,4,1),0)</f>
        <v>0</v>
      </c>
      <c r="H965" s="48">
        <f t="shared" si="52"/>
        <v>0</v>
      </c>
      <c r="I965" s="48">
        <f t="shared" si="53"/>
        <v>0</v>
      </c>
    </row>
    <row r="966" ht="16.5" spans="1:9">
      <c r="A966" s="41">
        <v>965</v>
      </c>
      <c r="B966" s="41"/>
      <c r="C966" s="41"/>
      <c r="D966" s="42"/>
      <c r="E966" s="48">
        <f t="shared" si="51"/>
        <v>0</v>
      </c>
      <c r="F966" s="48">
        <f>IF(E966/12&gt;0,VLOOKUP(E966/12,税率表!$A$17:$D$24,3,1),0)</f>
        <v>0</v>
      </c>
      <c r="G966" s="48">
        <f>IF(E966/12&gt;0,VLOOKUP(E966/12,税率表!$A$17:$D$24,4,1),0)</f>
        <v>0</v>
      </c>
      <c r="H966" s="48">
        <f t="shared" si="52"/>
        <v>0</v>
      </c>
      <c r="I966" s="48">
        <f t="shared" si="53"/>
        <v>0</v>
      </c>
    </row>
    <row r="967" ht="16.5" spans="1:9">
      <c r="A967" s="41">
        <v>966</v>
      </c>
      <c r="B967" s="41"/>
      <c r="C967" s="41"/>
      <c r="D967" s="42"/>
      <c r="E967" s="48">
        <f t="shared" si="51"/>
        <v>0</v>
      </c>
      <c r="F967" s="48">
        <f>IF(E967/12&gt;0,VLOOKUP(E967/12,税率表!$A$17:$D$24,3,1),0)</f>
        <v>0</v>
      </c>
      <c r="G967" s="48">
        <f>IF(E967/12&gt;0,VLOOKUP(E967/12,税率表!$A$17:$D$24,4,1),0)</f>
        <v>0</v>
      </c>
      <c r="H967" s="48">
        <f t="shared" si="52"/>
        <v>0</v>
      </c>
      <c r="I967" s="48">
        <f t="shared" si="53"/>
        <v>0</v>
      </c>
    </row>
    <row r="968" ht="16.5" spans="1:9">
      <c r="A968" s="41">
        <v>967</v>
      </c>
      <c r="B968" s="41"/>
      <c r="C968" s="41"/>
      <c r="D968" s="42"/>
      <c r="E968" s="48">
        <f t="shared" si="51"/>
        <v>0</v>
      </c>
      <c r="F968" s="48">
        <f>IF(E968/12&gt;0,VLOOKUP(E968/12,税率表!$A$17:$D$24,3,1),0)</f>
        <v>0</v>
      </c>
      <c r="G968" s="48">
        <f>IF(E968/12&gt;0,VLOOKUP(E968/12,税率表!$A$17:$D$24,4,1),0)</f>
        <v>0</v>
      </c>
      <c r="H968" s="48">
        <f t="shared" si="52"/>
        <v>0</v>
      </c>
      <c r="I968" s="48">
        <f t="shared" si="53"/>
        <v>0</v>
      </c>
    </row>
    <row r="969" ht="16.5" spans="1:9">
      <c r="A969" s="41">
        <v>968</v>
      </c>
      <c r="B969" s="41"/>
      <c r="C969" s="41"/>
      <c r="D969" s="42"/>
      <c r="E969" s="48">
        <f t="shared" si="51"/>
        <v>0</v>
      </c>
      <c r="F969" s="48">
        <f>IF(E969/12&gt;0,VLOOKUP(E969/12,税率表!$A$17:$D$24,3,1),0)</f>
        <v>0</v>
      </c>
      <c r="G969" s="48">
        <f>IF(E969/12&gt;0,VLOOKUP(E969/12,税率表!$A$17:$D$24,4,1),0)</f>
        <v>0</v>
      </c>
      <c r="H969" s="48">
        <f t="shared" si="52"/>
        <v>0</v>
      </c>
      <c r="I969" s="48">
        <f t="shared" si="53"/>
        <v>0</v>
      </c>
    </row>
    <row r="970" ht="16.5" spans="1:9">
      <c r="A970" s="41">
        <v>969</v>
      </c>
      <c r="B970" s="41"/>
      <c r="C970" s="41"/>
      <c r="D970" s="42"/>
      <c r="E970" s="48">
        <f t="shared" ref="E970:E1000" si="54">ROUND(D970,2)</f>
        <v>0</v>
      </c>
      <c r="F970" s="48">
        <f>IF(E970/12&gt;0,VLOOKUP(E970/12,税率表!$A$17:$D$24,3,1),0)</f>
        <v>0</v>
      </c>
      <c r="G970" s="48">
        <f>IF(E970/12&gt;0,VLOOKUP(E970/12,税率表!$A$17:$D$24,4,1),0)</f>
        <v>0</v>
      </c>
      <c r="H970" s="48">
        <f t="shared" ref="H970:H1000" si="55">ROUND(E970*F970-G970,2)</f>
        <v>0</v>
      </c>
      <c r="I970" s="48">
        <f t="shared" ref="I970:I1000" si="56">D970-H970</f>
        <v>0</v>
      </c>
    </row>
    <row r="971" ht="16.5" spans="1:9">
      <c r="A971" s="41">
        <v>970</v>
      </c>
      <c r="B971" s="41"/>
      <c r="C971" s="41"/>
      <c r="D971" s="42"/>
      <c r="E971" s="48">
        <f t="shared" si="54"/>
        <v>0</v>
      </c>
      <c r="F971" s="48">
        <f>IF(E971/12&gt;0,VLOOKUP(E971/12,税率表!$A$17:$D$24,3,1),0)</f>
        <v>0</v>
      </c>
      <c r="G971" s="48">
        <f>IF(E971/12&gt;0,VLOOKUP(E971/12,税率表!$A$17:$D$24,4,1),0)</f>
        <v>0</v>
      </c>
      <c r="H971" s="48">
        <f t="shared" si="55"/>
        <v>0</v>
      </c>
      <c r="I971" s="48">
        <f t="shared" si="56"/>
        <v>0</v>
      </c>
    </row>
    <row r="972" ht="16.5" spans="1:9">
      <c r="A972" s="41">
        <v>971</v>
      </c>
      <c r="B972" s="41"/>
      <c r="C972" s="41"/>
      <c r="D972" s="42"/>
      <c r="E972" s="48">
        <f t="shared" si="54"/>
        <v>0</v>
      </c>
      <c r="F972" s="48">
        <f>IF(E972/12&gt;0,VLOOKUP(E972/12,税率表!$A$17:$D$24,3,1),0)</f>
        <v>0</v>
      </c>
      <c r="G972" s="48">
        <f>IF(E972/12&gt;0,VLOOKUP(E972/12,税率表!$A$17:$D$24,4,1),0)</f>
        <v>0</v>
      </c>
      <c r="H972" s="48">
        <f t="shared" si="55"/>
        <v>0</v>
      </c>
      <c r="I972" s="48">
        <f t="shared" si="56"/>
        <v>0</v>
      </c>
    </row>
    <row r="973" ht="16.5" spans="1:9">
      <c r="A973" s="41">
        <v>972</v>
      </c>
      <c r="B973" s="41"/>
      <c r="C973" s="41"/>
      <c r="D973" s="42"/>
      <c r="E973" s="48">
        <f t="shared" si="54"/>
        <v>0</v>
      </c>
      <c r="F973" s="48">
        <f>IF(E973/12&gt;0,VLOOKUP(E973/12,税率表!$A$17:$D$24,3,1),0)</f>
        <v>0</v>
      </c>
      <c r="G973" s="48">
        <f>IF(E973/12&gt;0,VLOOKUP(E973/12,税率表!$A$17:$D$24,4,1),0)</f>
        <v>0</v>
      </c>
      <c r="H973" s="48">
        <f t="shared" si="55"/>
        <v>0</v>
      </c>
      <c r="I973" s="48">
        <f t="shared" si="56"/>
        <v>0</v>
      </c>
    </row>
    <row r="974" ht="16.5" spans="1:9">
      <c r="A974" s="41">
        <v>973</v>
      </c>
      <c r="B974" s="41"/>
      <c r="C974" s="41"/>
      <c r="D974" s="42"/>
      <c r="E974" s="48">
        <f t="shared" si="54"/>
        <v>0</v>
      </c>
      <c r="F974" s="48">
        <f>IF(E974/12&gt;0,VLOOKUP(E974/12,税率表!$A$17:$D$24,3,1),0)</f>
        <v>0</v>
      </c>
      <c r="G974" s="48">
        <f>IF(E974/12&gt;0,VLOOKUP(E974/12,税率表!$A$17:$D$24,4,1),0)</f>
        <v>0</v>
      </c>
      <c r="H974" s="48">
        <f t="shared" si="55"/>
        <v>0</v>
      </c>
      <c r="I974" s="48">
        <f t="shared" si="56"/>
        <v>0</v>
      </c>
    </row>
    <row r="975" ht="16.5" spans="1:9">
      <c r="A975" s="41">
        <v>974</v>
      </c>
      <c r="B975" s="41"/>
      <c r="C975" s="41"/>
      <c r="D975" s="42"/>
      <c r="E975" s="48">
        <f t="shared" si="54"/>
        <v>0</v>
      </c>
      <c r="F975" s="48">
        <f>IF(E975/12&gt;0,VLOOKUP(E975/12,税率表!$A$17:$D$24,3,1),0)</f>
        <v>0</v>
      </c>
      <c r="G975" s="48">
        <f>IF(E975/12&gt;0,VLOOKUP(E975/12,税率表!$A$17:$D$24,4,1),0)</f>
        <v>0</v>
      </c>
      <c r="H975" s="48">
        <f t="shared" si="55"/>
        <v>0</v>
      </c>
      <c r="I975" s="48">
        <f t="shared" si="56"/>
        <v>0</v>
      </c>
    </row>
    <row r="976" ht="16.5" spans="1:9">
      <c r="A976" s="41">
        <v>975</v>
      </c>
      <c r="B976" s="41"/>
      <c r="C976" s="41"/>
      <c r="D976" s="42"/>
      <c r="E976" s="48">
        <f t="shared" si="54"/>
        <v>0</v>
      </c>
      <c r="F976" s="48">
        <f>IF(E976/12&gt;0,VLOOKUP(E976/12,税率表!$A$17:$D$24,3,1),0)</f>
        <v>0</v>
      </c>
      <c r="G976" s="48">
        <f>IF(E976/12&gt;0,VLOOKUP(E976/12,税率表!$A$17:$D$24,4,1),0)</f>
        <v>0</v>
      </c>
      <c r="H976" s="48">
        <f t="shared" si="55"/>
        <v>0</v>
      </c>
      <c r="I976" s="48">
        <f t="shared" si="56"/>
        <v>0</v>
      </c>
    </row>
    <row r="977" ht="16.5" spans="1:9">
      <c r="A977" s="41">
        <v>976</v>
      </c>
      <c r="B977" s="41"/>
      <c r="C977" s="41"/>
      <c r="D977" s="42"/>
      <c r="E977" s="48">
        <f t="shared" si="54"/>
        <v>0</v>
      </c>
      <c r="F977" s="48">
        <f>IF(E977/12&gt;0,VLOOKUP(E977/12,税率表!$A$17:$D$24,3,1),0)</f>
        <v>0</v>
      </c>
      <c r="G977" s="48">
        <f>IF(E977/12&gt;0,VLOOKUP(E977/12,税率表!$A$17:$D$24,4,1),0)</f>
        <v>0</v>
      </c>
      <c r="H977" s="48">
        <f t="shared" si="55"/>
        <v>0</v>
      </c>
      <c r="I977" s="48">
        <f t="shared" si="56"/>
        <v>0</v>
      </c>
    </row>
    <row r="978" ht="16.5" spans="1:9">
      <c r="A978" s="41">
        <v>977</v>
      </c>
      <c r="B978" s="41"/>
      <c r="C978" s="41"/>
      <c r="D978" s="42"/>
      <c r="E978" s="48">
        <f t="shared" si="54"/>
        <v>0</v>
      </c>
      <c r="F978" s="48">
        <f>IF(E978/12&gt;0,VLOOKUP(E978/12,税率表!$A$17:$D$24,3,1),0)</f>
        <v>0</v>
      </c>
      <c r="G978" s="48">
        <f>IF(E978/12&gt;0,VLOOKUP(E978/12,税率表!$A$17:$D$24,4,1),0)</f>
        <v>0</v>
      </c>
      <c r="H978" s="48">
        <f t="shared" si="55"/>
        <v>0</v>
      </c>
      <c r="I978" s="48">
        <f t="shared" si="56"/>
        <v>0</v>
      </c>
    </row>
    <row r="979" ht="16.5" spans="1:9">
      <c r="A979" s="41">
        <v>978</v>
      </c>
      <c r="B979" s="41"/>
      <c r="C979" s="41"/>
      <c r="D979" s="42"/>
      <c r="E979" s="48">
        <f t="shared" si="54"/>
        <v>0</v>
      </c>
      <c r="F979" s="48">
        <f>IF(E979/12&gt;0,VLOOKUP(E979/12,税率表!$A$17:$D$24,3,1),0)</f>
        <v>0</v>
      </c>
      <c r="G979" s="48">
        <f>IF(E979/12&gt;0,VLOOKUP(E979/12,税率表!$A$17:$D$24,4,1),0)</f>
        <v>0</v>
      </c>
      <c r="H979" s="48">
        <f t="shared" si="55"/>
        <v>0</v>
      </c>
      <c r="I979" s="48">
        <f t="shared" si="56"/>
        <v>0</v>
      </c>
    </row>
    <row r="980" ht="16.5" spans="1:9">
      <c r="A980" s="41">
        <v>979</v>
      </c>
      <c r="B980" s="41"/>
      <c r="C980" s="41"/>
      <c r="D980" s="42"/>
      <c r="E980" s="48">
        <f t="shared" si="54"/>
        <v>0</v>
      </c>
      <c r="F980" s="48">
        <f>IF(E980/12&gt;0,VLOOKUP(E980/12,税率表!$A$17:$D$24,3,1),0)</f>
        <v>0</v>
      </c>
      <c r="G980" s="48">
        <f>IF(E980/12&gt;0,VLOOKUP(E980/12,税率表!$A$17:$D$24,4,1),0)</f>
        <v>0</v>
      </c>
      <c r="H980" s="48">
        <f t="shared" si="55"/>
        <v>0</v>
      </c>
      <c r="I980" s="48">
        <f t="shared" si="56"/>
        <v>0</v>
      </c>
    </row>
    <row r="981" ht="16.5" spans="1:9">
      <c r="A981" s="41">
        <v>980</v>
      </c>
      <c r="B981" s="41"/>
      <c r="C981" s="41"/>
      <c r="D981" s="42"/>
      <c r="E981" s="48">
        <f t="shared" si="54"/>
        <v>0</v>
      </c>
      <c r="F981" s="48">
        <f>IF(E981/12&gt;0,VLOOKUP(E981/12,税率表!$A$17:$D$24,3,1),0)</f>
        <v>0</v>
      </c>
      <c r="G981" s="48">
        <f>IF(E981/12&gt;0,VLOOKUP(E981/12,税率表!$A$17:$D$24,4,1),0)</f>
        <v>0</v>
      </c>
      <c r="H981" s="48">
        <f t="shared" si="55"/>
        <v>0</v>
      </c>
      <c r="I981" s="48">
        <f t="shared" si="56"/>
        <v>0</v>
      </c>
    </row>
    <row r="982" ht="16.5" spans="1:9">
      <c r="A982" s="41">
        <v>981</v>
      </c>
      <c r="B982" s="41"/>
      <c r="C982" s="41"/>
      <c r="D982" s="42"/>
      <c r="E982" s="48">
        <f t="shared" si="54"/>
        <v>0</v>
      </c>
      <c r="F982" s="48">
        <f>IF(E982/12&gt;0,VLOOKUP(E982/12,税率表!$A$17:$D$24,3,1),0)</f>
        <v>0</v>
      </c>
      <c r="G982" s="48">
        <f>IF(E982/12&gt;0,VLOOKUP(E982/12,税率表!$A$17:$D$24,4,1),0)</f>
        <v>0</v>
      </c>
      <c r="H982" s="48">
        <f t="shared" si="55"/>
        <v>0</v>
      </c>
      <c r="I982" s="48">
        <f t="shared" si="56"/>
        <v>0</v>
      </c>
    </row>
    <row r="983" ht="16.5" spans="1:9">
      <c r="A983" s="41">
        <v>982</v>
      </c>
      <c r="B983" s="41"/>
      <c r="C983" s="41"/>
      <c r="D983" s="42"/>
      <c r="E983" s="48">
        <f t="shared" si="54"/>
        <v>0</v>
      </c>
      <c r="F983" s="48">
        <f>IF(E983/12&gt;0,VLOOKUP(E983/12,税率表!$A$17:$D$24,3,1),0)</f>
        <v>0</v>
      </c>
      <c r="G983" s="48">
        <f>IF(E983/12&gt;0,VLOOKUP(E983/12,税率表!$A$17:$D$24,4,1),0)</f>
        <v>0</v>
      </c>
      <c r="H983" s="48">
        <f t="shared" si="55"/>
        <v>0</v>
      </c>
      <c r="I983" s="48">
        <f t="shared" si="56"/>
        <v>0</v>
      </c>
    </row>
    <row r="984" ht="16.5" spans="1:9">
      <c r="A984" s="41">
        <v>983</v>
      </c>
      <c r="B984" s="41"/>
      <c r="C984" s="41"/>
      <c r="D984" s="42"/>
      <c r="E984" s="48">
        <f t="shared" si="54"/>
        <v>0</v>
      </c>
      <c r="F984" s="48">
        <f>IF(E984/12&gt;0,VLOOKUP(E984/12,税率表!$A$17:$D$24,3,1),0)</f>
        <v>0</v>
      </c>
      <c r="G984" s="48">
        <f>IF(E984/12&gt;0,VLOOKUP(E984/12,税率表!$A$17:$D$24,4,1),0)</f>
        <v>0</v>
      </c>
      <c r="H984" s="48">
        <f t="shared" si="55"/>
        <v>0</v>
      </c>
      <c r="I984" s="48">
        <f t="shared" si="56"/>
        <v>0</v>
      </c>
    </row>
    <row r="985" ht="16.5" spans="1:9">
      <c r="A985" s="41">
        <v>984</v>
      </c>
      <c r="B985" s="41"/>
      <c r="C985" s="41"/>
      <c r="D985" s="42"/>
      <c r="E985" s="48">
        <f t="shared" si="54"/>
        <v>0</v>
      </c>
      <c r="F985" s="48">
        <f>IF(E985/12&gt;0,VLOOKUP(E985/12,税率表!$A$17:$D$24,3,1),0)</f>
        <v>0</v>
      </c>
      <c r="G985" s="48">
        <f>IF(E985/12&gt;0,VLOOKUP(E985/12,税率表!$A$17:$D$24,4,1),0)</f>
        <v>0</v>
      </c>
      <c r="H985" s="48">
        <f t="shared" si="55"/>
        <v>0</v>
      </c>
      <c r="I985" s="48">
        <f t="shared" si="56"/>
        <v>0</v>
      </c>
    </row>
    <row r="986" ht="16.5" spans="1:9">
      <c r="A986" s="41">
        <v>985</v>
      </c>
      <c r="B986" s="41"/>
      <c r="C986" s="41"/>
      <c r="D986" s="42"/>
      <c r="E986" s="48">
        <f t="shared" si="54"/>
        <v>0</v>
      </c>
      <c r="F986" s="48">
        <f>IF(E986/12&gt;0,VLOOKUP(E986/12,税率表!$A$17:$D$24,3,1),0)</f>
        <v>0</v>
      </c>
      <c r="G986" s="48">
        <f>IF(E986/12&gt;0,VLOOKUP(E986/12,税率表!$A$17:$D$24,4,1),0)</f>
        <v>0</v>
      </c>
      <c r="H986" s="48">
        <f t="shared" si="55"/>
        <v>0</v>
      </c>
      <c r="I986" s="48">
        <f t="shared" si="56"/>
        <v>0</v>
      </c>
    </row>
    <row r="987" ht="16.5" spans="1:9">
      <c r="A987" s="41">
        <v>986</v>
      </c>
      <c r="B987" s="41"/>
      <c r="C987" s="41"/>
      <c r="D987" s="42"/>
      <c r="E987" s="48">
        <f t="shared" si="54"/>
        <v>0</v>
      </c>
      <c r="F987" s="48">
        <f>IF(E987/12&gt;0,VLOOKUP(E987/12,税率表!$A$17:$D$24,3,1),0)</f>
        <v>0</v>
      </c>
      <c r="G987" s="48">
        <f>IF(E987/12&gt;0,VLOOKUP(E987/12,税率表!$A$17:$D$24,4,1),0)</f>
        <v>0</v>
      </c>
      <c r="H987" s="48">
        <f t="shared" si="55"/>
        <v>0</v>
      </c>
      <c r="I987" s="48">
        <f t="shared" si="56"/>
        <v>0</v>
      </c>
    </row>
    <row r="988" ht="16.5" spans="1:9">
      <c r="A988" s="41">
        <v>987</v>
      </c>
      <c r="B988" s="41"/>
      <c r="C988" s="41"/>
      <c r="D988" s="42"/>
      <c r="E988" s="48">
        <f t="shared" si="54"/>
        <v>0</v>
      </c>
      <c r="F988" s="48">
        <f>IF(E988/12&gt;0,VLOOKUP(E988/12,税率表!$A$17:$D$24,3,1),0)</f>
        <v>0</v>
      </c>
      <c r="G988" s="48">
        <f>IF(E988/12&gt;0,VLOOKUP(E988/12,税率表!$A$17:$D$24,4,1),0)</f>
        <v>0</v>
      </c>
      <c r="H988" s="48">
        <f t="shared" si="55"/>
        <v>0</v>
      </c>
      <c r="I988" s="48">
        <f t="shared" si="56"/>
        <v>0</v>
      </c>
    </row>
    <row r="989" ht="16.5" spans="1:9">
      <c r="A989" s="41">
        <v>988</v>
      </c>
      <c r="B989" s="41"/>
      <c r="C989" s="41"/>
      <c r="D989" s="42"/>
      <c r="E989" s="48">
        <f t="shared" si="54"/>
        <v>0</v>
      </c>
      <c r="F989" s="48">
        <f>IF(E989/12&gt;0,VLOOKUP(E989/12,税率表!$A$17:$D$24,3,1),0)</f>
        <v>0</v>
      </c>
      <c r="G989" s="48">
        <f>IF(E989/12&gt;0,VLOOKUP(E989/12,税率表!$A$17:$D$24,4,1),0)</f>
        <v>0</v>
      </c>
      <c r="H989" s="48">
        <f t="shared" si="55"/>
        <v>0</v>
      </c>
      <c r="I989" s="48">
        <f t="shared" si="56"/>
        <v>0</v>
      </c>
    </row>
    <row r="990" ht="16.5" spans="1:9">
      <c r="A990" s="41">
        <v>989</v>
      </c>
      <c r="B990" s="41"/>
      <c r="C990" s="41"/>
      <c r="D990" s="42"/>
      <c r="E990" s="48">
        <f t="shared" si="54"/>
        <v>0</v>
      </c>
      <c r="F990" s="48">
        <f>IF(E990/12&gt;0,VLOOKUP(E990/12,税率表!$A$17:$D$24,3,1),0)</f>
        <v>0</v>
      </c>
      <c r="G990" s="48">
        <f>IF(E990/12&gt;0,VLOOKUP(E990/12,税率表!$A$17:$D$24,4,1),0)</f>
        <v>0</v>
      </c>
      <c r="H990" s="48">
        <f t="shared" si="55"/>
        <v>0</v>
      </c>
      <c r="I990" s="48">
        <f t="shared" si="56"/>
        <v>0</v>
      </c>
    </row>
    <row r="991" ht="16.5" spans="1:9">
      <c r="A991" s="41">
        <v>990</v>
      </c>
      <c r="B991" s="41"/>
      <c r="C991" s="41"/>
      <c r="D991" s="42"/>
      <c r="E991" s="48">
        <f t="shared" si="54"/>
        <v>0</v>
      </c>
      <c r="F991" s="48">
        <f>IF(E991/12&gt;0,VLOOKUP(E991/12,税率表!$A$17:$D$24,3,1),0)</f>
        <v>0</v>
      </c>
      <c r="G991" s="48">
        <f>IF(E991/12&gt;0,VLOOKUP(E991/12,税率表!$A$17:$D$24,4,1),0)</f>
        <v>0</v>
      </c>
      <c r="H991" s="48">
        <f t="shared" si="55"/>
        <v>0</v>
      </c>
      <c r="I991" s="48">
        <f t="shared" si="56"/>
        <v>0</v>
      </c>
    </row>
    <row r="992" ht="16.5" spans="1:9">
      <c r="A992" s="41">
        <v>991</v>
      </c>
      <c r="B992" s="41"/>
      <c r="C992" s="41"/>
      <c r="D992" s="42"/>
      <c r="E992" s="48">
        <f t="shared" si="54"/>
        <v>0</v>
      </c>
      <c r="F992" s="48">
        <f>IF(E992/12&gt;0,VLOOKUP(E992/12,税率表!$A$17:$D$24,3,1),0)</f>
        <v>0</v>
      </c>
      <c r="G992" s="48">
        <f>IF(E992/12&gt;0,VLOOKUP(E992/12,税率表!$A$17:$D$24,4,1),0)</f>
        <v>0</v>
      </c>
      <c r="H992" s="48">
        <f t="shared" si="55"/>
        <v>0</v>
      </c>
      <c r="I992" s="48">
        <f t="shared" si="56"/>
        <v>0</v>
      </c>
    </row>
    <row r="993" ht="16.5" spans="1:9">
      <c r="A993" s="41">
        <v>992</v>
      </c>
      <c r="B993" s="41"/>
      <c r="C993" s="41"/>
      <c r="D993" s="42"/>
      <c r="E993" s="48">
        <f t="shared" si="54"/>
        <v>0</v>
      </c>
      <c r="F993" s="48">
        <f>IF(E993/12&gt;0,VLOOKUP(E993/12,税率表!$A$17:$D$24,3,1),0)</f>
        <v>0</v>
      </c>
      <c r="G993" s="48">
        <f>IF(E993/12&gt;0,VLOOKUP(E993/12,税率表!$A$17:$D$24,4,1),0)</f>
        <v>0</v>
      </c>
      <c r="H993" s="48">
        <f t="shared" si="55"/>
        <v>0</v>
      </c>
      <c r="I993" s="48">
        <f t="shared" si="56"/>
        <v>0</v>
      </c>
    </row>
    <row r="994" ht="16.5" spans="1:9">
      <c r="A994" s="41">
        <v>993</v>
      </c>
      <c r="B994" s="41"/>
      <c r="C994" s="41"/>
      <c r="D994" s="42"/>
      <c r="E994" s="48">
        <f t="shared" si="54"/>
        <v>0</v>
      </c>
      <c r="F994" s="48">
        <f>IF(E994/12&gt;0,VLOOKUP(E994/12,税率表!$A$17:$D$24,3,1),0)</f>
        <v>0</v>
      </c>
      <c r="G994" s="48">
        <f>IF(E994/12&gt;0,VLOOKUP(E994/12,税率表!$A$17:$D$24,4,1),0)</f>
        <v>0</v>
      </c>
      <c r="H994" s="48">
        <f t="shared" si="55"/>
        <v>0</v>
      </c>
      <c r="I994" s="48">
        <f t="shared" si="56"/>
        <v>0</v>
      </c>
    </row>
    <row r="995" ht="16.5" spans="1:9">
      <c r="A995" s="41">
        <v>994</v>
      </c>
      <c r="B995" s="41"/>
      <c r="C995" s="41"/>
      <c r="D995" s="42"/>
      <c r="E995" s="48">
        <f t="shared" si="54"/>
        <v>0</v>
      </c>
      <c r="F995" s="48">
        <f>IF(E995/12&gt;0,VLOOKUP(E995/12,税率表!$A$17:$D$24,3,1),0)</f>
        <v>0</v>
      </c>
      <c r="G995" s="48">
        <f>IF(E995/12&gt;0,VLOOKUP(E995/12,税率表!$A$17:$D$24,4,1),0)</f>
        <v>0</v>
      </c>
      <c r="H995" s="48">
        <f t="shared" si="55"/>
        <v>0</v>
      </c>
      <c r="I995" s="48">
        <f t="shared" si="56"/>
        <v>0</v>
      </c>
    </row>
    <row r="996" ht="16.5" spans="1:9">
      <c r="A996" s="41">
        <v>995</v>
      </c>
      <c r="B996" s="41"/>
      <c r="C996" s="41"/>
      <c r="D996" s="42"/>
      <c r="E996" s="48">
        <f t="shared" si="54"/>
        <v>0</v>
      </c>
      <c r="F996" s="48">
        <f>IF(E996/12&gt;0,VLOOKUP(E996/12,税率表!$A$17:$D$24,3,1),0)</f>
        <v>0</v>
      </c>
      <c r="G996" s="48">
        <f>IF(E996/12&gt;0,VLOOKUP(E996/12,税率表!$A$17:$D$24,4,1),0)</f>
        <v>0</v>
      </c>
      <c r="H996" s="48">
        <f t="shared" si="55"/>
        <v>0</v>
      </c>
      <c r="I996" s="48">
        <f t="shared" si="56"/>
        <v>0</v>
      </c>
    </row>
    <row r="997" ht="16.5" spans="1:9">
      <c r="A997" s="41">
        <v>996</v>
      </c>
      <c r="B997" s="41"/>
      <c r="C997" s="41"/>
      <c r="D997" s="42"/>
      <c r="E997" s="48">
        <f t="shared" si="54"/>
        <v>0</v>
      </c>
      <c r="F997" s="48">
        <f>IF(E997/12&gt;0,VLOOKUP(E997/12,税率表!$A$17:$D$24,3,1),0)</f>
        <v>0</v>
      </c>
      <c r="G997" s="48">
        <f>IF(E997/12&gt;0,VLOOKUP(E997/12,税率表!$A$17:$D$24,4,1),0)</f>
        <v>0</v>
      </c>
      <c r="H997" s="48">
        <f t="shared" si="55"/>
        <v>0</v>
      </c>
      <c r="I997" s="48">
        <f t="shared" si="56"/>
        <v>0</v>
      </c>
    </row>
    <row r="998" ht="16.5" spans="1:9">
      <c r="A998" s="41">
        <v>997</v>
      </c>
      <c r="B998" s="41"/>
      <c r="C998" s="41"/>
      <c r="D998" s="42"/>
      <c r="E998" s="48">
        <f t="shared" si="54"/>
        <v>0</v>
      </c>
      <c r="F998" s="48">
        <f>IF(E998/12&gt;0,VLOOKUP(E998/12,税率表!$A$17:$D$24,3,1),0)</f>
        <v>0</v>
      </c>
      <c r="G998" s="48">
        <f>IF(E998/12&gt;0,VLOOKUP(E998/12,税率表!$A$17:$D$24,4,1),0)</f>
        <v>0</v>
      </c>
      <c r="H998" s="48">
        <f t="shared" si="55"/>
        <v>0</v>
      </c>
      <c r="I998" s="48">
        <f t="shared" si="56"/>
        <v>0</v>
      </c>
    </row>
    <row r="999" ht="16.5" spans="1:9">
      <c r="A999" s="41">
        <v>998</v>
      </c>
      <c r="B999" s="41"/>
      <c r="C999" s="41"/>
      <c r="D999" s="42"/>
      <c r="E999" s="48">
        <f t="shared" si="54"/>
        <v>0</v>
      </c>
      <c r="F999" s="48">
        <f>IF(E999/12&gt;0,VLOOKUP(E999/12,税率表!$A$17:$D$24,3,1),0)</f>
        <v>0</v>
      </c>
      <c r="G999" s="48">
        <f>IF(E999/12&gt;0,VLOOKUP(E999/12,税率表!$A$17:$D$24,4,1),0)</f>
        <v>0</v>
      </c>
      <c r="H999" s="48">
        <f t="shared" si="55"/>
        <v>0</v>
      </c>
      <c r="I999" s="48">
        <f t="shared" si="56"/>
        <v>0</v>
      </c>
    </row>
    <row r="1000" ht="16.5" spans="1:9">
      <c r="A1000" s="41">
        <v>999</v>
      </c>
      <c r="B1000" s="41"/>
      <c r="C1000" s="41"/>
      <c r="D1000" s="42"/>
      <c r="E1000" s="48">
        <f t="shared" si="54"/>
        <v>0</v>
      </c>
      <c r="F1000" s="48">
        <f>IF(E1000/12&gt;0,VLOOKUP(E1000/12,税率表!$A$17:$D$24,3,1),0)</f>
        <v>0</v>
      </c>
      <c r="G1000" s="48">
        <f>IF(E1000/12&gt;0,VLOOKUP(E1000/12,税率表!$A$17:$D$24,4,1),0)</f>
        <v>0</v>
      </c>
      <c r="H1000" s="48">
        <f t="shared" si="55"/>
        <v>0</v>
      </c>
      <c r="I1000" s="48">
        <f t="shared" si="56"/>
        <v>0</v>
      </c>
    </row>
    <row r="1001" ht="16.5" spans="1:9">
      <c r="A1001" s="41">
        <v>1000</v>
      </c>
      <c r="B1001" s="41"/>
      <c r="C1001" s="41"/>
      <c r="D1001" s="42"/>
      <c r="E1001" s="48">
        <f t="shared" ref="E1001" si="57">ROUND(D1001,2)</f>
        <v>0</v>
      </c>
      <c r="F1001" s="48">
        <f>IF(E1001/12&gt;0,VLOOKUP(E1001/12,税率表!$A$17:$D$24,3,1),0)</f>
        <v>0</v>
      </c>
      <c r="G1001" s="48">
        <f>IF(E1001/12&gt;0,VLOOKUP(E1001/12,税率表!$A$17:$D$24,4,1),0)</f>
        <v>0</v>
      </c>
      <c r="H1001" s="48">
        <f t="shared" ref="H1001" si="58">ROUND(E1001*F1001-G1001,2)</f>
        <v>0</v>
      </c>
      <c r="I1001" s="48">
        <f t="shared" ref="I1001" si="59">D1001-H1001</f>
        <v>0</v>
      </c>
    </row>
  </sheetData>
  <sheetProtection password="EFBF" sheet="1" formatColumns="0" objects="1" scenarios="1"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01"/>
  <sheetViews>
    <sheetView workbookViewId="0">
      <pane ySplit="1" topLeftCell="A2" activePane="bottomLeft" state="frozen"/>
      <selection/>
      <selection pane="bottomLeft" activeCell="D2" sqref="D2"/>
    </sheetView>
  </sheetViews>
  <sheetFormatPr defaultColWidth="9" defaultRowHeight="14"/>
  <cols>
    <col min="1" max="1" width="5.72727272727273" customWidth="1"/>
    <col min="2" max="3" width="8.72727272727273" customWidth="1"/>
    <col min="4" max="4" width="14.1363636363636" customWidth="1"/>
    <col min="5" max="5" width="18.6" customWidth="1"/>
    <col min="6" max="11" width="14.1363636363636" customWidth="1"/>
    <col min="12" max="12" width="25.2636363636364" customWidth="1"/>
  </cols>
  <sheetData>
    <row r="1" spans="1:12">
      <c r="A1" s="23" t="s">
        <v>0</v>
      </c>
      <c r="B1" s="23" t="s">
        <v>1</v>
      </c>
      <c r="C1" s="23" t="s">
        <v>2</v>
      </c>
      <c r="D1" s="23" t="s">
        <v>20</v>
      </c>
      <c r="E1" s="40" t="s">
        <v>21</v>
      </c>
      <c r="F1" s="40" t="s">
        <v>22</v>
      </c>
      <c r="G1" s="40" t="s">
        <v>23</v>
      </c>
      <c r="H1" s="40" t="s">
        <v>5</v>
      </c>
      <c r="I1" s="40" t="s">
        <v>24</v>
      </c>
      <c r="J1" s="40" t="s">
        <v>25</v>
      </c>
      <c r="K1" s="40" t="s">
        <v>14</v>
      </c>
      <c r="L1" s="40" t="s">
        <v>26</v>
      </c>
    </row>
    <row r="2" ht="16.5" spans="1:12">
      <c r="A2" s="41">
        <v>1</v>
      </c>
      <c r="B2" s="41"/>
      <c r="C2" s="41"/>
      <c r="D2" s="42"/>
      <c r="E2" s="43">
        <f>ROUND(D2,2)</f>
        <v>0</v>
      </c>
      <c r="F2" s="43">
        <f>IF(E2&gt;0,VLOOKUP(E2,税率表!$C$29:$F$36,3,1),0)</f>
        <v>0</v>
      </c>
      <c r="G2" s="43">
        <f>IF(E2&gt;0,VLOOKUP(E2,税率表!$C$29:$F$36,4,1),0)</f>
        <v>0</v>
      </c>
      <c r="H2" s="43">
        <f>ROUND((E2-G2)/(1-F2),2)</f>
        <v>0</v>
      </c>
      <c r="I2" s="43">
        <f>IF(H2&gt;0,VLOOKUP(H2/12,税率表!$A$17:$D$24,3,1),0)</f>
        <v>0</v>
      </c>
      <c r="J2" s="43">
        <f>IF(H2&gt;0,VLOOKUP(H2/12,税率表!$A$17:$D$24,4,1),0)</f>
        <v>0</v>
      </c>
      <c r="K2" s="43">
        <f>ROUND(H2*I2-J2,2)</f>
        <v>0</v>
      </c>
      <c r="L2" s="43">
        <f>ROUND((E2-G2)/(1-F2),2)</f>
        <v>0</v>
      </c>
    </row>
    <row r="3" ht="16.5" spans="1:12">
      <c r="A3" s="41">
        <v>2</v>
      </c>
      <c r="B3" s="41"/>
      <c r="C3" s="41"/>
      <c r="D3" s="42"/>
      <c r="E3" s="43">
        <f t="shared" ref="E3:E66" si="0">ROUND(D3,2)</f>
        <v>0</v>
      </c>
      <c r="F3" s="43">
        <f>IF(E3&gt;0,VLOOKUP(E3,税率表!$C$29:$F$36,3,1),0)</f>
        <v>0</v>
      </c>
      <c r="G3" s="43">
        <f>IF(E3&gt;0,VLOOKUP(E3,税率表!$C$29:$F$36,4,1),0)</f>
        <v>0</v>
      </c>
      <c r="H3" s="43">
        <f t="shared" ref="H3:H66" si="1">ROUND((E3-G3)/(1-F3),2)</f>
        <v>0</v>
      </c>
      <c r="I3" s="43">
        <f>IF(H3&gt;0,VLOOKUP(H3/12,税率表!$A$17:$D$24,3,1),0)</f>
        <v>0</v>
      </c>
      <c r="J3" s="43">
        <f>IF(H3&gt;0,VLOOKUP(H3/12,税率表!$A$17:$D$24,4,1),0)</f>
        <v>0</v>
      </c>
      <c r="K3" s="43">
        <f t="shared" ref="K3:K66" si="2">ROUND(H3*I3-J3,2)</f>
        <v>0</v>
      </c>
      <c r="L3" s="43">
        <f t="shared" ref="L3:L66" si="3">ROUND((E3-G3)/(1-F3),2)</f>
        <v>0</v>
      </c>
    </row>
    <row r="4" ht="16.5" spans="1:12">
      <c r="A4" s="41">
        <v>3</v>
      </c>
      <c r="B4" s="41"/>
      <c r="C4" s="41"/>
      <c r="D4" s="42"/>
      <c r="E4" s="43">
        <f t="shared" si="0"/>
        <v>0</v>
      </c>
      <c r="F4" s="43">
        <f>IF(E4&gt;0,VLOOKUP(E4,税率表!$C$29:$F$36,3,1),0)</f>
        <v>0</v>
      </c>
      <c r="G4" s="43">
        <f>IF(E4&gt;0,VLOOKUP(E4,税率表!$C$29:$F$36,4,1),0)</f>
        <v>0</v>
      </c>
      <c r="H4" s="43">
        <f t="shared" si="1"/>
        <v>0</v>
      </c>
      <c r="I4" s="43">
        <f>IF(H4&gt;0,VLOOKUP(H4/12,税率表!$A$17:$D$24,3,1),0)</f>
        <v>0</v>
      </c>
      <c r="J4" s="43">
        <f>IF(H4&gt;0,VLOOKUP(H4/12,税率表!$A$17:$D$24,4,1),0)</f>
        <v>0</v>
      </c>
      <c r="K4" s="43">
        <f t="shared" si="2"/>
        <v>0</v>
      </c>
      <c r="L4" s="43">
        <f t="shared" si="3"/>
        <v>0</v>
      </c>
    </row>
    <row r="5" ht="16.5" spans="1:12">
      <c r="A5" s="41">
        <v>4</v>
      </c>
      <c r="B5" s="41"/>
      <c r="C5" s="41"/>
      <c r="D5" s="42"/>
      <c r="E5" s="43">
        <f t="shared" si="0"/>
        <v>0</v>
      </c>
      <c r="F5" s="43">
        <f>IF(E5&gt;0,VLOOKUP(E5,税率表!$C$29:$F$36,3,1),0)</f>
        <v>0</v>
      </c>
      <c r="G5" s="43">
        <f>IF(E5&gt;0,VLOOKUP(E5,税率表!$C$29:$F$36,4,1),0)</f>
        <v>0</v>
      </c>
      <c r="H5" s="43">
        <f t="shared" si="1"/>
        <v>0</v>
      </c>
      <c r="I5" s="43">
        <f>IF(H5&gt;0,VLOOKUP(H5/12,税率表!$A$17:$D$24,3,1),0)</f>
        <v>0</v>
      </c>
      <c r="J5" s="43">
        <f>IF(H5&gt;0,VLOOKUP(H5/12,税率表!$A$17:$D$24,4,1),0)</f>
        <v>0</v>
      </c>
      <c r="K5" s="43">
        <f t="shared" si="2"/>
        <v>0</v>
      </c>
      <c r="L5" s="43">
        <f t="shared" si="3"/>
        <v>0</v>
      </c>
    </row>
    <row r="6" ht="16.5" spans="1:12">
      <c r="A6" s="41">
        <v>5</v>
      </c>
      <c r="B6" s="41"/>
      <c r="C6" s="41"/>
      <c r="D6" s="42"/>
      <c r="E6" s="43">
        <f t="shared" si="0"/>
        <v>0</v>
      </c>
      <c r="F6" s="43">
        <f>IF(E6&gt;0,VLOOKUP(E6,税率表!$C$29:$F$36,3,1),0)</f>
        <v>0</v>
      </c>
      <c r="G6" s="43">
        <f>IF(E6&gt;0,VLOOKUP(E6,税率表!$C$29:$F$36,4,1),0)</f>
        <v>0</v>
      </c>
      <c r="H6" s="43">
        <f t="shared" si="1"/>
        <v>0</v>
      </c>
      <c r="I6" s="43">
        <f>IF(H6&gt;0,VLOOKUP(H6/12,税率表!$A$17:$D$24,3,1),0)</f>
        <v>0</v>
      </c>
      <c r="J6" s="43">
        <f>IF(H6&gt;0,VLOOKUP(H6/12,税率表!$A$17:$D$24,4,1),0)</f>
        <v>0</v>
      </c>
      <c r="K6" s="43">
        <f t="shared" si="2"/>
        <v>0</v>
      </c>
      <c r="L6" s="43">
        <f t="shared" si="3"/>
        <v>0</v>
      </c>
    </row>
    <row r="7" ht="16.5" spans="1:12">
      <c r="A7" s="41">
        <v>6</v>
      </c>
      <c r="B7" s="41"/>
      <c r="C7" s="41"/>
      <c r="D7" s="42"/>
      <c r="E7" s="43">
        <f t="shared" si="0"/>
        <v>0</v>
      </c>
      <c r="F7" s="43">
        <f>IF(E7&gt;0,VLOOKUP(E7,税率表!$C$29:$F$36,3,1),0)</f>
        <v>0</v>
      </c>
      <c r="G7" s="43">
        <f>IF(E7&gt;0,VLOOKUP(E7,税率表!$C$29:$F$36,4,1),0)</f>
        <v>0</v>
      </c>
      <c r="H7" s="43">
        <f t="shared" si="1"/>
        <v>0</v>
      </c>
      <c r="I7" s="43">
        <f>IF(H7&gt;0,VLOOKUP(H7/12,税率表!$A$17:$D$24,3,1),0)</f>
        <v>0</v>
      </c>
      <c r="J7" s="43">
        <f>IF(H7&gt;0,VLOOKUP(H7/12,税率表!$A$17:$D$24,4,1),0)</f>
        <v>0</v>
      </c>
      <c r="K7" s="43">
        <f t="shared" si="2"/>
        <v>0</v>
      </c>
      <c r="L7" s="43">
        <f t="shared" si="3"/>
        <v>0</v>
      </c>
    </row>
    <row r="8" ht="16.5" spans="1:12">
      <c r="A8" s="41">
        <v>7</v>
      </c>
      <c r="B8" s="41"/>
      <c r="C8" s="41"/>
      <c r="D8" s="42"/>
      <c r="E8" s="43">
        <f t="shared" si="0"/>
        <v>0</v>
      </c>
      <c r="F8" s="43">
        <f>IF(E8&gt;0,VLOOKUP(E8,税率表!$C$29:$F$36,3,1),0)</f>
        <v>0</v>
      </c>
      <c r="G8" s="43">
        <f>IF(E8&gt;0,VLOOKUP(E8,税率表!$C$29:$F$36,4,1),0)</f>
        <v>0</v>
      </c>
      <c r="H8" s="43">
        <f t="shared" si="1"/>
        <v>0</v>
      </c>
      <c r="I8" s="43">
        <f>IF(H8&gt;0,VLOOKUP(H8/12,税率表!$A$17:$D$24,3,1),0)</f>
        <v>0</v>
      </c>
      <c r="J8" s="43">
        <f>IF(H8&gt;0,VLOOKUP(H8/12,税率表!$A$17:$D$24,4,1),0)</f>
        <v>0</v>
      </c>
      <c r="K8" s="43">
        <f t="shared" si="2"/>
        <v>0</v>
      </c>
      <c r="L8" s="43">
        <f t="shared" si="3"/>
        <v>0</v>
      </c>
    </row>
    <row r="9" ht="16.5" spans="1:12">
      <c r="A9" s="41">
        <v>8</v>
      </c>
      <c r="B9" s="41"/>
      <c r="C9" s="41"/>
      <c r="D9" s="42"/>
      <c r="E9" s="43">
        <f t="shared" si="0"/>
        <v>0</v>
      </c>
      <c r="F9" s="43">
        <f>IF(E9&gt;0,VLOOKUP(E9,税率表!$C$29:$F$36,3,1),0)</f>
        <v>0</v>
      </c>
      <c r="G9" s="43">
        <f>IF(E9&gt;0,VLOOKUP(E9,税率表!$C$29:$F$36,4,1),0)</f>
        <v>0</v>
      </c>
      <c r="H9" s="43">
        <f t="shared" si="1"/>
        <v>0</v>
      </c>
      <c r="I9" s="43">
        <f>IF(H9&gt;0,VLOOKUP(H9/12,税率表!$A$17:$D$24,3,1),0)</f>
        <v>0</v>
      </c>
      <c r="J9" s="43">
        <f>IF(H9&gt;0,VLOOKUP(H9/12,税率表!$A$17:$D$24,4,1),0)</f>
        <v>0</v>
      </c>
      <c r="K9" s="43">
        <f t="shared" si="2"/>
        <v>0</v>
      </c>
      <c r="L9" s="43">
        <f t="shared" si="3"/>
        <v>0</v>
      </c>
    </row>
    <row r="10" ht="16.5" spans="1:12">
      <c r="A10" s="41">
        <v>9</v>
      </c>
      <c r="B10" s="41"/>
      <c r="C10" s="41"/>
      <c r="D10" s="42"/>
      <c r="E10" s="43">
        <f t="shared" si="0"/>
        <v>0</v>
      </c>
      <c r="F10" s="43">
        <f>IF(E10&gt;0,VLOOKUP(E10,税率表!$C$29:$F$36,3,1),0)</f>
        <v>0</v>
      </c>
      <c r="G10" s="43">
        <f>IF(E10&gt;0,VLOOKUP(E10,税率表!$C$29:$F$36,4,1),0)</f>
        <v>0</v>
      </c>
      <c r="H10" s="43">
        <f t="shared" si="1"/>
        <v>0</v>
      </c>
      <c r="I10" s="43">
        <f>IF(H10&gt;0,VLOOKUP(H10/12,税率表!$A$17:$D$24,3,1),0)</f>
        <v>0</v>
      </c>
      <c r="J10" s="43">
        <f>IF(H10&gt;0,VLOOKUP(H10/12,税率表!$A$17:$D$24,4,1),0)</f>
        <v>0</v>
      </c>
      <c r="K10" s="43">
        <f t="shared" si="2"/>
        <v>0</v>
      </c>
      <c r="L10" s="43">
        <f t="shared" si="3"/>
        <v>0</v>
      </c>
    </row>
    <row r="11" ht="16.5" spans="1:12">
      <c r="A11" s="41">
        <v>10</v>
      </c>
      <c r="B11" s="41"/>
      <c r="C11" s="41"/>
      <c r="D11" s="42"/>
      <c r="E11" s="43">
        <f t="shared" si="0"/>
        <v>0</v>
      </c>
      <c r="F11" s="43">
        <f>IF(E11&gt;0,VLOOKUP(E11,税率表!$C$29:$F$36,3,1),0)</f>
        <v>0</v>
      </c>
      <c r="G11" s="43">
        <f>IF(E11&gt;0,VLOOKUP(E11,税率表!$C$29:$F$36,4,1),0)</f>
        <v>0</v>
      </c>
      <c r="H11" s="43">
        <f t="shared" si="1"/>
        <v>0</v>
      </c>
      <c r="I11" s="43">
        <f>IF(H11&gt;0,VLOOKUP(H11/12,税率表!$A$17:$D$24,3,1),0)</f>
        <v>0</v>
      </c>
      <c r="J11" s="43">
        <f>IF(H11&gt;0,VLOOKUP(H11/12,税率表!$A$17:$D$24,4,1),0)</f>
        <v>0</v>
      </c>
      <c r="K11" s="43">
        <f t="shared" si="2"/>
        <v>0</v>
      </c>
      <c r="L11" s="43">
        <f t="shared" si="3"/>
        <v>0</v>
      </c>
    </row>
    <row r="12" ht="16.5" spans="1:12">
      <c r="A12" s="41">
        <v>11</v>
      </c>
      <c r="B12" s="41"/>
      <c r="C12" s="41"/>
      <c r="D12" s="42"/>
      <c r="E12" s="43">
        <f t="shared" si="0"/>
        <v>0</v>
      </c>
      <c r="F12" s="43">
        <f>IF(E12&gt;0,VLOOKUP(E12,税率表!$C$29:$F$36,3,1),0)</f>
        <v>0</v>
      </c>
      <c r="G12" s="43">
        <f>IF(E12&gt;0,VLOOKUP(E12,税率表!$C$29:$F$36,4,1),0)</f>
        <v>0</v>
      </c>
      <c r="H12" s="43">
        <f t="shared" si="1"/>
        <v>0</v>
      </c>
      <c r="I12" s="43">
        <f>IF(H12&gt;0,VLOOKUP(H12/12,税率表!$A$17:$D$24,3,1),0)</f>
        <v>0</v>
      </c>
      <c r="J12" s="43">
        <f>IF(H12&gt;0,VLOOKUP(H12/12,税率表!$A$17:$D$24,4,1),0)</f>
        <v>0</v>
      </c>
      <c r="K12" s="43">
        <f t="shared" si="2"/>
        <v>0</v>
      </c>
      <c r="L12" s="43">
        <f t="shared" si="3"/>
        <v>0</v>
      </c>
    </row>
    <row r="13" ht="16.5" spans="1:12">
      <c r="A13" s="41">
        <v>12</v>
      </c>
      <c r="B13" s="41"/>
      <c r="C13" s="41"/>
      <c r="D13" s="42"/>
      <c r="E13" s="43">
        <f t="shared" si="0"/>
        <v>0</v>
      </c>
      <c r="F13" s="43">
        <f>IF(E13&gt;0,VLOOKUP(E13,税率表!$C$29:$F$36,3,1),0)</f>
        <v>0</v>
      </c>
      <c r="G13" s="43">
        <f>IF(E13&gt;0,VLOOKUP(E13,税率表!$C$29:$F$36,4,1),0)</f>
        <v>0</v>
      </c>
      <c r="H13" s="43">
        <f t="shared" si="1"/>
        <v>0</v>
      </c>
      <c r="I13" s="43">
        <f>IF(H13&gt;0,VLOOKUP(H13/12,税率表!$A$17:$D$24,3,1),0)</f>
        <v>0</v>
      </c>
      <c r="J13" s="43">
        <f>IF(H13&gt;0,VLOOKUP(H13/12,税率表!$A$17:$D$24,4,1),0)</f>
        <v>0</v>
      </c>
      <c r="K13" s="43">
        <f t="shared" si="2"/>
        <v>0</v>
      </c>
      <c r="L13" s="43">
        <f t="shared" si="3"/>
        <v>0</v>
      </c>
    </row>
    <row r="14" ht="16.5" spans="1:12">
      <c r="A14" s="41">
        <v>13</v>
      </c>
      <c r="B14" s="41"/>
      <c r="C14" s="41"/>
      <c r="D14" s="42"/>
      <c r="E14" s="43">
        <f t="shared" si="0"/>
        <v>0</v>
      </c>
      <c r="F14" s="43">
        <f>IF(E14&gt;0,VLOOKUP(E14,税率表!$C$29:$F$36,3,1),0)</f>
        <v>0</v>
      </c>
      <c r="G14" s="43">
        <f>IF(E14&gt;0,VLOOKUP(E14,税率表!$C$29:$F$36,4,1),0)</f>
        <v>0</v>
      </c>
      <c r="H14" s="43">
        <f t="shared" si="1"/>
        <v>0</v>
      </c>
      <c r="I14" s="43">
        <f>IF(H14&gt;0,VLOOKUP(H14/12,税率表!$A$17:$D$24,3,1),0)</f>
        <v>0</v>
      </c>
      <c r="J14" s="43">
        <f>IF(H14&gt;0,VLOOKUP(H14/12,税率表!$A$17:$D$24,4,1),0)</f>
        <v>0</v>
      </c>
      <c r="K14" s="43">
        <f t="shared" si="2"/>
        <v>0</v>
      </c>
      <c r="L14" s="43">
        <f t="shared" si="3"/>
        <v>0</v>
      </c>
    </row>
    <row r="15" ht="16.5" spans="1:12">
      <c r="A15" s="41">
        <v>14</v>
      </c>
      <c r="B15" s="41"/>
      <c r="C15" s="41"/>
      <c r="D15" s="42"/>
      <c r="E15" s="43">
        <f t="shared" si="0"/>
        <v>0</v>
      </c>
      <c r="F15" s="43">
        <f>IF(E15&gt;0,VLOOKUP(E15,税率表!$C$29:$F$36,3,1),0)</f>
        <v>0</v>
      </c>
      <c r="G15" s="43">
        <f>IF(E15&gt;0,VLOOKUP(E15,税率表!$C$29:$F$36,4,1),0)</f>
        <v>0</v>
      </c>
      <c r="H15" s="43">
        <f t="shared" si="1"/>
        <v>0</v>
      </c>
      <c r="I15" s="43">
        <f>IF(H15&gt;0,VLOOKUP(H15/12,税率表!$A$17:$D$24,3,1),0)</f>
        <v>0</v>
      </c>
      <c r="J15" s="43">
        <f>IF(H15&gt;0,VLOOKUP(H15/12,税率表!$A$17:$D$24,4,1),0)</f>
        <v>0</v>
      </c>
      <c r="K15" s="43">
        <f t="shared" si="2"/>
        <v>0</v>
      </c>
      <c r="L15" s="43">
        <f t="shared" si="3"/>
        <v>0</v>
      </c>
    </row>
    <row r="16" ht="16.5" spans="1:12">
      <c r="A16" s="41">
        <v>15</v>
      </c>
      <c r="B16" s="41"/>
      <c r="C16" s="41"/>
      <c r="D16" s="42"/>
      <c r="E16" s="43">
        <f t="shared" si="0"/>
        <v>0</v>
      </c>
      <c r="F16" s="43">
        <f>IF(E16&gt;0,VLOOKUP(E16,税率表!$C$29:$F$36,3,1),0)</f>
        <v>0</v>
      </c>
      <c r="G16" s="43">
        <f>IF(E16&gt;0,VLOOKUP(E16,税率表!$C$29:$F$36,4,1),0)</f>
        <v>0</v>
      </c>
      <c r="H16" s="43">
        <f t="shared" si="1"/>
        <v>0</v>
      </c>
      <c r="I16" s="43">
        <f>IF(H16&gt;0,VLOOKUP(H16/12,税率表!$A$17:$D$24,3,1),0)</f>
        <v>0</v>
      </c>
      <c r="J16" s="43">
        <f>IF(H16&gt;0,VLOOKUP(H16/12,税率表!$A$17:$D$24,4,1),0)</f>
        <v>0</v>
      </c>
      <c r="K16" s="43">
        <f t="shared" si="2"/>
        <v>0</v>
      </c>
      <c r="L16" s="43">
        <f t="shared" si="3"/>
        <v>0</v>
      </c>
    </row>
    <row r="17" ht="16.5" spans="1:12">
      <c r="A17" s="41">
        <v>16</v>
      </c>
      <c r="B17" s="41"/>
      <c r="C17" s="41"/>
      <c r="D17" s="42"/>
      <c r="E17" s="43">
        <f t="shared" si="0"/>
        <v>0</v>
      </c>
      <c r="F17" s="43">
        <f>IF(E17&gt;0,VLOOKUP(E17,税率表!$C$29:$F$36,3,1),0)</f>
        <v>0</v>
      </c>
      <c r="G17" s="43">
        <f>IF(E17&gt;0,VLOOKUP(E17,税率表!$C$29:$F$36,4,1),0)</f>
        <v>0</v>
      </c>
      <c r="H17" s="43">
        <f t="shared" si="1"/>
        <v>0</v>
      </c>
      <c r="I17" s="43">
        <f>IF(H17&gt;0,VLOOKUP(H17/12,税率表!$A$17:$D$24,3,1),0)</f>
        <v>0</v>
      </c>
      <c r="J17" s="43">
        <f>IF(H17&gt;0,VLOOKUP(H17/12,税率表!$A$17:$D$24,4,1),0)</f>
        <v>0</v>
      </c>
      <c r="K17" s="43">
        <f t="shared" si="2"/>
        <v>0</v>
      </c>
      <c r="L17" s="43">
        <f t="shared" si="3"/>
        <v>0</v>
      </c>
    </row>
    <row r="18" ht="16.5" spans="1:12">
      <c r="A18" s="41">
        <v>17</v>
      </c>
      <c r="B18" s="41"/>
      <c r="C18" s="41"/>
      <c r="D18" s="42"/>
      <c r="E18" s="43">
        <f t="shared" si="0"/>
        <v>0</v>
      </c>
      <c r="F18" s="43">
        <f>IF(E18&gt;0,VLOOKUP(E18,税率表!$C$29:$F$36,3,1),0)</f>
        <v>0</v>
      </c>
      <c r="G18" s="43">
        <f>IF(E18&gt;0,VLOOKUP(E18,税率表!$C$29:$F$36,4,1),0)</f>
        <v>0</v>
      </c>
      <c r="H18" s="43">
        <f t="shared" si="1"/>
        <v>0</v>
      </c>
      <c r="I18" s="43">
        <f>IF(H18&gt;0,VLOOKUP(H18/12,税率表!$A$17:$D$24,3,1),0)</f>
        <v>0</v>
      </c>
      <c r="J18" s="43">
        <f>IF(H18&gt;0,VLOOKUP(H18/12,税率表!$A$17:$D$24,4,1),0)</f>
        <v>0</v>
      </c>
      <c r="K18" s="43">
        <f t="shared" si="2"/>
        <v>0</v>
      </c>
      <c r="L18" s="43">
        <f t="shared" si="3"/>
        <v>0</v>
      </c>
    </row>
    <row r="19" ht="16.5" spans="1:12">
      <c r="A19" s="41">
        <v>18</v>
      </c>
      <c r="B19" s="41"/>
      <c r="C19" s="41"/>
      <c r="D19" s="42"/>
      <c r="E19" s="43">
        <f t="shared" si="0"/>
        <v>0</v>
      </c>
      <c r="F19" s="43">
        <f>IF(E19&gt;0,VLOOKUP(E19,税率表!$C$29:$F$36,3,1),0)</f>
        <v>0</v>
      </c>
      <c r="G19" s="43">
        <f>IF(E19&gt;0,VLOOKUP(E19,税率表!$C$29:$F$36,4,1),0)</f>
        <v>0</v>
      </c>
      <c r="H19" s="43">
        <f t="shared" si="1"/>
        <v>0</v>
      </c>
      <c r="I19" s="43">
        <f>IF(H19&gt;0,VLOOKUP(H19/12,税率表!$A$17:$D$24,3,1),0)</f>
        <v>0</v>
      </c>
      <c r="J19" s="43">
        <f>IF(H19&gt;0,VLOOKUP(H19/12,税率表!$A$17:$D$24,4,1),0)</f>
        <v>0</v>
      </c>
      <c r="K19" s="43">
        <f t="shared" si="2"/>
        <v>0</v>
      </c>
      <c r="L19" s="43">
        <f t="shared" si="3"/>
        <v>0</v>
      </c>
    </row>
    <row r="20" ht="16.5" spans="1:12">
      <c r="A20" s="41">
        <v>19</v>
      </c>
      <c r="B20" s="41"/>
      <c r="C20" s="41"/>
      <c r="D20" s="42"/>
      <c r="E20" s="43">
        <f t="shared" si="0"/>
        <v>0</v>
      </c>
      <c r="F20" s="43">
        <f>IF(E20&gt;0,VLOOKUP(E20,税率表!$C$29:$F$36,3,1),0)</f>
        <v>0</v>
      </c>
      <c r="G20" s="43">
        <f>IF(E20&gt;0,VLOOKUP(E20,税率表!$C$29:$F$36,4,1),0)</f>
        <v>0</v>
      </c>
      <c r="H20" s="43">
        <f t="shared" si="1"/>
        <v>0</v>
      </c>
      <c r="I20" s="43">
        <f>IF(H20&gt;0,VLOOKUP(H20/12,税率表!$A$17:$D$24,3,1),0)</f>
        <v>0</v>
      </c>
      <c r="J20" s="43">
        <f>IF(H20&gt;0,VLOOKUP(H20/12,税率表!$A$17:$D$24,4,1),0)</f>
        <v>0</v>
      </c>
      <c r="K20" s="43">
        <f t="shared" si="2"/>
        <v>0</v>
      </c>
      <c r="L20" s="43">
        <f t="shared" si="3"/>
        <v>0</v>
      </c>
    </row>
    <row r="21" ht="16.5" spans="1:12">
      <c r="A21" s="41">
        <v>20</v>
      </c>
      <c r="B21" s="41"/>
      <c r="C21" s="41"/>
      <c r="D21" s="42"/>
      <c r="E21" s="43">
        <f t="shared" si="0"/>
        <v>0</v>
      </c>
      <c r="F21" s="43">
        <f>IF(E21&gt;0,VLOOKUP(E21,税率表!$C$29:$F$36,3,1),0)</f>
        <v>0</v>
      </c>
      <c r="G21" s="43">
        <f>IF(E21&gt;0,VLOOKUP(E21,税率表!$C$29:$F$36,4,1),0)</f>
        <v>0</v>
      </c>
      <c r="H21" s="43">
        <f t="shared" si="1"/>
        <v>0</v>
      </c>
      <c r="I21" s="43">
        <f>IF(H21&gt;0,VLOOKUP(H21/12,税率表!$A$17:$D$24,3,1),0)</f>
        <v>0</v>
      </c>
      <c r="J21" s="43">
        <f>IF(H21&gt;0,VLOOKUP(H21/12,税率表!$A$17:$D$24,4,1),0)</f>
        <v>0</v>
      </c>
      <c r="K21" s="43">
        <f t="shared" si="2"/>
        <v>0</v>
      </c>
      <c r="L21" s="43">
        <f t="shared" si="3"/>
        <v>0</v>
      </c>
    </row>
    <row r="22" ht="16.5" spans="1:12">
      <c r="A22" s="41">
        <v>21</v>
      </c>
      <c r="B22" s="41"/>
      <c r="C22" s="41"/>
      <c r="D22" s="42"/>
      <c r="E22" s="43">
        <f t="shared" si="0"/>
        <v>0</v>
      </c>
      <c r="F22" s="43">
        <f>IF(E22&gt;0,VLOOKUP(E22,税率表!$C$29:$F$36,3,1),0)</f>
        <v>0</v>
      </c>
      <c r="G22" s="43">
        <f>IF(E22&gt;0,VLOOKUP(E22,税率表!$C$29:$F$36,4,1),0)</f>
        <v>0</v>
      </c>
      <c r="H22" s="43">
        <f t="shared" si="1"/>
        <v>0</v>
      </c>
      <c r="I22" s="43">
        <f>IF(H22&gt;0,VLOOKUP(H22/12,税率表!$A$17:$D$24,3,1),0)</f>
        <v>0</v>
      </c>
      <c r="J22" s="43">
        <f>IF(H22&gt;0,VLOOKUP(H22/12,税率表!$A$17:$D$24,4,1),0)</f>
        <v>0</v>
      </c>
      <c r="K22" s="43">
        <f t="shared" si="2"/>
        <v>0</v>
      </c>
      <c r="L22" s="43">
        <f t="shared" si="3"/>
        <v>0</v>
      </c>
    </row>
    <row r="23" ht="16.5" spans="1:12">
      <c r="A23" s="41">
        <v>22</v>
      </c>
      <c r="B23" s="41"/>
      <c r="C23" s="41"/>
      <c r="D23" s="42"/>
      <c r="E23" s="43">
        <f t="shared" si="0"/>
        <v>0</v>
      </c>
      <c r="F23" s="43">
        <f>IF(E23&gt;0,VLOOKUP(E23,税率表!$C$29:$F$36,3,1),0)</f>
        <v>0</v>
      </c>
      <c r="G23" s="43">
        <f>IF(E23&gt;0,VLOOKUP(E23,税率表!$C$29:$F$36,4,1),0)</f>
        <v>0</v>
      </c>
      <c r="H23" s="43">
        <f t="shared" si="1"/>
        <v>0</v>
      </c>
      <c r="I23" s="43">
        <f>IF(H23&gt;0,VLOOKUP(H23/12,税率表!$A$17:$D$24,3,1),0)</f>
        <v>0</v>
      </c>
      <c r="J23" s="43">
        <f>IF(H23&gt;0,VLOOKUP(H23/12,税率表!$A$17:$D$24,4,1),0)</f>
        <v>0</v>
      </c>
      <c r="K23" s="43">
        <f t="shared" si="2"/>
        <v>0</v>
      </c>
      <c r="L23" s="43">
        <f t="shared" si="3"/>
        <v>0</v>
      </c>
    </row>
    <row r="24" ht="16.5" spans="1:12">
      <c r="A24" s="41">
        <v>23</v>
      </c>
      <c r="B24" s="41"/>
      <c r="C24" s="41"/>
      <c r="D24" s="42"/>
      <c r="E24" s="43">
        <f t="shared" si="0"/>
        <v>0</v>
      </c>
      <c r="F24" s="43">
        <f>IF(E24&gt;0,VLOOKUP(E24,税率表!$C$29:$F$36,3,1),0)</f>
        <v>0</v>
      </c>
      <c r="G24" s="43">
        <f>IF(E24&gt;0,VLOOKUP(E24,税率表!$C$29:$F$36,4,1),0)</f>
        <v>0</v>
      </c>
      <c r="H24" s="43">
        <f t="shared" si="1"/>
        <v>0</v>
      </c>
      <c r="I24" s="43">
        <f>IF(H24&gt;0,VLOOKUP(H24/12,税率表!$A$17:$D$24,3,1),0)</f>
        <v>0</v>
      </c>
      <c r="J24" s="43">
        <f>IF(H24&gt;0,VLOOKUP(H24/12,税率表!$A$17:$D$24,4,1),0)</f>
        <v>0</v>
      </c>
      <c r="K24" s="43">
        <f t="shared" si="2"/>
        <v>0</v>
      </c>
      <c r="L24" s="43">
        <f t="shared" si="3"/>
        <v>0</v>
      </c>
    </row>
    <row r="25" ht="16.5" spans="1:12">
      <c r="A25" s="41">
        <v>24</v>
      </c>
      <c r="B25" s="41"/>
      <c r="C25" s="41"/>
      <c r="D25" s="42"/>
      <c r="E25" s="43">
        <f t="shared" si="0"/>
        <v>0</v>
      </c>
      <c r="F25" s="43">
        <f>IF(E25&gt;0,VLOOKUP(E25,税率表!$C$29:$F$36,3,1),0)</f>
        <v>0</v>
      </c>
      <c r="G25" s="43">
        <f>IF(E25&gt;0,VLOOKUP(E25,税率表!$C$29:$F$36,4,1),0)</f>
        <v>0</v>
      </c>
      <c r="H25" s="43">
        <f t="shared" si="1"/>
        <v>0</v>
      </c>
      <c r="I25" s="43">
        <f>IF(H25&gt;0,VLOOKUP(H25/12,税率表!$A$17:$D$24,3,1),0)</f>
        <v>0</v>
      </c>
      <c r="J25" s="43">
        <f>IF(H25&gt;0,VLOOKUP(H25/12,税率表!$A$17:$D$24,4,1),0)</f>
        <v>0</v>
      </c>
      <c r="K25" s="43">
        <f t="shared" si="2"/>
        <v>0</v>
      </c>
      <c r="L25" s="43">
        <f t="shared" si="3"/>
        <v>0</v>
      </c>
    </row>
    <row r="26" ht="16.5" spans="1:12">
      <c r="A26" s="41">
        <v>25</v>
      </c>
      <c r="B26" s="41"/>
      <c r="C26" s="41"/>
      <c r="D26" s="42"/>
      <c r="E26" s="43">
        <f t="shared" si="0"/>
        <v>0</v>
      </c>
      <c r="F26" s="43">
        <f>IF(E26&gt;0,VLOOKUP(E26,税率表!$C$29:$F$36,3,1),0)</f>
        <v>0</v>
      </c>
      <c r="G26" s="43">
        <f>IF(E26&gt;0,VLOOKUP(E26,税率表!$C$29:$F$36,4,1),0)</f>
        <v>0</v>
      </c>
      <c r="H26" s="43">
        <f t="shared" si="1"/>
        <v>0</v>
      </c>
      <c r="I26" s="43">
        <f>IF(H26&gt;0,VLOOKUP(H26/12,税率表!$A$17:$D$24,3,1),0)</f>
        <v>0</v>
      </c>
      <c r="J26" s="43">
        <f>IF(H26&gt;0,VLOOKUP(H26/12,税率表!$A$17:$D$24,4,1),0)</f>
        <v>0</v>
      </c>
      <c r="K26" s="43">
        <f t="shared" si="2"/>
        <v>0</v>
      </c>
      <c r="L26" s="43">
        <f t="shared" si="3"/>
        <v>0</v>
      </c>
    </row>
    <row r="27" ht="16.5" spans="1:12">
      <c r="A27" s="41">
        <v>26</v>
      </c>
      <c r="B27" s="41"/>
      <c r="C27" s="41"/>
      <c r="D27" s="42"/>
      <c r="E27" s="43">
        <f t="shared" si="0"/>
        <v>0</v>
      </c>
      <c r="F27" s="43">
        <f>IF(E27&gt;0,VLOOKUP(E27,税率表!$C$29:$F$36,3,1),0)</f>
        <v>0</v>
      </c>
      <c r="G27" s="43">
        <f>IF(E27&gt;0,VLOOKUP(E27,税率表!$C$29:$F$36,4,1),0)</f>
        <v>0</v>
      </c>
      <c r="H27" s="43">
        <f t="shared" si="1"/>
        <v>0</v>
      </c>
      <c r="I27" s="43">
        <f>IF(H27&gt;0,VLOOKUP(H27/12,税率表!$A$17:$D$24,3,1),0)</f>
        <v>0</v>
      </c>
      <c r="J27" s="43">
        <f>IF(H27&gt;0,VLOOKUP(H27/12,税率表!$A$17:$D$24,4,1),0)</f>
        <v>0</v>
      </c>
      <c r="K27" s="43">
        <f t="shared" si="2"/>
        <v>0</v>
      </c>
      <c r="L27" s="43">
        <f t="shared" si="3"/>
        <v>0</v>
      </c>
    </row>
    <row r="28" ht="16.5" spans="1:12">
      <c r="A28" s="41">
        <v>27</v>
      </c>
      <c r="B28" s="41"/>
      <c r="C28" s="41"/>
      <c r="D28" s="42"/>
      <c r="E28" s="43">
        <f t="shared" si="0"/>
        <v>0</v>
      </c>
      <c r="F28" s="43">
        <f>IF(E28&gt;0,VLOOKUP(E28,税率表!$C$29:$F$36,3,1),0)</f>
        <v>0</v>
      </c>
      <c r="G28" s="43">
        <f>IF(E28&gt;0,VLOOKUP(E28,税率表!$C$29:$F$36,4,1),0)</f>
        <v>0</v>
      </c>
      <c r="H28" s="43">
        <f t="shared" si="1"/>
        <v>0</v>
      </c>
      <c r="I28" s="43">
        <f>IF(H28&gt;0,VLOOKUP(H28/12,税率表!$A$17:$D$24,3,1),0)</f>
        <v>0</v>
      </c>
      <c r="J28" s="43">
        <f>IF(H28&gt;0,VLOOKUP(H28/12,税率表!$A$17:$D$24,4,1),0)</f>
        <v>0</v>
      </c>
      <c r="K28" s="43">
        <f t="shared" si="2"/>
        <v>0</v>
      </c>
      <c r="L28" s="43">
        <f t="shared" si="3"/>
        <v>0</v>
      </c>
    </row>
    <row r="29" ht="16.5" spans="1:12">
      <c r="A29" s="41">
        <v>28</v>
      </c>
      <c r="B29" s="41"/>
      <c r="C29" s="41"/>
      <c r="D29" s="42"/>
      <c r="E29" s="43">
        <f t="shared" si="0"/>
        <v>0</v>
      </c>
      <c r="F29" s="43">
        <f>IF(E29&gt;0,VLOOKUP(E29,税率表!$C$29:$F$36,3,1),0)</f>
        <v>0</v>
      </c>
      <c r="G29" s="43">
        <f>IF(E29&gt;0,VLOOKUP(E29,税率表!$C$29:$F$36,4,1),0)</f>
        <v>0</v>
      </c>
      <c r="H29" s="43">
        <f t="shared" si="1"/>
        <v>0</v>
      </c>
      <c r="I29" s="43">
        <f>IF(H29&gt;0,VLOOKUP(H29/12,税率表!$A$17:$D$24,3,1),0)</f>
        <v>0</v>
      </c>
      <c r="J29" s="43">
        <f>IF(H29&gt;0,VLOOKUP(H29/12,税率表!$A$17:$D$24,4,1),0)</f>
        <v>0</v>
      </c>
      <c r="K29" s="43">
        <f t="shared" si="2"/>
        <v>0</v>
      </c>
      <c r="L29" s="43">
        <f t="shared" si="3"/>
        <v>0</v>
      </c>
    </row>
    <row r="30" ht="16.5" spans="1:12">
      <c r="A30" s="41">
        <v>29</v>
      </c>
      <c r="B30" s="41"/>
      <c r="C30" s="41"/>
      <c r="D30" s="42"/>
      <c r="E30" s="43">
        <f t="shared" si="0"/>
        <v>0</v>
      </c>
      <c r="F30" s="43">
        <f>IF(E30&gt;0,VLOOKUP(E30,税率表!$C$29:$F$36,3,1),0)</f>
        <v>0</v>
      </c>
      <c r="G30" s="43">
        <f>IF(E30&gt;0,VLOOKUP(E30,税率表!$C$29:$F$36,4,1),0)</f>
        <v>0</v>
      </c>
      <c r="H30" s="43">
        <f t="shared" si="1"/>
        <v>0</v>
      </c>
      <c r="I30" s="43">
        <f>IF(H30&gt;0,VLOOKUP(H30/12,税率表!$A$17:$D$24,3,1),0)</f>
        <v>0</v>
      </c>
      <c r="J30" s="43">
        <f>IF(H30&gt;0,VLOOKUP(H30/12,税率表!$A$17:$D$24,4,1),0)</f>
        <v>0</v>
      </c>
      <c r="K30" s="43">
        <f t="shared" si="2"/>
        <v>0</v>
      </c>
      <c r="L30" s="43">
        <f t="shared" si="3"/>
        <v>0</v>
      </c>
    </row>
    <row r="31" ht="16.5" spans="1:12">
      <c r="A31" s="41">
        <v>30</v>
      </c>
      <c r="B31" s="41"/>
      <c r="C31" s="41"/>
      <c r="D31" s="42"/>
      <c r="E31" s="43">
        <f t="shared" si="0"/>
        <v>0</v>
      </c>
      <c r="F31" s="43">
        <f>IF(E31&gt;0,VLOOKUP(E31,税率表!$C$29:$F$36,3,1),0)</f>
        <v>0</v>
      </c>
      <c r="G31" s="43">
        <f>IF(E31&gt;0,VLOOKUP(E31,税率表!$C$29:$F$36,4,1),0)</f>
        <v>0</v>
      </c>
      <c r="H31" s="43">
        <f t="shared" si="1"/>
        <v>0</v>
      </c>
      <c r="I31" s="43">
        <f>IF(H31&gt;0,VLOOKUP(H31/12,税率表!$A$17:$D$24,3,1),0)</f>
        <v>0</v>
      </c>
      <c r="J31" s="43">
        <f>IF(H31&gt;0,VLOOKUP(H31/12,税率表!$A$17:$D$24,4,1),0)</f>
        <v>0</v>
      </c>
      <c r="K31" s="43">
        <f t="shared" si="2"/>
        <v>0</v>
      </c>
      <c r="L31" s="43">
        <f t="shared" si="3"/>
        <v>0</v>
      </c>
    </row>
    <row r="32" ht="16.5" spans="1:12">
      <c r="A32" s="41">
        <v>31</v>
      </c>
      <c r="B32" s="41"/>
      <c r="C32" s="41"/>
      <c r="D32" s="42"/>
      <c r="E32" s="43">
        <f t="shared" si="0"/>
        <v>0</v>
      </c>
      <c r="F32" s="43">
        <f>IF(E32&gt;0,VLOOKUP(E32,税率表!$C$29:$F$36,3,1),0)</f>
        <v>0</v>
      </c>
      <c r="G32" s="43">
        <f>IF(E32&gt;0,VLOOKUP(E32,税率表!$C$29:$F$36,4,1),0)</f>
        <v>0</v>
      </c>
      <c r="H32" s="43">
        <f t="shared" si="1"/>
        <v>0</v>
      </c>
      <c r="I32" s="43">
        <f>IF(H32&gt;0,VLOOKUP(H32/12,税率表!$A$17:$D$24,3,1),0)</f>
        <v>0</v>
      </c>
      <c r="J32" s="43">
        <f>IF(H32&gt;0,VLOOKUP(H32/12,税率表!$A$17:$D$24,4,1),0)</f>
        <v>0</v>
      </c>
      <c r="K32" s="43">
        <f t="shared" si="2"/>
        <v>0</v>
      </c>
      <c r="L32" s="43">
        <f t="shared" si="3"/>
        <v>0</v>
      </c>
    </row>
    <row r="33" ht="16.5" spans="1:12">
      <c r="A33" s="41">
        <v>32</v>
      </c>
      <c r="B33" s="41"/>
      <c r="C33" s="41"/>
      <c r="D33" s="42"/>
      <c r="E33" s="43">
        <f t="shared" si="0"/>
        <v>0</v>
      </c>
      <c r="F33" s="43">
        <f>IF(E33&gt;0,VLOOKUP(E33,税率表!$C$29:$F$36,3,1),0)</f>
        <v>0</v>
      </c>
      <c r="G33" s="43">
        <f>IF(E33&gt;0,VLOOKUP(E33,税率表!$C$29:$F$36,4,1),0)</f>
        <v>0</v>
      </c>
      <c r="H33" s="43">
        <f t="shared" si="1"/>
        <v>0</v>
      </c>
      <c r="I33" s="43">
        <f>IF(H33&gt;0,VLOOKUP(H33/12,税率表!$A$17:$D$24,3,1),0)</f>
        <v>0</v>
      </c>
      <c r="J33" s="43">
        <f>IF(H33&gt;0,VLOOKUP(H33/12,税率表!$A$17:$D$24,4,1),0)</f>
        <v>0</v>
      </c>
      <c r="K33" s="43">
        <f t="shared" si="2"/>
        <v>0</v>
      </c>
      <c r="L33" s="43">
        <f t="shared" si="3"/>
        <v>0</v>
      </c>
    </row>
    <row r="34" ht="16.5" spans="1:12">
      <c r="A34" s="41">
        <v>33</v>
      </c>
      <c r="B34" s="41"/>
      <c r="C34" s="41"/>
      <c r="D34" s="42"/>
      <c r="E34" s="43">
        <f t="shared" si="0"/>
        <v>0</v>
      </c>
      <c r="F34" s="43">
        <f>IF(E34&gt;0,VLOOKUP(E34,税率表!$C$29:$F$36,3,1),0)</f>
        <v>0</v>
      </c>
      <c r="G34" s="43">
        <f>IF(E34&gt;0,VLOOKUP(E34,税率表!$C$29:$F$36,4,1),0)</f>
        <v>0</v>
      </c>
      <c r="H34" s="43">
        <f t="shared" si="1"/>
        <v>0</v>
      </c>
      <c r="I34" s="43">
        <f>IF(H34&gt;0,VLOOKUP(H34/12,税率表!$A$17:$D$24,3,1),0)</f>
        <v>0</v>
      </c>
      <c r="J34" s="43">
        <f>IF(H34&gt;0,VLOOKUP(H34/12,税率表!$A$17:$D$24,4,1),0)</f>
        <v>0</v>
      </c>
      <c r="K34" s="43">
        <f t="shared" si="2"/>
        <v>0</v>
      </c>
      <c r="L34" s="43">
        <f t="shared" si="3"/>
        <v>0</v>
      </c>
    </row>
    <row r="35" ht="16.5" spans="1:12">
      <c r="A35" s="41">
        <v>34</v>
      </c>
      <c r="B35" s="41"/>
      <c r="C35" s="41"/>
      <c r="D35" s="42"/>
      <c r="E35" s="43">
        <f t="shared" si="0"/>
        <v>0</v>
      </c>
      <c r="F35" s="43">
        <f>IF(E35&gt;0,VLOOKUP(E35,税率表!$C$29:$F$36,3,1),0)</f>
        <v>0</v>
      </c>
      <c r="G35" s="43">
        <f>IF(E35&gt;0,VLOOKUP(E35,税率表!$C$29:$F$36,4,1),0)</f>
        <v>0</v>
      </c>
      <c r="H35" s="43">
        <f t="shared" si="1"/>
        <v>0</v>
      </c>
      <c r="I35" s="43">
        <f>IF(H35&gt;0,VLOOKUP(H35/12,税率表!$A$17:$D$24,3,1),0)</f>
        <v>0</v>
      </c>
      <c r="J35" s="43">
        <f>IF(H35&gt;0,VLOOKUP(H35/12,税率表!$A$17:$D$24,4,1),0)</f>
        <v>0</v>
      </c>
      <c r="K35" s="43">
        <f t="shared" si="2"/>
        <v>0</v>
      </c>
      <c r="L35" s="43">
        <f t="shared" si="3"/>
        <v>0</v>
      </c>
    </row>
    <row r="36" ht="16.5" spans="1:12">
      <c r="A36" s="41">
        <v>35</v>
      </c>
      <c r="B36" s="41"/>
      <c r="C36" s="41"/>
      <c r="D36" s="42"/>
      <c r="E36" s="43">
        <f t="shared" si="0"/>
        <v>0</v>
      </c>
      <c r="F36" s="43">
        <f>IF(E36&gt;0,VLOOKUP(E36,税率表!$C$29:$F$36,3,1),0)</f>
        <v>0</v>
      </c>
      <c r="G36" s="43">
        <f>IF(E36&gt;0,VLOOKUP(E36,税率表!$C$29:$F$36,4,1),0)</f>
        <v>0</v>
      </c>
      <c r="H36" s="43">
        <f t="shared" si="1"/>
        <v>0</v>
      </c>
      <c r="I36" s="43">
        <f>IF(H36&gt;0,VLOOKUP(H36/12,税率表!$A$17:$D$24,3,1),0)</f>
        <v>0</v>
      </c>
      <c r="J36" s="43">
        <f>IF(H36&gt;0,VLOOKUP(H36/12,税率表!$A$17:$D$24,4,1),0)</f>
        <v>0</v>
      </c>
      <c r="K36" s="43">
        <f t="shared" si="2"/>
        <v>0</v>
      </c>
      <c r="L36" s="43">
        <f t="shared" si="3"/>
        <v>0</v>
      </c>
    </row>
    <row r="37" ht="16.5" spans="1:12">
      <c r="A37" s="41">
        <v>36</v>
      </c>
      <c r="B37" s="41"/>
      <c r="C37" s="41"/>
      <c r="D37" s="42"/>
      <c r="E37" s="43">
        <f t="shared" si="0"/>
        <v>0</v>
      </c>
      <c r="F37" s="43">
        <f>IF(E37&gt;0,VLOOKUP(E37,税率表!$C$29:$F$36,3,1),0)</f>
        <v>0</v>
      </c>
      <c r="G37" s="43">
        <f>IF(E37&gt;0,VLOOKUP(E37,税率表!$C$29:$F$36,4,1),0)</f>
        <v>0</v>
      </c>
      <c r="H37" s="43">
        <f t="shared" si="1"/>
        <v>0</v>
      </c>
      <c r="I37" s="43">
        <f>IF(H37&gt;0,VLOOKUP(H37/12,税率表!$A$17:$D$24,3,1),0)</f>
        <v>0</v>
      </c>
      <c r="J37" s="43">
        <f>IF(H37&gt;0,VLOOKUP(H37/12,税率表!$A$17:$D$24,4,1),0)</f>
        <v>0</v>
      </c>
      <c r="K37" s="43">
        <f t="shared" si="2"/>
        <v>0</v>
      </c>
      <c r="L37" s="43">
        <f t="shared" si="3"/>
        <v>0</v>
      </c>
    </row>
    <row r="38" ht="16.5" spans="1:12">
      <c r="A38" s="41">
        <v>37</v>
      </c>
      <c r="B38" s="41"/>
      <c r="C38" s="41"/>
      <c r="D38" s="42"/>
      <c r="E38" s="43">
        <f t="shared" si="0"/>
        <v>0</v>
      </c>
      <c r="F38" s="43">
        <f>IF(E38&gt;0,VLOOKUP(E38,税率表!$C$29:$F$36,3,1),0)</f>
        <v>0</v>
      </c>
      <c r="G38" s="43">
        <f>IF(E38&gt;0,VLOOKUP(E38,税率表!$C$29:$F$36,4,1),0)</f>
        <v>0</v>
      </c>
      <c r="H38" s="43">
        <f t="shared" si="1"/>
        <v>0</v>
      </c>
      <c r="I38" s="43">
        <f>IF(H38&gt;0,VLOOKUP(H38/12,税率表!$A$17:$D$24,3,1),0)</f>
        <v>0</v>
      </c>
      <c r="J38" s="43">
        <f>IF(H38&gt;0,VLOOKUP(H38/12,税率表!$A$17:$D$24,4,1),0)</f>
        <v>0</v>
      </c>
      <c r="K38" s="43">
        <f t="shared" si="2"/>
        <v>0</v>
      </c>
      <c r="L38" s="43">
        <f t="shared" si="3"/>
        <v>0</v>
      </c>
    </row>
    <row r="39" ht="16.5" spans="1:12">
      <c r="A39" s="41">
        <v>38</v>
      </c>
      <c r="B39" s="41"/>
      <c r="C39" s="41"/>
      <c r="D39" s="42"/>
      <c r="E39" s="43">
        <f t="shared" si="0"/>
        <v>0</v>
      </c>
      <c r="F39" s="43">
        <f>IF(E39&gt;0,VLOOKUP(E39,税率表!$C$29:$F$36,3,1),0)</f>
        <v>0</v>
      </c>
      <c r="G39" s="43">
        <f>IF(E39&gt;0,VLOOKUP(E39,税率表!$C$29:$F$36,4,1),0)</f>
        <v>0</v>
      </c>
      <c r="H39" s="43">
        <f t="shared" si="1"/>
        <v>0</v>
      </c>
      <c r="I39" s="43">
        <f>IF(H39&gt;0,VLOOKUP(H39/12,税率表!$A$17:$D$24,3,1),0)</f>
        <v>0</v>
      </c>
      <c r="J39" s="43">
        <f>IF(H39&gt;0,VLOOKUP(H39/12,税率表!$A$17:$D$24,4,1),0)</f>
        <v>0</v>
      </c>
      <c r="K39" s="43">
        <f t="shared" si="2"/>
        <v>0</v>
      </c>
      <c r="L39" s="43">
        <f t="shared" si="3"/>
        <v>0</v>
      </c>
    </row>
    <row r="40" ht="16.5" spans="1:12">
      <c r="A40" s="41">
        <v>39</v>
      </c>
      <c r="B40" s="41"/>
      <c r="C40" s="41"/>
      <c r="D40" s="42"/>
      <c r="E40" s="43">
        <f t="shared" si="0"/>
        <v>0</v>
      </c>
      <c r="F40" s="43">
        <f>IF(E40&gt;0,VLOOKUP(E40,税率表!$C$29:$F$36,3,1),0)</f>
        <v>0</v>
      </c>
      <c r="G40" s="43">
        <f>IF(E40&gt;0,VLOOKUP(E40,税率表!$C$29:$F$36,4,1),0)</f>
        <v>0</v>
      </c>
      <c r="H40" s="43">
        <f t="shared" si="1"/>
        <v>0</v>
      </c>
      <c r="I40" s="43">
        <f>IF(H40&gt;0,VLOOKUP(H40/12,税率表!$A$17:$D$24,3,1),0)</f>
        <v>0</v>
      </c>
      <c r="J40" s="43">
        <f>IF(H40&gt;0,VLOOKUP(H40/12,税率表!$A$17:$D$24,4,1),0)</f>
        <v>0</v>
      </c>
      <c r="K40" s="43">
        <f t="shared" si="2"/>
        <v>0</v>
      </c>
      <c r="L40" s="43">
        <f t="shared" si="3"/>
        <v>0</v>
      </c>
    </row>
    <row r="41" ht="16.5" spans="1:12">
      <c r="A41" s="41">
        <v>40</v>
      </c>
      <c r="B41" s="41"/>
      <c r="C41" s="41"/>
      <c r="D41" s="42"/>
      <c r="E41" s="43">
        <f t="shared" si="0"/>
        <v>0</v>
      </c>
      <c r="F41" s="43">
        <f>IF(E41&gt;0,VLOOKUP(E41,税率表!$C$29:$F$36,3,1),0)</f>
        <v>0</v>
      </c>
      <c r="G41" s="43">
        <f>IF(E41&gt;0,VLOOKUP(E41,税率表!$C$29:$F$36,4,1),0)</f>
        <v>0</v>
      </c>
      <c r="H41" s="43">
        <f t="shared" si="1"/>
        <v>0</v>
      </c>
      <c r="I41" s="43">
        <f>IF(H41&gt;0,VLOOKUP(H41/12,税率表!$A$17:$D$24,3,1),0)</f>
        <v>0</v>
      </c>
      <c r="J41" s="43">
        <f>IF(H41&gt;0,VLOOKUP(H41/12,税率表!$A$17:$D$24,4,1),0)</f>
        <v>0</v>
      </c>
      <c r="K41" s="43">
        <f t="shared" si="2"/>
        <v>0</v>
      </c>
      <c r="L41" s="43">
        <f t="shared" si="3"/>
        <v>0</v>
      </c>
    </row>
    <row r="42" ht="16.5" spans="1:12">
      <c r="A42" s="41">
        <v>41</v>
      </c>
      <c r="B42" s="41"/>
      <c r="C42" s="41"/>
      <c r="D42" s="42"/>
      <c r="E42" s="43">
        <f t="shared" si="0"/>
        <v>0</v>
      </c>
      <c r="F42" s="43">
        <f>IF(E42&gt;0,VLOOKUP(E42,税率表!$C$29:$F$36,3,1),0)</f>
        <v>0</v>
      </c>
      <c r="G42" s="43">
        <f>IF(E42&gt;0,VLOOKUP(E42,税率表!$C$29:$F$36,4,1),0)</f>
        <v>0</v>
      </c>
      <c r="H42" s="43">
        <f t="shared" si="1"/>
        <v>0</v>
      </c>
      <c r="I42" s="43">
        <f>IF(H42&gt;0,VLOOKUP(H42/12,税率表!$A$17:$D$24,3,1),0)</f>
        <v>0</v>
      </c>
      <c r="J42" s="43">
        <f>IF(H42&gt;0,VLOOKUP(H42/12,税率表!$A$17:$D$24,4,1),0)</f>
        <v>0</v>
      </c>
      <c r="K42" s="43">
        <f t="shared" si="2"/>
        <v>0</v>
      </c>
      <c r="L42" s="43">
        <f t="shared" si="3"/>
        <v>0</v>
      </c>
    </row>
    <row r="43" ht="16.5" spans="1:12">
      <c r="A43" s="41">
        <v>42</v>
      </c>
      <c r="B43" s="41"/>
      <c r="C43" s="41"/>
      <c r="D43" s="42"/>
      <c r="E43" s="43">
        <f t="shared" si="0"/>
        <v>0</v>
      </c>
      <c r="F43" s="43">
        <f>IF(E43&gt;0,VLOOKUP(E43,税率表!$C$29:$F$36,3,1),0)</f>
        <v>0</v>
      </c>
      <c r="G43" s="43">
        <f>IF(E43&gt;0,VLOOKUP(E43,税率表!$C$29:$F$36,4,1),0)</f>
        <v>0</v>
      </c>
      <c r="H43" s="43">
        <f t="shared" si="1"/>
        <v>0</v>
      </c>
      <c r="I43" s="43">
        <f>IF(H43&gt;0,VLOOKUP(H43/12,税率表!$A$17:$D$24,3,1),0)</f>
        <v>0</v>
      </c>
      <c r="J43" s="43">
        <f>IF(H43&gt;0,VLOOKUP(H43/12,税率表!$A$17:$D$24,4,1),0)</f>
        <v>0</v>
      </c>
      <c r="K43" s="43">
        <f t="shared" si="2"/>
        <v>0</v>
      </c>
      <c r="L43" s="43">
        <f t="shared" si="3"/>
        <v>0</v>
      </c>
    </row>
    <row r="44" ht="16.5" spans="1:12">
      <c r="A44" s="41">
        <v>43</v>
      </c>
      <c r="B44" s="41"/>
      <c r="C44" s="41"/>
      <c r="D44" s="42"/>
      <c r="E44" s="43">
        <f t="shared" si="0"/>
        <v>0</v>
      </c>
      <c r="F44" s="43">
        <f>IF(E44&gt;0,VLOOKUP(E44,税率表!$C$29:$F$36,3,1),0)</f>
        <v>0</v>
      </c>
      <c r="G44" s="43">
        <f>IF(E44&gt;0,VLOOKUP(E44,税率表!$C$29:$F$36,4,1),0)</f>
        <v>0</v>
      </c>
      <c r="H44" s="43">
        <f t="shared" si="1"/>
        <v>0</v>
      </c>
      <c r="I44" s="43">
        <f>IF(H44&gt;0,VLOOKUP(H44/12,税率表!$A$17:$D$24,3,1),0)</f>
        <v>0</v>
      </c>
      <c r="J44" s="43">
        <f>IF(H44&gt;0,VLOOKUP(H44/12,税率表!$A$17:$D$24,4,1),0)</f>
        <v>0</v>
      </c>
      <c r="K44" s="43">
        <f t="shared" si="2"/>
        <v>0</v>
      </c>
      <c r="L44" s="43">
        <f t="shared" si="3"/>
        <v>0</v>
      </c>
    </row>
    <row r="45" ht="16.5" spans="1:12">
      <c r="A45" s="41">
        <v>44</v>
      </c>
      <c r="B45" s="41"/>
      <c r="C45" s="41"/>
      <c r="D45" s="42"/>
      <c r="E45" s="43">
        <f t="shared" si="0"/>
        <v>0</v>
      </c>
      <c r="F45" s="43">
        <f>IF(E45&gt;0,VLOOKUP(E45,税率表!$C$29:$F$36,3,1),0)</f>
        <v>0</v>
      </c>
      <c r="G45" s="43">
        <f>IF(E45&gt;0,VLOOKUP(E45,税率表!$C$29:$F$36,4,1),0)</f>
        <v>0</v>
      </c>
      <c r="H45" s="43">
        <f t="shared" si="1"/>
        <v>0</v>
      </c>
      <c r="I45" s="43">
        <f>IF(H45&gt;0,VLOOKUP(H45/12,税率表!$A$17:$D$24,3,1),0)</f>
        <v>0</v>
      </c>
      <c r="J45" s="43">
        <f>IF(H45&gt;0,VLOOKUP(H45/12,税率表!$A$17:$D$24,4,1),0)</f>
        <v>0</v>
      </c>
      <c r="K45" s="43">
        <f t="shared" si="2"/>
        <v>0</v>
      </c>
      <c r="L45" s="43">
        <f t="shared" si="3"/>
        <v>0</v>
      </c>
    </row>
    <row r="46" ht="16.5" spans="1:12">
      <c r="A46" s="41">
        <v>45</v>
      </c>
      <c r="B46" s="41"/>
      <c r="C46" s="41"/>
      <c r="D46" s="42"/>
      <c r="E46" s="43">
        <f t="shared" si="0"/>
        <v>0</v>
      </c>
      <c r="F46" s="43">
        <f>IF(E46&gt;0,VLOOKUP(E46,税率表!$C$29:$F$36,3,1),0)</f>
        <v>0</v>
      </c>
      <c r="G46" s="43">
        <f>IF(E46&gt;0,VLOOKUP(E46,税率表!$C$29:$F$36,4,1),0)</f>
        <v>0</v>
      </c>
      <c r="H46" s="43">
        <f t="shared" si="1"/>
        <v>0</v>
      </c>
      <c r="I46" s="43">
        <f>IF(H46&gt;0,VLOOKUP(H46/12,税率表!$A$17:$D$24,3,1),0)</f>
        <v>0</v>
      </c>
      <c r="J46" s="43">
        <f>IF(H46&gt;0,VLOOKUP(H46/12,税率表!$A$17:$D$24,4,1),0)</f>
        <v>0</v>
      </c>
      <c r="K46" s="43">
        <f t="shared" si="2"/>
        <v>0</v>
      </c>
      <c r="L46" s="43">
        <f t="shared" si="3"/>
        <v>0</v>
      </c>
    </row>
    <row r="47" ht="16.5" spans="1:12">
      <c r="A47" s="41">
        <v>46</v>
      </c>
      <c r="B47" s="41"/>
      <c r="C47" s="41"/>
      <c r="D47" s="42"/>
      <c r="E47" s="43">
        <f t="shared" si="0"/>
        <v>0</v>
      </c>
      <c r="F47" s="43">
        <f>IF(E47&gt;0,VLOOKUP(E47,税率表!$C$29:$F$36,3,1),0)</f>
        <v>0</v>
      </c>
      <c r="G47" s="43">
        <f>IF(E47&gt;0,VLOOKUP(E47,税率表!$C$29:$F$36,4,1),0)</f>
        <v>0</v>
      </c>
      <c r="H47" s="43">
        <f t="shared" si="1"/>
        <v>0</v>
      </c>
      <c r="I47" s="43">
        <f>IF(H47&gt;0,VLOOKUP(H47/12,税率表!$A$17:$D$24,3,1),0)</f>
        <v>0</v>
      </c>
      <c r="J47" s="43">
        <f>IF(H47&gt;0,VLOOKUP(H47/12,税率表!$A$17:$D$24,4,1),0)</f>
        <v>0</v>
      </c>
      <c r="K47" s="43">
        <f t="shared" si="2"/>
        <v>0</v>
      </c>
      <c r="L47" s="43">
        <f t="shared" si="3"/>
        <v>0</v>
      </c>
    </row>
    <row r="48" ht="16.5" spans="1:12">
      <c r="A48" s="41">
        <v>47</v>
      </c>
      <c r="B48" s="41"/>
      <c r="C48" s="41"/>
      <c r="D48" s="42"/>
      <c r="E48" s="43">
        <f t="shared" si="0"/>
        <v>0</v>
      </c>
      <c r="F48" s="43">
        <f>IF(E48&gt;0,VLOOKUP(E48,税率表!$C$29:$F$36,3,1),0)</f>
        <v>0</v>
      </c>
      <c r="G48" s="43">
        <f>IF(E48&gt;0,VLOOKUP(E48,税率表!$C$29:$F$36,4,1),0)</f>
        <v>0</v>
      </c>
      <c r="H48" s="43">
        <f t="shared" si="1"/>
        <v>0</v>
      </c>
      <c r="I48" s="43">
        <f>IF(H48&gt;0,VLOOKUP(H48/12,税率表!$A$17:$D$24,3,1),0)</f>
        <v>0</v>
      </c>
      <c r="J48" s="43">
        <f>IF(H48&gt;0,VLOOKUP(H48/12,税率表!$A$17:$D$24,4,1),0)</f>
        <v>0</v>
      </c>
      <c r="K48" s="43">
        <f t="shared" si="2"/>
        <v>0</v>
      </c>
      <c r="L48" s="43">
        <f t="shared" si="3"/>
        <v>0</v>
      </c>
    </row>
    <row r="49" ht="16.5" spans="1:12">
      <c r="A49" s="41">
        <v>48</v>
      </c>
      <c r="B49" s="41"/>
      <c r="C49" s="41"/>
      <c r="D49" s="42"/>
      <c r="E49" s="43">
        <f t="shared" si="0"/>
        <v>0</v>
      </c>
      <c r="F49" s="43">
        <f>IF(E49&gt;0,VLOOKUP(E49,税率表!$C$29:$F$36,3,1),0)</f>
        <v>0</v>
      </c>
      <c r="G49" s="43">
        <f>IF(E49&gt;0,VLOOKUP(E49,税率表!$C$29:$F$36,4,1),0)</f>
        <v>0</v>
      </c>
      <c r="H49" s="43">
        <f t="shared" si="1"/>
        <v>0</v>
      </c>
      <c r="I49" s="43">
        <f>IF(H49&gt;0,VLOOKUP(H49/12,税率表!$A$17:$D$24,3,1),0)</f>
        <v>0</v>
      </c>
      <c r="J49" s="43">
        <f>IF(H49&gt;0,VLOOKUP(H49/12,税率表!$A$17:$D$24,4,1),0)</f>
        <v>0</v>
      </c>
      <c r="K49" s="43">
        <f t="shared" si="2"/>
        <v>0</v>
      </c>
      <c r="L49" s="43">
        <f t="shared" si="3"/>
        <v>0</v>
      </c>
    </row>
    <row r="50" ht="16.5" spans="1:12">
      <c r="A50" s="41">
        <v>49</v>
      </c>
      <c r="B50" s="41"/>
      <c r="C50" s="41"/>
      <c r="D50" s="42"/>
      <c r="E50" s="43">
        <f t="shared" si="0"/>
        <v>0</v>
      </c>
      <c r="F50" s="43">
        <f>IF(E50&gt;0,VLOOKUP(E50,税率表!$C$29:$F$36,3,1),0)</f>
        <v>0</v>
      </c>
      <c r="G50" s="43">
        <f>IF(E50&gt;0,VLOOKUP(E50,税率表!$C$29:$F$36,4,1),0)</f>
        <v>0</v>
      </c>
      <c r="H50" s="43">
        <f t="shared" si="1"/>
        <v>0</v>
      </c>
      <c r="I50" s="43">
        <f>IF(H50&gt;0,VLOOKUP(H50/12,税率表!$A$17:$D$24,3,1),0)</f>
        <v>0</v>
      </c>
      <c r="J50" s="43">
        <f>IF(H50&gt;0,VLOOKUP(H50/12,税率表!$A$17:$D$24,4,1),0)</f>
        <v>0</v>
      </c>
      <c r="K50" s="43">
        <f t="shared" si="2"/>
        <v>0</v>
      </c>
      <c r="L50" s="43">
        <f t="shared" si="3"/>
        <v>0</v>
      </c>
    </row>
    <row r="51" ht="16.5" spans="1:12">
      <c r="A51" s="41">
        <v>50</v>
      </c>
      <c r="B51" s="41"/>
      <c r="C51" s="41"/>
      <c r="D51" s="42"/>
      <c r="E51" s="43">
        <f t="shared" si="0"/>
        <v>0</v>
      </c>
      <c r="F51" s="43">
        <f>IF(E51&gt;0,VLOOKUP(E51,税率表!$C$29:$F$36,3,1),0)</f>
        <v>0</v>
      </c>
      <c r="G51" s="43">
        <f>IF(E51&gt;0,VLOOKUP(E51,税率表!$C$29:$F$36,4,1),0)</f>
        <v>0</v>
      </c>
      <c r="H51" s="43">
        <f t="shared" si="1"/>
        <v>0</v>
      </c>
      <c r="I51" s="43">
        <f>IF(H51&gt;0,VLOOKUP(H51/12,税率表!$A$17:$D$24,3,1),0)</f>
        <v>0</v>
      </c>
      <c r="J51" s="43">
        <f>IF(H51&gt;0,VLOOKUP(H51/12,税率表!$A$17:$D$24,4,1),0)</f>
        <v>0</v>
      </c>
      <c r="K51" s="43">
        <f t="shared" si="2"/>
        <v>0</v>
      </c>
      <c r="L51" s="43">
        <f t="shared" si="3"/>
        <v>0</v>
      </c>
    </row>
    <row r="52" ht="16.5" spans="1:12">
      <c r="A52" s="41">
        <v>51</v>
      </c>
      <c r="B52" s="41"/>
      <c r="C52" s="41"/>
      <c r="D52" s="42"/>
      <c r="E52" s="43">
        <f t="shared" si="0"/>
        <v>0</v>
      </c>
      <c r="F52" s="43">
        <f>IF(E52&gt;0,VLOOKUP(E52,税率表!$C$29:$F$36,3,1),0)</f>
        <v>0</v>
      </c>
      <c r="G52" s="43">
        <f>IF(E52&gt;0,VLOOKUP(E52,税率表!$C$29:$F$36,4,1),0)</f>
        <v>0</v>
      </c>
      <c r="H52" s="43">
        <f t="shared" si="1"/>
        <v>0</v>
      </c>
      <c r="I52" s="43">
        <f>IF(H52&gt;0,VLOOKUP(H52/12,税率表!$A$17:$D$24,3,1),0)</f>
        <v>0</v>
      </c>
      <c r="J52" s="43">
        <f>IF(H52&gt;0,VLOOKUP(H52/12,税率表!$A$17:$D$24,4,1),0)</f>
        <v>0</v>
      </c>
      <c r="K52" s="43">
        <f t="shared" si="2"/>
        <v>0</v>
      </c>
      <c r="L52" s="43">
        <f t="shared" si="3"/>
        <v>0</v>
      </c>
    </row>
    <row r="53" ht="16.5" spans="1:12">
      <c r="A53" s="41">
        <v>52</v>
      </c>
      <c r="B53" s="41"/>
      <c r="C53" s="41"/>
      <c r="D53" s="42"/>
      <c r="E53" s="43">
        <f t="shared" si="0"/>
        <v>0</v>
      </c>
      <c r="F53" s="43">
        <f>IF(E53&gt;0,VLOOKUP(E53,税率表!$C$29:$F$36,3,1),0)</f>
        <v>0</v>
      </c>
      <c r="G53" s="43">
        <f>IF(E53&gt;0,VLOOKUP(E53,税率表!$C$29:$F$36,4,1),0)</f>
        <v>0</v>
      </c>
      <c r="H53" s="43">
        <f t="shared" si="1"/>
        <v>0</v>
      </c>
      <c r="I53" s="43">
        <f>IF(H53&gt;0,VLOOKUP(H53/12,税率表!$A$17:$D$24,3,1),0)</f>
        <v>0</v>
      </c>
      <c r="J53" s="43">
        <f>IF(H53&gt;0,VLOOKUP(H53/12,税率表!$A$17:$D$24,4,1),0)</f>
        <v>0</v>
      </c>
      <c r="K53" s="43">
        <f t="shared" si="2"/>
        <v>0</v>
      </c>
      <c r="L53" s="43">
        <f t="shared" si="3"/>
        <v>0</v>
      </c>
    </row>
    <row r="54" ht="16.5" spans="1:12">
      <c r="A54" s="41">
        <v>53</v>
      </c>
      <c r="B54" s="41"/>
      <c r="C54" s="41"/>
      <c r="D54" s="42"/>
      <c r="E54" s="43">
        <f t="shared" si="0"/>
        <v>0</v>
      </c>
      <c r="F54" s="43">
        <f>IF(E54&gt;0,VLOOKUP(E54,税率表!$C$29:$F$36,3,1),0)</f>
        <v>0</v>
      </c>
      <c r="G54" s="43">
        <f>IF(E54&gt;0,VLOOKUP(E54,税率表!$C$29:$F$36,4,1),0)</f>
        <v>0</v>
      </c>
      <c r="H54" s="43">
        <f t="shared" si="1"/>
        <v>0</v>
      </c>
      <c r="I54" s="43">
        <f>IF(H54&gt;0,VLOOKUP(H54/12,税率表!$A$17:$D$24,3,1),0)</f>
        <v>0</v>
      </c>
      <c r="J54" s="43">
        <f>IF(H54&gt;0,VLOOKUP(H54/12,税率表!$A$17:$D$24,4,1),0)</f>
        <v>0</v>
      </c>
      <c r="K54" s="43">
        <f t="shared" si="2"/>
        <v>0</v>
      </c>
      <c r="L54" s="43">
        <f t="shared" si="3"/>
        <v>0</v>
      </c>
    </row>
    <row r="55" ht="16.5" spans="1:12">
      <c r="A55" s="41">
        <v>54</v>
      </c>
      <c r="B55" s="41"/>
      <c r="C55" s="41"/>
      <c r="D55" s="42"/>
      <c r="E55" s="43">
        <f t="shared" si="0"/>
        <v>0</v>
      </c>
      <c r="F55" s="43">
        <f>IF(E55&gt;0,VLOOKUP(E55,税率表!$C$29:$F$36,3,1),0)</f>
        <v>0</v>
      </c>
      <c r="G55" s="43">
        <f>IF(E55&gt;0,VLOOKUP(E55,税率表!$C$29:$F$36,4,1),0)</f>
        <v>0</v>
      </c>
      <c r="H55" s="43">
        <f t="shared" si="1"/>
        <v>0</v>
      </c>
      <c r="I55" s="43">
        <f>IF(H55&gt;0,VLOOKUP(H55/12,税率表!$A$17:$D$24,3,1),0)</f>
        <v>0</v>
      </c>
      <c r="J55" s="43">
        <f>IF(H55&gt;0,VLOOKUP(H55/12,税率表!$A$17:$D$24,4,1),0)</f>
        <v>0</v>
      </c>
      <c r="K55" s="43">
        <f t="shared" si="2"/>
        <v>0</v>
      </c>
      <c r="L55" s="43">
        <f t="shared" si="3"/>
        <v>0</v>
      </c>
    </row>
    <row r="56" ht="16.5" spans="1:12">
      <c r="A56" s="41">
        <v>55</v>
      </c>
      <c r="B56" s="41"/>
      <c r="C56" s="41"/>
      <c r="D56" s="42"/>
      <c r="E56" s="43">
        <f t="shared" si="0"/>
        <v>0</v>
      </c>
      <c r="F56" s="43">
        <f>IF(E56&gt;0,VLOOKUP(E56,税率表!$C$29:$F$36,3,1),0)</f>
        <v>0</v>
      </c>
      <c r="G56" s="43">
        <f>IF(E56&gt;0,VLOOKUP(E56,税率表!$C$29:$F$36,4,1),0)</f>
        <v>0</v>
      </c>
      <c r="H56" s="43">
        <f t="shared" si="1"/>
        <v>0</v>
      </c>
      <c r="I56" s="43">
        <f>IF(H56&gt;0,VLOOKUP(H56/12,税率表!$A$17:$D$24,3,1),0)</f>
        <v>0</v>
      </c>
      <c r="J56" s="43">
        <f>IF(H56&gt;0,VLOOKUP(H56/12,税率表!$A$17:$D$24,4,1),0)</f>
        <v>0</v>
      </c>
      <c r="K56" s="43">
        <f t="shared" si="2"/>
        <v>0</v>
      </c>
      <c r="L56" s="43">
        <f t="shared" si="3"/>
        <v>0</v>
      </c>
    </row>
    <row r="57" ht="16.5" spans="1:12">
      <c r="A57" s="41">
        <v>56</v>
      </c>
      <c r="B57" s="41"/>
      <c r="C57" s="41"/>
      <c r="D57" s="42"/>
      <c r="E57" s="43">
        <f t="shared" si="0"/>
        <v>0</v>
      </c>
      <c r="F57" s="43">
        <f>IF(E57&gt;0,VLOOKUP(E57,税率表!$C$29:$F$36,3,1),0)</f>
        <v>0</v>
      </c>
      <c r="G57" s="43">
        <f>IF(E57&gt;0,VLOOKUP(E57,税率表!$C$29:$F$36,4,1),0)</f>
        <v>0</v>
      </c>
      <c r="H57" s="43">
        <f t="shared" si="1"/>
        <v>0</v>
      </c>
      <c r="I57" s="43">
        <f>IF(H57&gt;0,VLOOKUP(H57/12,税率表!$A$17:$D$24,3,1),0)</f>
        <v>0</v>
      </c>
      <c r="J57" s="43">
        <f>IF(H57&gt;0,VLOOKUP(H57/12,税率表!$A$17:$D$24,4,1),0)</f>
        <v>0</v>
      </c>
      <c r="K57" s="43">
        <f t="shared" si="2"/>
        <v>0</v>
      </c>
      <c r="L57" s="43">
        <f t="shared" si="3"/>
        <v>0</v>
      </c>
    </row>
    <row r="58" ht="16.5" spans="1:12">
      <c r="A58" s="41">
        <v>57</v>
      </c>
      <c r="B58" s="41"/>
      <c r="C58" s="41"/>
      <c r="D58" s="42"/>
      <c r="E58" s="43">
        <f t="shared" si="0"/>
        <v>0</v>
      </c>
      <c r="F58" s="43">
        <f>IF(E58&gt;0,VLOOKUP(E58,税率表!$C$29:$F$36,3,1),0)</f>
        <v>0</v>
      </c>
      <c r="G58" s="43">
        <f>IF(E58&gt;0,VLOOKUP(E58,税率表!$C$29:$F$36,4,1),0)</f>
        <v>0</v>
      </c>
      <c r="H58" s="43">
        <f t="shared" si="1"/>
        <v>0</v>
      </c>
      <c r="I58" s="43">
        <f>IF(H58&gt;0,VLOOKUP(H58/12,税率表!$A$17:$D$24,3,1),0)</f>
        <v>0</v>
      </c>
      <c r="J58" s="43">
        <f>IF(H58&gt;0,VLOOKUP(H58/12,税率表!$A$17:$D$24,4,1),0)</f>
        <v>0</v>
      </c>
      <c r="K58" s="43">
        <f t="shared" si="2"/>
        <v>0</v>
      </c>
      <c r="L58" s="43">
        <f t="shared" si="3"/>
        <v>0</v>
      </c>
    </row>
    <row r="59" ht="16.5" spans="1:12">
      <c r="A59" s="41">
        <v>58</v>
      </c>
      <c r="B59" s="41"/>
      <c r="C59" s="41"/>
      <c r="D59" s="42"/>
      <c r="E59" s="43">
        <f t="shared" si="0"/>
        <v>0</v>
      </c>
      <c r="F59" s="43">
        <f>IF(E59&gt;0,VLOOKUP(E59,税率表!$C$29:$F$36,3,1),0)</f>
        <v>0</v>
      </c>
      <c r="G59" s="43">
        <f>IF(E59&gt;0,VLOOKUP(E59,税率表!$C$29:$F$36,4,1),0)</f>
        <v>0</v>
      </c>
      <c r="H59" s="43">
        <f t="shared" si="1"/>
        <v>0</v>
      </c>
      <c r="I59" s="43">
        <f>IF(H59&gt;0,VLOOKUP(H59/12,税率表!$A$17:$D$24,3,1),0)</f>
        <v>0</v>
      </c>
      <c r="J59" s="43">
        <f>IF(H59&gt;0,VLOOKUP(H59/12,税率表!$A$17:$D$24,4,1),0)</f>
        <v>0</v>
      </c>
      <c r="K59" s="43">
        <f t="shared" si="2"/>
        <v>0</v>
      </c>
      <c r="L59" s="43">
        <f t="shared" si="3"/>
        <v>0</v>
      </c>
    </row>
    <row r="60" ht="16.5" spans="1:12">
      <c r="A60" s="41">
        <v>59</v>
      </c>
      <c r="B60" s="41"/>
      <c r="C60" s="41"/>
      <c r="D60" s="42"/>
      <c r="E60" s="43">
        <f t="shared" si="0"/>
        <v>0</v>
      </c>
      <c r="F60" s="43">
        <f>IF(E60&gt;0,VLOOKUP(E60,税率表!$C$29:$F$36,3,1),0)</f>
        <v>0</v>
      </c>
      <c r="G60" s="43">
        <f>IF(E60&gt;0,VLOOKUP(E60,税率表!$C$29:$F$36,4,1),0)</f>
        <v>0</v>
      </c>
      <c r="H60" s="43">
        <f t="shared" si="1"/>
        <v>0</v>
      </c>
      <c r="I60" s="43">
        <f>IF(H60&gt;0,VLOOKUP(H60/12,税率表!$A$17:$D$24,3,1),0)</f>
        <v>0</v>
      </c>
      <c r="J60" s="43">
        <f>IF(H60&gt;0,VLOOKUP(H60/12,税率表!$A$17:$D$24,4,1),0)</f>
        <v>0</v>
      </c>
      <c r="K60" s="43">
        <f t="shared" si="2"/>
        <v>0</v>
      </c>
      <c r="L60" s="43">
        <f t="shared" si="3"/>
        <v>0</v>
      </c>
    </row>
    <row r="61" ht="16.5" spans="1:12">
      <c r="A61" s="41">
        <v>60</v>
      </c>
      <c r="B61" s="41"/>
      <c r="C61" s="41"/>
      <c r="D61" s="42"/>
      <c r="E61" s="43">
        <f t="shared" si="0"/>
        <v>0</v>
      </c>
      <c r="F61" s="43">
        <f>IF(E61&gt;0,VLOOKUP(E61,税率表!$C$29:$F$36,3,1),0)</f>
        <v>0</v>
      </c>
      <c r="G61" s="43">
        <f>IF(E61&gt;0,VLOOKUP(E61,税率表!$C$29:$F$36,4,1),0)</f>
        <v>0</v>
      </c>
      <c r="H61" s="43">
        <f t="shared" si="1"/>
        <v>0</v>
      </c>
      <c r="I61" s="43">
        <f>IF(H61&gt;0,VLOOKUP(H61/12,税率表!$A$17:$D$24,3,1),0)</f>
        <v>0</v>
      </c>
      <c r="J61" s="43">
        <f>IF(H61&gt;0,VLOOKUP(H61/12,税率表!$A$17:$D$24,4,1),0)</f>
        <v>0</v>
      </c>
      <c r="K61" s="43">
        <f t="shared" si="2"/>
        <v>0</v>
      </c>
      <c r="L61" s="43">
        <f t="shared" si="3"/>
        <v>0</v>
      </c>
    </row>
    <row r="62" ht="16.5" spans="1:12">
      <c r="A62" s="41">
        <v>61</v>
      </c>
      <c r="B62" s="41"/>
      <c r="C62" s="41"/>
      <c r="D62" s="42"/>
      <c r="E62" s="43">
        <f t="shared" si="0"/>
        <v>0</v>
      </c>
      <c r="F62" s="43">
        <f>IF(E62&gt;0,VLOOKUP(E62,税率表!$C$29:$F$36,3,1),0)</f>
        <v>0</v>
      </c>
      <c r="G62" s="43">
        <f>IF(E62&gt;0,VLOOKUP(E62,税率表!$C$29:$F$36,4,1),0)</f>
        <v>0</v>
      </c>
      <c r="H62" s="43">
        <f t="shared" si="1"/>
        <v>0</v>
      </c>
      <c r="I62" s="43">
        <f>IF(H62&gt;0,VLOOKUP(H62/12,税率表!$A$17:$D$24,3,1),0)</f>
        <v>0</v>
      </c>
      <c r="J62" s="43">
        <f>IF(H62&gt;0,VLOOKUP(H62/12,税率表!$A$17:$D$24,4,1),0)</f>
        <v>0</v>
      </c>
      <c r="K62" s="43">
        <f t="shared" si="2"/>
        <v>0</v>
      </c>
      <c r="L62" s="43">
        <f t="shared" si="3"/>
        <v>0</v>
      </c>
    </row>
    <row r="63" ht="16.5" spans="1:12">
      <c r="A63" s="41">
        <v>62</v>
      </c>
      <c r="B63" s="41"/>
      <c r="C63" s="41"/>
      <c r="D63" s="42"/>
      <c r="E63" s="43">
        <f t="shared" si="0"/>
        <v>0</v>
      </c>
      <c r="F63" s="43">
        <f>IF(E63&gt;0,VLOOKUP(E63,税率表!$C$29:$F$36,3,1),0)</f>
        <v>0</v>
      </c>
      <c r="G63" s="43">
        <f>IF(E63&gt;0,VLOOKUP(E63,税率表!$C$29:$F$36,4,1),0)</f>
        <v>0</v>
      </c>
      <c r="H63" s="43">
        <f t="shared" si="1"/>
        <v>0</v>
      </c>
      <c r="I63" s="43">
        <f>IF(H63&gt;0,VLOOKUP(H63/12,税率表!$A$17:$D$24,3,1),0)</f>
        <v>0</v>
      </c>
      <c r="J63" s="43">
        <f>IF(H63&gt;0,VLOOKUP(H63/12,税率表!$A$17:$D$24,4,1),0)</f>
        <v>0</v>
      </c>
      <c r="K63" s="43">
        <f t="shared" si="2"/>
        <v>0</v>
      </c>
      <c r="L63" s="43">
        <f t="shared" si="3"/>
        <v>0</v>
      </c>
    </row>
    <row r="64" ht="16.5" spans="1:12">
      <c r="A64" s="41">
        <v>63</v>
      </c>
      <c r="B64" s="41"/>
      <c r="C64" s="41"/>
      <c r="D64" s="42"/>
      <c r="E64" s="43">
        <f t="shared" si="0"/>
        <v>0</v>
      </c>
      <c r="F64" s="43">
        <f>IF(E64&gt;0,VLOOKUP(E64,税率表!$C$29:$F$36,3,1),0)</f>
        <v>0</v>
      </c>
      <c r="G64" s="43">
        <f>IF(E64&gt;0,VLOOKUP(E64,税率表!$C$29:$F$36,4,1),0)</f>
        <v>0</v>
      </c>
      <c r="H64" s="43">
        <f t="shared" si="1"/>
        <v>0</v>
      </c>
      <c r="I64" s="43">
        <f>IF(H64&gt;0,VLOOKUP(H64/12,税率表!$A$17:$D$24,3,1),0)</f>
        <v>0</v>
      </c>
      <c r="J64" s="43">
        <f>IF(H64&gt;0,VLOOKUP(H64/12,税率表!$A$17:$D$24,4,1),0)</f>
        <v>0</v>
      </c>
      <c r="K64" s="43">
        <f t="shared" si="2"/>
        <v>0</v>
      </c>
      <c r="L64" s="43">
        <f t="shared" si="3"/>
        <v>0</v>
      </c>
    </row>
    <row r="65" ht="16.5" spans="1:12">
      <c r="A65" s="41">
        <v>64</v>
      </c>
      <c r="B65" s="41"/>
      <c r="C65" s="41"/>
      <c r="D65" s="42"/>
      <c r="E65" s="43">
        <f t="shared" si="0"/>
        <v>0</v>
      </c>
      <c r="F65" s="43">
        <f>IF(E65&gt;0,VLOOKUP(E65,税率表!$C$29:$F$36,3,1),0)</f>
        <v>0</v>
      </c>
      <c r="G65" s="43">
        <f>IF(E65&gt;0,VLOOKUP(E65,税率表!$C$29:$F$36,4,1),0)</f>
        <v>0</v>
      </c>
      <c r="H65" s="43">
        <f t="shared" si="1"/>
        <v>0</v>
      </c>
      <c r="I65" s="43">
        <f>IF(H65&gt;0,VLOOKUP(H65/12,税率表!$A$17:$D$24,3,1),0)</f>
        <v>0</v>
      </c>
      <c r="J65" s="43">
        <f>IF(H65&gt;0,VLOOKUP(H65/12,税率表!$A$17:$D$24,4,1),0)</f>
        <v>0</v>
      </c>
      <c r="K65" s="43">
        <f t="shared" si="2"/>
        <v>0</v>
      </c>
      <c r="L65" s="43">
        <f t="shared" si="3"/>
        <v>0</v>
      </c>
    </row>
    <row r="66" ht="16.5" spans="1:12">
      <c r="A66" s="41">
        <v>65</v>
      </c>
      <c r="B66" s="41"/>
      <c r="C66" s="41"/>
      <c r="D66" s="42"/>
      <c r="E66" s="43">
        <f t="shared" si="0"/>
        <v>0</v>
      </c>
      <c r="F66" s="43">
        <f>IF(E66&gt;0,VLOOKUP(E66,税率表!$C$29:$F$36,3,1),0)</f>
        <v>0</v>
      </c>
      <c r="G66" s="43">
        <f>IF(E66&gt;0,VLOOKUP(E66,税率表!$C$29:$F$36,4,1),0)</f>
        <v>0</v>
      </c>
      <c r="H66" s="43">
        <f t="shared" si="1"/>
        <v>0</v>
      </c>
      <c r="I66" s="43">
        <f>IF(H66&gt;0,VLOOKUP(H66/12,税率表!$A$17:$D$24,3,1),0)</f>
        <v>0</v>
      </c>
      <c r="J66" s="43">
        <f>IF(H66&gt;0,VLOOKUP(H66/12,税率表!$A$17:$D$24,4,1),0)</f>
        <v>0</v>
      </c>
      <c r="K66" s="43">
        <f t="shared" si="2"/>
        <v>0</v>
      </c>
      <c r="L66" s="43">
        <f t="shared" si="3"/>
        <v>0</v>
      </c>
    </row>
    <row r="67" ht="16.5" spans="1:12">
      <c r="A67" s="41">
        <v>66</v>
      </c>
      <c r="B67" s="41"/>
      <c r="C67" s="41"/>
      <c r="D67" s="42"/>
      <c r="E67" s="43">
        <f t="shared" ref="E67:E130" si="4">ROUND(D67,2)</f>
        <v>0</v>
      </c>
      <c r="F67" s="43">
        <f>IF(E67&gt;0,VLOOKUP(E67,税率表!$C$29:$F$36,3,1),0)</f>
        <v>0</v>
      </c>
      <c r="G67" s="43">
        <f>IF(E67&gt;0,VLOOKUP(E67,税率表!$C$29:$F$36,4,1),0)</f>
        <v>0</v>
      </c>
      <c r="H67" s="43">
        <f t="shared" ref="H67:H130" si="5">ROUND((E67-G67)/(1-F67),2)</f>
        <v>0</v>
      </c>
      <c r="I67" s="43">
        <f>IF(H67&gt;0,VLOOKUP(H67/12,税率表!$A$17:$D$24,3,1),0)</f>
        <v>0</v>
      </c>
      <c r="J67" s="43">
        <f>IF(H67&gt;0,VLOOKUP(H67/12,税率表!$A$17:$D$24,4,1),0)</f>
        <v>0</v>
      </c>
      <c r="K67" s="43">
        <f t="shared" ref="K67:K130" si="6">ROUND(H67*I67-J67,2)</f>
        <v>0</v>
      </c>
      <c r="L67" s="43">
        <f t="shared" ref="L67:L130" si="7">ROUND((E67-G67)/(1-F67),2)</f>
        <v>0</v>
      </c>
    </row>
    <row r="68" ht="16.5" spans="1:12">
      <c r="A68" s="41">
        <v>67</v>
      </c>
      <c r="B68" s="41"/>
      <c r="C68" s="41"/>
      <c r="D68" s="42"/>
      <c r="E68" s="43">
        <f t="shared" si="4"/>
        <v>0</v>
      </c>
      <c r="F68" s="43">
        <f>IF(E68&gt;0,VLOOKUP(E68,税率表!$C$29:$F$36,3,1),0)</f>
        <v>0</v>
      </c>
      <c r="G68" s="43">
        <f>IF(E68&gt;0,VLOOKUP(E68,税率表!$C$29:$F$36,4,1),0)</f>
        <v>0</v>
      </c>
      <c r="H68" s="43">
        <f t="shared" si="5"/>
        <v>0</v>
      </c>
      <c r="I68" s="43">
        <f>IF(H68&gt;0,VLOOKUP(H68/12,税率表!$A$17:$D$24,3,1),0)</f>
        <v>0</v>
      </c>
      <c r="J68" s="43">
        <f>IF(H68&gt;0,VLOOKUP(H68/12,税率表!$A$17:$D$24,4,1),0)</f>
        <v>0</v>
      </c>
      <c r="K68" s="43">
        <f t="shared" si="6"/>
        <v>0</v>
      </c>
      <c r="L68" s="43">
        <f t="shared" si="7"/>
        <v>0</v>
      </c>
    </row>
    <row r="69" ht="16.5" spans="1:12">
      <c r="A69" s="41">
        <v>68</v>
      </c>
      <c r="B69" s="41"/>
      <c r="C69" s="41"/>
      <c r="D69" s="42"/>
      <c r="E69" s="43">
        <f t="shared" si="4"/>
        <v>0</v>
      </c>
      <c r="F69" s="43">
        <f>IF(E69&gt;0,VLOOKUP(E69,税率表!$C$29:$F$36,3,1),0)</f>
        <v>0</v>
      </c>
      <c r="G69" s="43">
        <f>IF(E69&gt;0,VLOOKUP(E69,税率表!$C$29:$F$36,4,1),0)</f>
        <v>0</v>
      </c>
      <c r="H69" s="43">
        <f t="shared" si="5"/>
        <v>0</v>
      </c>
      <c r="I69" s="43">
        <f>IF(H69&gt;0,VLOOKUP(H69/12,税率表!$A$17:$D$24,3,1),0)</f>
        <v>0</v>
      </c>
      <c r="J69" s="43">
        <f>IF(H69&gt;0,VLOOKUP(H69/12,税率表!$A$17:$D$24,4,1),0)</f>
        <v>0</v>
      </c>
      <c r="K69" s="43">
        <f t="shared" si="6"/>
        <v>0</v>
      </c>
      <c r="L69" s="43">
        <f t="shared" si="7"/>
        <v>0</v>
      </c>
    </row>
    <row r="70" ht="16.5" spans="1:12">
      <c r="A70" s="41">
        <v>69</v>
      </c>
      <c r="B70" s="41"/>
      <c r="C70" s="41"/>
      <c r="D70" s="42"/>
      <c r="E70" s="43">
        <f t="shared" si="4"/>
        <v>0</v>
      </c>
      <c r="F70" s="43">
        <f>IF(E70&gt;0,VLOOKUP(E70,税率表!$C$29:$F$36,3,1),0)</f>
        <v>0</v>
      </c>
      <c r="G70" s="43">
        <f>IF(E70&gt;0,VLOOKUP(E70,税率表!$C$29:$F$36,4,1),0)</f>
        <v>0</v>
      </c>
      <c r="H70" s="43">
        <f t="shared" si="5"/>
        <v>0</v>
      </c>
      <c r="I70" s="43">
        <f>IF(H70&gt;0,VLOOKUP(H70/12,税率表!$A$17:$D$24,3,1),0)</f>
        <v>0</v>
      </c>
      <c r="J70" s="43">
        <f>IF(H70&gt;0,VLOOKUP(H70/12,税率表!$A$17:$D$24,4,1),0)</f>
        <v>0</v>
      </c>
      <c r="K70" s="43">
        <f t="shared" si="6"/>
        <v>0</v>
      </c>
      <c r="L70" s="43">
        <f t="shared" si="7"/>
        <v>0</v>
      </c>
    </row>
    <row r="71" ht="16.5" spans="1:12">
      <c r="A71" s="41">
        <v>70</v>
      </c>
      <c r="B71" s="41"/>
      <c r="C71" s="41"/>
      <c r="D71" s="42"/>
      <c r="E71" s="43">
        <f t="shared" si="4"/>
        <v>0</v>
      </c>
      <c r="F71" s="43">
        <f>IF(E71&gt;0,VLOOKUP(E71,税率表!$C$29:$F$36,3,1),0)</f>
        <v>0</v>
      </c>
      <c r="G71" s="43">
        <f>IF(E71&gt;0,VLOOKUP(E71,税率表!$C$29:$F$36,4,1),0)</f>
        <v>0</v>
      </c>
      <c r="H71" s="43">
        <f t="shared" si="5"/>
        <v>0</v>
      </c>
      <c r="I71" s="43">
        <f>IF(H71&gt;0,VLOOKUP(H71/12,税率表!$A$17:$D$24,3,1),0)</f>
        <v>0</v>
      </c>
      <c r="J71" s="43">
        <f>IF(H71&gt;0,VLOOKUP(H71/12,税率表!$A$17:$D$24,4,1),0)</f>
        <v>0</v>
      </c>
      <c r="K71" s="43">
        <f t="shared" si="6"/>
        <v>0</v>
      </c>
      <c r="L71" s="43">
        <f t="shared" si="7"/>
        <v>0</v>
      </c>
    </row>
    <row r="72" ht="16.5" spans="1:12">
      <c r="A72" s="41">
        <v>71</v>
      </c>
      <c r="B72" s="41"/>
      <c r="C72" s="41"/>
      <c r="D72" s="42"/>
      <c r="E72" s="43">
        <f t="shared" si="4"/>
        <v>0</v>
      </c>
      <c r="F72" s="43">
        <f>IF(E72&gt;0,VLOOKUP(E72,税率表!$C$29:$F$36,3,1),0)</f>
        <v>0</v>
      </c>
      <c r="G72" s="43">
        <f>IF(E72&gt;0,VLOOKUP(E72,税率表!$C$29:$F$36,4,1),0)</f>
        <v>0</v>
      </c>
      <c r="H72" s="43">
        <f t="shared" si="5"/>
        <v>0</v>
      </c>
      <c r="I72" s="43">
        <f>IF(H72&gt;0,VLOOKUP(H72/12,税率表!$A$17:$D$24,3,1),0)</f>
        <v>0</v>
      </c>
      <c r="J72" s="43">
        <f>IF(H72&gt;0,VLOOKUP(H72/12,税率表!$A$17:$D$24,4,1),0)</f>
        <v>0</v>
      </c>
      <c r="K72" s="43">
        <f t="shared" si="6"/>
        <v>0</v>
      </c>
      <c r="L72" s="43">
        <f t="shared" si="7"/>
        <v>0</v>
      </c>
    </row>
    <row r="73" ht="16.5" spans="1:12">
      <c r="A73" s="41">
        <v>72</v>
      </c>
      <c r="B73" s="41"/>
      <c r="C73" s="41"/>
      <c r="D73" s="42"/>
      <c r="E73" s="43">
        <f t="shared" si="4"/>
        <v>0</v>
      </c>
      <c r="F73" s="43">
        <f>IF(E73&gt;0,VLOOKUP(E73,税率表!$C$29:$F$36,3,1),0)</f>
        <v>0</v>
      </c>
      <c r="G73" s="43">
        <f>IF(E73&gt;0,VLOOKUP(E73,税率表!$C$29:$F$36,4,1),0)</f>
        <v>0</v>
      </c>
      <c r="H73" s="43">
        <f t="shared" si="5"/>
        <v>0</v>
      </c>
      <c r="I73" s="43">
        <f>IF(H73&gt;0,VLOOKUP(H73/12,税率表!$A$17:$D$24,3,1),0)</f>
        <v>0</v>
      </c>
      <c r="J73" s="43">
        <f>IF(H73&gt;0,VLOOKUP(H73/12,税率表!$A$17:$D$24,4,1),0)</f>
        <v>0</v>
      </c>
      <c r="K73" s="43">
        <f t="shared" si="6"/>
        <v>0</v>
      </c>
      <c r="L73" s="43">
        <f t="shared" si="7"/>
        <v>0</v>
      </c>
    </row>
    <row r="74" ht="16.5" spans="1:12">
      <c r="A74" s="41">
        <v>73</v>
      </c>
      <c r="B74" s="41"/>
      <c r="C74" s="41"/>
      <c r="D74" s="42"/>
      <c r="E74" s="43">
        <f t="shared" si="4"/>
        <v>0</v>
      </c>
      <c r="F74" s="43">
        <f>IF(E74&gt;0,VLOOKUP(E74,税率表!$C$29:$F$36,3,1),0)</f>
        <v>0</v>
      </c>
      <c r="G74" s="43">
        <f>IF(E74&gt;0,VLOOKUP(E74,税率表!$C$29:$F$36,4,1),0)</f>
        <v>0</v>
      </c>
      <c r="H74" s="43">
        <f t="shared" si="5"/>
        <v>0</v>
      </c>
      <c r="I74" s="43">
        <f>IF(H74&gt;0,VLOOKUP(H74/12,税率表!$A$17:$D$24,3,1),0)</f>
        <v>0</v>
      </c>
      <c r="J74" s="43">
        <f>IF(H74&gt;0,VLOOKUP(H74/12,税率表!$A$17:$D$24,4,1),0)</f>
        <v>0</v>
      </c>
      <c r="K74" s="43">
        <f t="shared" si="6"/>
        <v>0</v>
      </c>
      <c r="L74" s="43">
        <f t="shared" si="7"/>
        <v>0</v>
      </c>
    </row>
    <row r="75" ht="16.5" spans="1:12">
      <c r="A75" s="41">
        <v>74</v>
      </c>
      <c r="B75" s="41"/>
      <c r="C75" s="41"/>
      <c r="D75" s="42"/>
      <c r="E75" s="43">
        <f t="shared" si="4"/>
        <v>0</v>
      </c>
      <c r="F75" s="43">
        <f>IF(E75&gt;0,VLOOKUP(E75,税率表!$C$29:$F$36,3,1),0)</f>
        <v>0</v>
      </c>
      <c r="G75" s="43">
        <f>IF(E75&gt;0,VLOOKUP(E75,税率表!$C$29:$F$36,4,1),0)</f>
        <v>0</v>
      </c>
      <c r="H75" s="43">
        <f t="shared" si="5"/>
        <v>0</v>
      </c>
      <c r="I75" s="43">
        <f>IF(H75&gt;0,VLOOKUP(H75/12,税率表!$A$17:$D$24,3,1),0)</f>
        <v>0</v>
      </c>
      <c r="J75" s="43">
        <f>IF(H75&gt;0,VLOOKUP(H75/12,税率表!$A$17:$D$24,4,1),0)</f>
        <v>0</v>
      </c>
      <c r="K75" s="43">
        <f t="shared" si="6"/>
        <v>0</v>
      </c>
      <c r="L75" s="43">
        <f t="shared" si="7"/>
        <v>0</v>
      </c>
    </row>
    <row r="76" ht="16.5" spans="1:12">
      <c r="A76" s="41">
        <v>75</v>
      </c>
      <c r="B76" s="41"/>
      <c r="C76" s="41"/>
      <c r="D76" s="42"/>
      <c r="E76" s="43">
        <f t="shared" si="4"/>
        <v>0</v>
      </c>
      <c r="F76" s="43">
        <f>IF(E76&gt;0,VLOOKUP(E76,税率表!$C$29:$F$36,3,1),0)</f>
        <v>0</v>
      </c>
      <c r="G76" s="43">
        <f>IF(E76&gt;0,VLOOKUP(E76,税率表!$C$29:$F$36,4,1),0)</f>
        <v>0</v>
      </c>
      <c r="H76" s="43">
        <f t="shared" si="5"/>
        <v>0</v>
      </c>
      <c r="I76" s="43">
        <f>IF(H76&gt;0,VLOOKUP(H76/12,税率表!$A$17:$D$24,3,1),0)</f>
        <v>0</v>
      </c>
      <c r="J76" s="43">
        <f>IF(H76&gt;0,VLOOKUP(H76/12,税率表!$A$17:$D$24,4,1),0)</f>
        <v>0</v>
      </c>
      <c r="K76" s="43">
        <f t="shared" si="6"/>
        <v>0</v>
      </c>
      <c r="L76" s="43">
        <f t="shared" si="7"/>
        <v>0</v>
      </c>
    </row>
    <row r="77" ht="16.5" spans="1:12">
      <c r="A77" s="41">
        <v>76</v>
      </c>
      <c r="B77" s="41"/>
      <c r="C77" s="41"/>
      <c r="D77" s="42"/>
      <c r="E77" s="43">
        <f t="shared" si="4"/>
        <v>0</v>
      </c>
      <c r="F77" s="43">
        <f>IF(E77&gt;0,VLOOKUP(E77,税率表!$C$29:$F$36,3,1),0)</f>
        <v>0</v>
      </c>
      <c r="G77" s="43">
        <f>IF(E77&gt;0,VLOOKUP(E77,税率表!$C$29:$F$36,4,1),0)</f>
        <v>0</v>
      </c>
      <c r="H77" s="43">
        <f t="shared" si="5"/>
        <v>0</v>
      </c>
      <c r="I77" s="43">
        <f>IF(H77&gt;0,VLOOKUP(H77/12,税率表!$A$17:$D$24,3,1),0)</f>
        <v>0</v>
      </c>
      <c r="J77" s="43">
        <f>IF(H77&gt;0,VLOOKUP(H77/12,税率表!$A$17:$D$24,4,1),0)</f>
        <v>0</v>
      </c>
      <c r="K77" s="43">
        <f t="shared" si="6"/>
        <v>0</v>
      </c>
      <c r="L77" s="43">
        <f t="shared" si="7"/>
        <v>0</v>
      </c>
    </row>
    <row r="78" ht="16.5" spans="1:12">
      <c r="A78" s="41">
        <v>77</v>
      </c>
      <c r="B78" s="41"/>
      <c r="C78" s="41"/>
      <c r="D78" s="42"/>
      <c r="E78" s="43">
        <f t="shared" si="4"/>
        <v>0</v>
      </c>
      <c r="F78" s="43">
        <f>IF(E78&gt;0,VLOOKUP(E78,税率表!$C$29:$F$36,3,1),0)</f>
        <v>0</v>
      </c>
      <c r="G78" s="43">
        <f>IF(E78&gt;0,VLOOKUP(E78,税率表!$C$29:$F$36,4,1),0)</f>
        <v>0</v>
      </c>
      <c r="H78" s="43">
        <f t="shared" si="5"/>
        <v>0</v>
      </c>
      <c r="I78" s="43">
        <f>IF(H78&gt;0,VLOOKUP(H78/12,税率表!$A$17:$D$24,3,1),0)</f>
        <v>0</v>
      </c>
      <c r="J78" s="43">
        <f>IF(H78&gt;0,VLOOKUP(H78/12,税率表!$A$17:$D$24,4,1),0)</f>
        <v>0</v>
      </c>
      <c r="K78" s="43">
        <f t="shared" si="6"/>
        <v>0</v>
      </c>
      <c r="L78" s="43">
        <f t="shared" si="7"/>
        <v>0</v>
      </c>
    </row>
    <row r="79" ht="16.5" spans="1:12">
      <c r="A79" s="41">
        <v>78</v>
      </c>
      <c r="B79" s="41"/>
      <c r="C79" s="41"/>
      <c r="D79" s="42"/>
      <c r="E79" s="43">
        <f t="shared" si="4"/>
        <v>0</v>
      </c>
      <c r="F79" s="43">
        <f>IF(E79&gt;0,VLOOKUP(E79,税率表!$C$29:$F$36,3,1),0)</f>
        <v>0</v>
      </c>
      <c r="G79" s="43">
        <f>IF(E79&gt;0,VLOOKUP(E79,税率表!$C$29:$F$36,4,1),0)</f>
        <v>0</v>
      </c>
      <c r="H79" s="43">
        <f t="shared" si="5"/>
        <v>0</v>
      </c>
      <c r="I79" s="43">
        <f>IF(H79&gt;0,VLOOKUP(H79/12,税率表!$A$17:$D$24,3,1),0)</f>
        <v>0</v>
      </c>
      <c r="J79" s="43">
        <f>IF(H79&gt;0,VLOOKUP(H79/12,税率表!$A$17:$D$24,4,1),0)</f>
        <v>0</v>
      </c>
      <c r="K79" s="43">
        <f t="shared" si="6"/>
        <v>0</v>
      </c>
      <c r="L79" s="43">
        <f t="shared" si="7"/>
        <v>0</v>
      </c>
    </row>
    <row r="80" ht="16.5" spans="1:12">
      <c r="A80" s="41">
        <v>79</v>
      </c>
      <c r="B80" s="41"/>
      <c r="C80" s="41"/>
      <c r="D80" s="42"/>
      <c r="E80" s="43">
        <f t="shared" si="4"/>
        <v>0</v>
      </c>
      <c r="F80" s="43">
        <f>IF(E80&gt;0,VLOOKUP(E80,税率表!$C$29:$F$36,3,1),0)</f>
        <v>0</v>
      </c>
      <c r="G80" s="43">
        <f>IF(E80&gt;0,VLOOKUP(E80,税率表!$C$29:$F$36,4,1),0)</f>
        <v>0</v>
      </c>
      <c r="H80" s="43">
        <f t="shared" si="5"/>
        <v>0</v>
      </c>
      <c r="I80" s="43">
        <f>IF(H80&gt;0,VLOOKUP(H80/12,税率表!$A$17:$D$24,3,1),0)</f>
        <v>0</v>
      </c>
      <c r="J80" s="43">
        <f>IF(H80&gt;0,VLOOKUP(H80/12,税率表!$A$17:$D$24,4,1),0)</f>
        <v>0</v>
      </c>
      <c r="K80" s="43">
        <f t="shared" si="6"/>
        <v>0</v>
      </c>
      <c r="L80" s="43">
        <f t="shared" si="7"/>
        <v>0</v>
      </c>
    </row>
    <row r="81" ht="16.5" spans="1:12">
      <c r="A81" s="41">
        <v>80</v>
      </c>
      <c r="B81" s="41"/>
      <c r="C81" s="41"/>
      <c r="D81" s="42"/>
      <c r="E81" s="43">
        <f t="shared" si="4"/>
        <v>0</v>
      </c>
      <c r="F81" s="43">
        <f>IF(E81&gt;0,VLOOKUP(E81,税率表!$C$29:$F$36,3,1),0)</f>
        <v>0</v>
      </c>
      <c r="G81" s="43">
        <f>IF(E81&gt;0,VLOOKUP(E81,税率表!$C$29:$F$36,4,1),0)</f>
        <v>0</v>
      </c>
      <c r="H81" s="43">
        <f t="shared" si="5"/>
        <v>0</v>
      </c>
      <c r="I81" s="43">
        <f>IF(H81&gt;0,VLOOKUP(H81/12,税率表!$A$17:$D$24,3,1),0)</f>
        <v>0</v>
      </c>
      <c r="J81" s="43">
        <f>IF(H81&gt;0,VLOOKUP(H81/12,税率表!$A$17:$D$24,4,1),0)</f>
        <v>0</v>
      </c>
      <c r="K81" s="43">
        <f t="shared" si="6"/>
        <v>0</v>
      </c>
      <c r="L81" s="43">
        <f t="shared" si="7"/>
        <v>0</v>
      </c>
    </row>
    <row r="82" ht="16.5" spans="1:12">
      <c r="A82" s="41">
        <v>81</v>
      </c>
      <c r="B82" s="41"/>
      <c r="C82" s="41"/>
      <c r="D82" s="42"/>
      <c r="E82" s="43">
        <f t="shared" si="4"/>
        <v>0</v>
      </c>
      <c r="F82" s="43">
        <f>IF(E82&gt;0,VLOOKUP(E82,税率表!$C$29:$F$36,3,1),0)</f>
        <v>0</v>
      </c>
      <c r="G82" s="43">
        <f>IF(E82&gt;0,VLOOKUP(E82,税率表!$C$29:$F$36,4,1),0)</f>
        <v>0</v>
      </c>
      <c r="H82" s="43">
        <f t="shared" si="5"/>
        <v>0</v>
      </c>
      <c r="I82" s="43">
        <f>IF(H82&gt;0,VLOOKUP(H82/12,税率表!$A$17:$D$24,3,1),0)</f>
        <v>0</v>
      </c>
      <c r="J82" s="43">
        <f>IF(H82&gt;0,VLOOKUP(H82/12,税率表!$A$17:$D$24,4,1),0)</f>
        <v>0</v>
      </c>
      <c r="K82" s="43">
        <f t="shared" si="6"/>
        <v>0</v>
      </c>
      <c r="L82" s="43">
        <f t="shared" si="7"/>
        <v>0</v>
      </c>
    </row>
    <row r="83" ht="16.5" spans="1:12">
      <c r="A83" s="41">
        <v>82</v>
      </c>
      <c r="B83" s="41"/>
      <c r="C83" s="41"/>
      <c r="D83" s="42"/>
      <c r="E83" s="43">
        <f t="shared" si="4"/>
        <v>0</v>
      </c>
      <c r="F83" s="43">
        <f>IF(E83&gt;0,VLOOKUP(E83,税率表!$C$29:$F$36,3,1),0)</f>
        <v>0</v>
      </c>
      <c r="G83" s="43">
        <f>IF(E83&gt;0,VLOOKUP(E83,税率表!$C$29:$F$36,4,1),0)</f>
        <v>0</v>
      </c>
      <c r="H83" s="43">
        <f t="shared" si="5"/>
        <v>0</v>
      </c>
      <c r="I83" s="43">
        <f>IF(H83&gt;0,VLOOKUP(H83/12,税率表!$A$17:$D$24,3,1),0)</f>
        <v>0</v>
      </c>
      <c r="J83" s="43">
        <f>IF(H83&gt;0,VLOOKUP(H83/12,税率表!$A$17:$D$24,4,1),0)</f>
        <v>0</v>
      </c>
      <c r="K83" s="43">
        <f t="shared" si="6"/>
        <v>0</v>
      </c>
      <c r="L83" s="43">
        <f t="shared" si="7"/>
        <v>0</v>
      </c>
    </row>
    <row r="84" ht="16.5" spans="1:12">
      <c r="A84" s="41">
        <v>83</v>
      </c>
      <c r="B84" s="41"/>
      <c r="C84" s="41"/>
      <c r="D84" s="42"/>
      <c r="E84" s="43">
        <f t="shared" si="4"/>
        <v>0</v>
      </c>
      <c r="F84" s="43">
        <f>IF(E84&gt;0,VLOOKUP(E84,税率表!$C$29:$F$36,3,1),0)</f>
        <v>0</v>
      </c>
      <c r="G84" s="43">
        <f>IF(E84&gt;0,VLOOKUP(E84,税率表!$C$29:$F$36,4,1),0)</f>
        <v>0</v>
      </c>
      <c r="H84" s="43">
        <f t="shared" si="5"/>
        <v>0</v>
      </c>
      <c r="I84" s="43">
        <f>IF(H84&gt;0,VLOOKUP(H84/12,税率表!$A$17:$D$24,3,1),0)</f>
        <v>0</v>
      </c>
      <c r="J84" s="43">
        <f>IF(H84&gt;0,VLOOKUP(H84/12,税率表!$A$17:$D$24,4,1),0)</f>
        <v>0</v>
      </c>
      <c r="K84" s="43">
        <f t="shared" si="6"/>
        <v>0</v>
      </c>
      <c r="L84" s="43">
        <f t="shared" si="7"/>
        <v>0</v>
      </c>
    </row>
    <row r="85" ht="16.5" spans="1:12">
      <c r="A85" s="41">
        <v>84</v>
      </c>
      <c r="B85" s="41"/>
      <c r="C85" s="41"/>
      <c r="D85" s="42"/>
      <c r="E85" s="43">
        <f t="shared" si="4"/>
        <v>0</v>
      </c>
      <c r="F85" s="43">
        <f>IF(E85&gt;0,VLOOKUP(E85,税率表!$C$29:$F$36,3,1),0)</f>
        <v>0</v>
      </c>
      <c r="G85" s="43">
        <f>IF(E85&gt;0,VLOOKUP(E85,税率表!$C$29:$F$36,4,1),0)</f>
        <v>0</v>
      </c>
      <c r="H85" s="43">
        <f t="shared" si="5"/>
        <v>0</v>
      </c>
      <c r="I85" s="43">
        <f>IF(H85&gt;0,VLOOKUP(H85/12,税率表!$A$17:$D$24,3,1),0)</f>
        <v>0</v>
      </c>
      <c r="J85" s="43">
        <f>IF(H85&gt;0,VLOOKUP(H85/12,税率表!$A$17:$D$24,4,1),0)</f>
        <v>0</v>
      </c>
      <c r="K85" s="43">
        <f t="shared" si="6"/>
        <v>0</v>
      </c>
      <c r="L85" s="43">
        <f t="shared" si="7"/>
        <v>0</v>
      </c>
    </row>
    <row r="86" ht="16.5" spans="1:12">
      <c r="A86" s="41">
        <v>85</v>
      </c>
      <c r="B86" s="41"/>
      <c r="C86" s="41"/>
      <c r="D86" s="42"/>
      <c r="E86" s="43">
        <f t="shared" si="4"/>
        <v>0</v>
      </c>
      <c r="F86" s="43">
        <f>IF(E86&gt;0,VLOOKUP(E86,税率表!$C$29:$F$36,3,1),0)</f>
        <v>0</v>
      </c>
      <c r="G86" s="43">
        <f>IF(E86&gt;0,VLOOKUP(E86,税率表!$C$29:$F$36,4,1),0)</f>
        <v>0</v>
      </c>
      <c r="H86" s="43">
        <f t="shared" si="5"/>
        <v>0</v>
      </c>
      <c r="I86" s="43">
        <f>IF(H86&gt;0,VLOOKUP(H86/12,税率表!$A$17:$D$24,3,1),0)</f>
        <v>0</v>
      </c>
      <c r="J86" s="43">
        <f>IF(H86&gt;0,VLOOKUP(H86/12,税率表!$A$17:$D$24,4,1),0)</f>
        <v>0</v>
      </c>
      <c r="K86" s="43">
        <f t="shared" si="6"/>
        <v>0</v>
      </c>
      <c r="L86" s="43">
        <f t="shared" si="7"/>
        <v>0</v>
      </c>
    </row>
    <row r="87" ht="16.5" spans="1:12">
      <c r="A87" s="41">
        <v>86</v>
      </c>
      <c r="B87" s="41"/>
      <c r="C87" s="41"/>
      <c r="D87" s="42"/>
      <c r="E87" s="43">
        <f t="shared" si="4"/>
        <v>0</v>
      </c>
      <c r="F87" s="43">
        <f>IF(E87&gt;0,VLOOKUP(E87,税率表!$C$29:$F$36,3,1),0)</f>
        <v>0</v>
      </c>
      <c r="G87" s="43">
        <f>IF(E87&gt;0,VLOOKUP(E87,税率表!$C$29:$F$36,4,1),0)</f>
        <v>0</v>
      </c>
      <c r="H87" s="43">
        <f t="shared" si="5"/>
        <v>0</v>
      </c>
      <c r="I87" s="43">
        <f>IF(H87&gt;0,VLOOKUP(H87/12,税率表!$A$17:$D$24,3,1),0)</f>
        <v>0</v>
      </c>
      <c r="J87" s="43">
        <f>IF(H87&gt;0,VLOOKUP(H87/12,税率表!$A$17:$D$24,4,1),0)</f>
        <v>0</v>
      </c>
      <c r="K87" s="43">
        <f t="shared" si="6"/>
        <v>0</v>
      </c>
      <c r="L87" s="43">
        <f t="shared" si="7"/>
        <v>0</v>
      </c>
    </row>
    <row r="88" ht="16.5" spans="1:12">
      <c r="A88" s="41">
        <v>87</v>
      </c>
      <c r="B88" s="41"/>
      <c r="C88" s="41"/>
      <c r="D88" s="42"/>
      <c r="E88" s="43">
        <f t="shared" si="4"/>
        <v>0</v>
      </c>
      <c r="F88" s="43">
        <f>IF(E88&gt;0,VLOOKUP(E88,税率表!$C$29:$F$36,3,1),0)</f>
        <v>0</v>
      </c>
      <c r="G88" s="43">
        <f>IF(E88&gt;0,VLOOKUP(E88,税率表!$C$29:$F$36,4,1),0)</f>
        <v>0</v>
      </c>
      <c r="H88" s="43">
        <f t="shared" si="5"/>
        <v>0</v>
      </c>
      <c r="I88" s="43">
        <f>IF(H88&gt;0,VLOOKUP(H88/12,税率表!$A$17:$D$24,3,1),0)</f>
        <v>0</v>
      </c>
      <c r="J88" s="43">
        <f>IF(H88&gt;0,VLOOKUP(H88/12,税率表!$A$17:$D$24,4,1),0)</f>
        <v>0</v>
      </c>
      <c r="K88" s="43">
        <f t="shared" si="6"/>
        <v>0</v>
      </c>
      <c r="L88" s="43">
        <f t="shared" si="7"/>
        <v>0</v>
      </c>
    </row>
    <row r="89" ht="16.5" spans="1:12">
      <c r="A89" s="41">
        <v>88</v>
      </c>
      <c r="B89" s="41"/>
      <c r="C89" s="41"/>
      <c r="D89" s="42"/>
      <c r="E89" s="43">
        <f t="shared" si="4"/>
        <v>0</v>
      </c>
      <c r="F89" s="43">
        <f>IF(E89&gt;0,VLOOKUP(E89,税率表!$C$29:$F$36,3,1),0)</f>
        <v>0</v>
      </c>
      <c r="G89" s="43">
        <f>IF(E89&gt;0,VLOOKUP(E89,税率表!$C$29:$F$36,4,1),0)</f>
        <v>0</v>
      </c>
      <c r="H89" s="43">
        <f t="shared" si="5"/>
        <v>0</v>
      </c>
      <c r="I89" s="43">
        <f>IF(H89&gt;0,VLOOKUP(H89/12,税率表!$A$17:$D$24,3,1),0)</f>
        <v>0</v>
      </c>
      <c r="J89" s="43">
        <f>IF(H89&gt;0,VLOOKUP(H89/12,税率表!$A$17:$D$24,4,1),0)</f>
        <v>0</v>
      </c>
      <c r="K89" s="43">
        <f t="shared" si="6"/>
        <v>0</v>
      </c>
      <c r="L89" s="43">
        <f t="shared" si="7"/>
        <v>0</v>
      </c>
    </row>
    <row r="90" ht="16.5" spans="1:12">
      <c r="A90" s="41">
        <v>89</v>
      </c>
      <c r="B90" s="41"/>
      <c r="C90" s="41"/>
      <c r="D90" s="42"/>
      <c r="E90" s="43">
        <f t="shared" si="4"/>
        <v>0</v>
      </c>
      <c r="F90" s="43">
        <f>IF(E90&gt;0,VLOOKUP(E90,税率表!$C$29:$F$36,3,1),0)</f>
        <v>0</v>
      </c>
      <c r="G90" s="43">
        <f>IF(E90&gt;0,VLOOKUP(E90,税率表!$C$29:$F$36,4,1),0)</f>
        <v>0</v>
      </c>
      <c r="H90" s="43">
        <f t="shared" si="5"/>
        <v>0</v>
      </c>
      <c r="I90" s="43">
        <f>IF(H90&gt;0,VLOOKUP(H90/12,税率表!$A$17:$D$24,3,1),0)</f>
        <v>0</v>
      </c>
      <c r="J90" s="43">
        <f>IF(H90&gt;0,VLOOKUP(H90/12,税率表!$A$17:$D$24,4,1),0)</f>
        <v>0</v>
      </c>
      <c r="K90" s="43">
        <f t="shared" si="6"/>
        <v>0</v>
      </c>
      <c r="L90" s="43">
        <f t="shared" si="7"/>
        <v>0</v>
      </c>
    </row>
    <row r="91" ht="16.5" spans="1:12">
      <c r="A91" s="41">
        <v>90</v>
      </c>
      <c r="B91" s="41"/>
      <c r="C91" s="41"/>
      <c r="D91" s="42"/>
      <c r="E91" s="43">
        <f t="shared" si="4"/>
        <v>0</v>
      </c>
      <c r="F91" s="43">
        <f>IF(E91&gt;0,VLOOKUP(E91,税率表!$C$29:$F$36,3,1),0)</f>
        <v>0</v>
      </c>
      <c r="G91" s="43">
        <f>IF(E91&gt;0,VLOOKUP(E91,税率表!$C$29:$F$36,4,1),0)</f>
        <v>0</v>
      </c>
      <c r="H91" s="43">
        <f t="shared" si="5"/>
        <v>0</v>
      </c>
      <c r="I91" s="43">
        <f>IF(H91&gt;0,VLOOKUP(H91/12,税率表!$A$17:$D$24,3,1),0)</f>
        <v>0</v>
      </c>
      <c r="J91" s="43">
        <f>IF(H91&gt;0,VLOOKUP(H91/12,税率表!$A$17:$D$24,4,1),0)</f>
        <v>0</v>
      </c>
      <c r="K91" s="43">
        <f t="shared" si="6"/>
        <v>0</v>
      </c>
      <c r="L91" s="43">
        <f t="shared" si="7"/>
        <v>0</v>
      </c>
    </row>
    <row r="92" ht="16.5" spans="1:12">
      <c r="A92" s="41">
        <v>91</v>
      </c>
      <c r="B92" s="41"/>
      <c r="C92" s="41"/>
      <c r="D92" s="42"/>
      <c r="E92" s="43">
        <f t="shared" si="4"/>
        <v>0</v>
      </c>
      <c r="F92" s="43">
        <f>IF(E92&gt;0,VLOOKUP(E92,税率表!$C$29:$F$36,3,1),0)</f>
        <v>0</v>
      </c>
      <c r="G92" s="43">
        <f>IF(E92&gt;0,VLOOKUP(E92,税率表!$C$29:$F$36,4,1),0)</f>
        <v>0</v>
      </c>
      <c r="H92" s="43">
        <f t="shared" si="5"/>
        <v>0</v>
      </c>
      <c r="I92" s="43">
        <f>IF(H92&gt;0,VLOOKUP(H92/12,税率表!$A$17:$D$24,3,1),0)</f>
        <v>0</v>
      </c>
      <c r="J92" s="43">
        <f>IF(H92&gt;0,VLOOKUP(H92/12,税率表!$A$17:$D$24,4,1),0)</f>
        <v>0</v>
      </c>
      <c r="K92" s="43">
        <f t="shared" si="6"/>
        <v>0</v>
      </c>
      <c r="L92" s="43">
        <f t="shared" si="7"/>
        <v>0</v>
      </c>
    </row>
    <row r="93" ht="16.5" spans="1:12">
      <c r="A93" s="41">
        <v>92</v>
      </c>
      <c r="B93" s="41"/>
      <c r="C93" s="41"/>
      <c r="D93" s="42"/>
      <c r="E93" s="43">
        <f t="shared" si="4"/>
        <v>0</v>
      </c>
      <c r="F93" s="43">
        <f>IF(E93&gt;0,VLOOKUP(E93,税率表!$C$29:$F$36,3,1),0)</f>
        <v>0</v>
      </c>
      <c r="G93" s="43">
        <f>IF(E93&gt;0,VLOOKUP(E93,税率表!$C$29:$F$36,4,1),0)</f>
        <v>0</v>
      </c>
      <c r="H93" s="43">
        <f t="shared" si="5"/>
        <v>0</v>
      </c>
      <c r="I93" s="43">
        <f>IF(H93&gt;0,VLOOKUP(H93/12,税率表!$A$17:$D$24,3,1),0)</f>
        <v>0</v>
      </c>
      <c r="J93" s="43">
        <f>IF(H93&gt;0,VLOOKUP(H93/12,税率表!$A$17:$D$24,4,1),0)</f>
        <v>0</v>
      </c>
      <c r="K93" s="43">
        <f t="shared" si="6"/>
        <v>0</v>
      </c>
      <c r="L93" s="43">
        <f t="shared" si="7"/>
        <v>0</v>
      </c>
    </row>
    <row r="94" ht="16.5" spans="1:12">
      <c r="A94" s="41">
        <v>93</v>
      </c>
      <c r="B94" s="41"/>
      <c r="C94" s="41"/>
      <c r="D94" s="42"/>
      <c r="E94" s="43">
        <f t="shared" si="4"/>
        <v>0</v>
      </c>
      <c r="F94" s="43">
        <f>IF(E94&gt;0,VLOOKUP(E94,税率表!$C$29:$F$36,3,1),0)</f>
        <v>0</v>
      </c>
      <c r="G94" s="43">
        <f>IF(E94&gt;0,VLOOKUP(E94,税率表!$C$29:$F$36,4,1),0)</f>
        <v>0</v>
      </c>
      <c r="H94" s="43">
        <f t="shared" si="5"/>
        <v>0</v>
      </c>
      <c r="I94" s="43">
        <f>IF(H94&gt;0,VLOOKUP(H94/12,税率表!$A$17:$D$24,3,1),0)</f>
        <v>0</v>
      </c>
      <c r="J94" s="43">
        <f>IF(H94&gt;0,VLOOKUP(H94/12,税率表!$A$17:$D$24,4,1),0)</f>
        <v>0</v>
      </c>
      <c r="K94" s="43">
        <f t="shared" si="6"/>
        <v>0</v>
      </c>
      <c r="L94" s="43">
        <f t="shared" si="7"/>
        <v>0</v>
      </c>
    </row>
    <row r="95" ht="16.5" spans="1:12">
      <c r="A95" s="41">
        <v>94</v>
      </c>
      <c r="B95" s="41"/>
      <c r="C95" s="41"/>
      <c r="D95" s="42"/>
      <c r="E95" s="43">
        <f t="shared" si="4"/>
        <v>0</v>
      </c>
      <c r="F95" s="43">
        <f>IF(E95&gt;0,VLOOKUP(E95,税率表!$C$29:$F$36,3,1),0)</f>
        <v>0</v>
      </c>
      <c r="G95" s="43">
        <f>IF(E95&gt;0,VLOOKUP(E95,税率表!$C$29:$F$36,4,1),0)</f>
        <v>0</v>
      </c>
      <c r="H95" s="43">
        <f t="shared" si="5"/>
        <v>0</v>
      </c>
      <c r="I95" s="43">
        <f>IF(H95&gt;0,VLOOKUP(H95/12,税率表!$A$17:$D$24,3,1),0)</f>
        <v>0</v>
      </c>
      <c r="J95" s="43">
        <f>IF(H95&gt;0,VLOOKUP(H95/12,税率表!$A$17:$D$24,4,1),0)</f>
        <v>0</v>
      </c>
      <c r="K95" s="43">
        <f t="shared" si="6"/>
        <v>0</v>
      </c>
      <c r="L95" s="43">
        <f t="shared" si="7"/>
        <v>0</v>
      </c>
    </row>
    <row r="96" ht="16.5" spans="1:12">
      <c r="A96" s="41">
        <v>95</v>
      </c>
      <c r="B96" s="41"/>
      <c r="C96" s="41"/>
      <c r="D96" s="42"/>
      <c r="E96" s="43">
        <f t="shared" si="4"/>
        <v>0</v>
      </c>
      <c r="F96" s="43">
        <f>IF(E96&gt;0,VLOOKUP(E96,税率表!$C$29:$F$36,3,1),0)</f>
        <v>0</v>
      </c>
      <c r="G96" s="43">
        <f>IF(E96&gt;0,VLOOKUP(E96,税率表!$C$29:$F$36,4,1),0)</f>
        <v>0</v>
      </c>
      <c r="H96" s="43">
        <f t="shared" si="5"/>
        <v>0</v>
      </c>
      <c r="I96" s="43">
        <f>IF(H96&gt;0,VLOOKUP(H96/12,税率表!$A$17:$D$24,3,1),0)</f>
        <v>0</v>
      </c>
      <c r="J96" s="43">
        <f>IF(H96&gt;0,VLOOKUP(H96/12,税率表!$A$17:$D$24,4,1),0)</f>
        <v>0</v>
      </c>
      <c r="K96" s="43">
        <f t="shared" si="6"/>
        <v>0</v>
      </c>
      <c r="L96" s="43">
        <f t="shared" si="7"/>
        <v>0</v>
      </c>
    </row>
    <row r="97" ht="16.5" spans="1:12">
      <c r="A97" s="41">
        <v>96</v>
      </c>
      <c r="B97" s="41"/>
      <c r="C97" s="41"/>
      <c r="D97" s="42"/>
      <c r="E97" s="43">
        <f t="shared" si="4"/>
        <v>0</v>
      </c>
      <c r="F97" s="43">
        <f>IF(E97&gt;0,VLOOKUP(E97,税率表!$C$29:$F$36,3,1),0)</f>
        <v>0</v>
      </c>
      <c r="G97" s="43">
        <f>IF(E97&gt;0,VLOOKUP(E97,税率表!$C$29:$F$36,4,1),0)</f>
        <v>0</v>
      </c>
      <c r="H97" s="43">
        <f t="shared" si="5"/>
        <v>0</v>
      </c>
      <c r="I97" s="43">
        <f>IF(H97&gt;0,VLOOKUP(H97/12,税率表!$A$17:$D$24,3,1),0)</f>
        <v>0</v>
      </c>
      <c r="J97" s="43">
        <f>IF(H97&gt;0,VLOOKUP(H97/12,税率表!$A$17:$D$24,4,1),0)</f>
        <v>0</v>
      </c>
      <c r="K97" s="43">
        <f t="shared" si="6"/>
        <v>0</v>
      </c>
      <c r="L97" s="43">
        <f t="shared" si="7"/>
        <v>0</v>
      </c>
    </row>
    <row r="98" ht="16.5" spans="1:12">
      <c r="A98" s="41">
        <v>97</v>
      </c>
      <c r="B98" s="41"/>
      <c r="C98" s="41"/>
      <c r="D98" s="42"/>
      <c r="E98" s="43">
        <f t="shared" si="4"/>
        <v>0</v>
      </c>
      <c r="F98" s="43">
        <f>IF(E98&gt;0,VLOOKUP(E98,税率表!$C$29:$F$36,3,1),0)</f>
        <v>0</v>
      </c>
      <c r="G98" s="43">
        <f>IF(E98&gt;0,VLOOKUP(E98,税率表!$C$29:$F$36,4,1),0)</f>
        <v>0</v>
      </c>
      <c r="H98" s="43">
        <f t="shared" si="5"/>
        <v>0</v>
      </c>
      <c r="I98" s="43">
        <f>IF(H98&gt;0,VLOOKUP(H98/12,税率表!$A$17:$D$24,3,1),0)</f>
        <v>0</v>
      </c>
      <c r="J98" s="43">
        <f>IF(H98&gt;0,VLOOKUP(H98/12,税率表!$A$17:$D$24,4,1),0)</f>
        <v>0</v>
      </c>
      <c r="K98" s="43">
        <f t="shared" si="6"/>
        <v>0</v>
      </c>
      <c r="L98" s="43">
        <f t="shared" si="7"/>
        <v>0</v>
      </c>
    </row>
    <row r="99" ht="16.5" spans="1:12">
      <c r="A99" s="41">
        <v>98</v>
      </c>
      <c r="B99" s="41"/>
      <c r="C99" s="41"/>
      <c r="D99" s="42"/>
      <c r="E99" s="43">
        <f t="shared" si="4"/>
        <v>0</v>
      </c>
      <c r="F99" s="43">
        <f>IF(E99&gt;0,VLOOKUP(E99,税率表!$C$29:$F$36,3,1),0)</f>
        <v>0</v>
      </c>
      <c r="G99" s="43">
        <f>IF(E99&gt;0,VLOOKUP(E99,税率表!$C$29:$F$36,4,1),0)</f>
        <v>0</v>
      </c>
      <c r="H99" s="43">
        <f t="shared" si="5"/>
        <v>0</v>
      </c>
      <c r="I99" s="43">
        <f>IF(H99&gt;0,VLOOKUP(H99/12,税率表!$A$17:$D$24,3,1),0)</f>
        <v>0</v>
      </c>
      <c r="J99" s="43">
        <f>IF(H99&gt;0,VLOOKUP(H99/12,税率表!$A$17:$D$24,4,1),0)</f>
        <v>0</v>
      </c>
      <c r="K99" s="43">
        <f t="shared" si="6"/>
        <v>0</v>
      </c>
      <c r="L99" s="43">
        <f t="shared" si="7"/>
        <v>0</v>
      </c>
    </row>
    <row r="100" ht="16.5" spans="1:12">
      <c r="A100" s="41">
        <v>99</v>
      </c>
      <c r="B100" s="41"/>
      <c r="C100" s="41"/>
      <c r="D100" s="42"/>
      <c r="E100" s="43">
        <f t="shared" si="4"/>
        <v>0</v>
      </c>
      <c r="F100" s="43">
        <f>IF(E100&gt;0,VLOOKUP(E100,税率表!$C$29:$F$36,3,1),0)</f>
        <v>0</v>
      </c>
      <c r="G100" s="43">
        <f>IF(E100&gt;0,VLOOKUP(E100,税率表!$C$29:$F$36,4,1),0)</f>
        <v>0</v>
      </c>
      <c r="H100" s="43">
        <f t="shared" si="5"/>
        <v>0</v>
      </c>
      <c r="I100" s="43">
        <f>IF(H100&gt;0,VLOOKUP(H100/12,税率表!$A$17:$D$24,3,1),0)</f>
        <v>0</v>
      </c>
      <c r="J100" s="43">
        <f>IF(H100&gt;0,VLOOKUP(H100/12,税率表!$A$17:$D$24,4,1),0)</f>
        <v>0</v>
      </c>
      <c r="K100" s="43">
        <f t="shared" si="6"/>
        <v>0</v>
      </c>
      <c r="L100" s="43">
        <f t="shared" si="7"/>
        <v>0</v>
      </c>
    </row>
    <row r="101" ht="16.5" spans="1:12">
      <c r="A101" s="41">
        <v>100</v>
      </c>
      <c r="B101" s="41"/>
      <c r="C101" s="41"/>
      <c r="D101" s="42"/>
      <c r="E101" s="43">
        <f t="shared" si="4"/>
        <v>0</v>
      </c>
      <c r="F101" s="43">
        <f>IF(E101&gt;0,VLOOKUP(E101,税率表!$C$29:$F$36,3,1),0)</f>
        <v>0</v>
      </c>
      <c r="G101" s="43">
        <f>IF(E101&gt;0,VLOOKUP(E101,税率表!$C$29:$F$36,4,1),0)</f>
        <v>0</v>
      </c>
      <c r="H101" s="43">
        <f t="shared" si="5"/>
        <v>0</v>
      </c>
      <c r="I101" s="43">
        <f>IF(H101&gt;0,VLOOKUP(H101/12,税率表!$A$17:$D$24,3,1),0)</f>
        <v>0</v>
      </c>
      <c r="J101" s="43">
        <f>IF(H101&gt;0,VLOOKUP(H101/12,税率表!$A$17:$D$24,4,1),0)</f>
        <v>0</v>
      </c>
      <c r="K101" s="43">
        <f t="shared" si="6"/>
        <v>0</v>
      </c>
      <c r="L101" s="43">
        <f t="shared" si="7"/>
        <v>0</v>
      </c>
    </row>
    <row r="102" ht="16.5" spans="1:12">
      <c r="A102" s="41">
        <v>101</v>
      </c>
      <c r="B102" s="41"/>
      <c r="C102" s="41"/>
      <c r="D102" s="42"/>
      <c r="E102" s="43">
        <f t="shared" si="4"/>
        <v>0</v>
      </c>
      <c r="F102" s="43">
        <f>IF(E102&gt;0,VLOOKUP(E102,税率表!$C$29:$F$36,3,1),0)</f>
        <v>0</v>
      </c>
      <c r="G102" s="43">
        <f>IF(E102&gt;0,VLOOKUP(E102,税率表!$C$29:$F$36,4,1),0)</f>
        <v>0</v>
      </c>
      <c r="H102" s="43">
        <f t="shared" si="5"/>
        <v>0</v>
      </c>
      <c r="I102" s="43">
        <f>IF(H102&gt;0,VLOOKUP(H102/12,税率表!$A$17:$D$24,3,1),0)</f>
        <v>0</v>
      </c>
      <c r="J102" s="43">
        <f>IF(H102&gt;0,VLOOKUP(H102/12,税率表!$A$17:$D$24,4,1),0)</f>
        <v>0</v>
      </c>
      <c r="K102" s="43">
        <f t="shared" si="6"/>
        <v>0</v>
      </c>
      <c r="L102" s="43">
        <f t="shared" si="7"/>
        <v>0</v>
      </c>
    </row>
    <row r="103" ht="16.5" spans="1:12">
      <c r="A103" s="41">
        <v>102</v>
      </c>
      <c r="B103" s="41"/>
      <c r="C103" s="41"/>
      <c r="D103" s="42"/>
      <c r="E103" s="43">
        <f t="shared" si="4"/>
        <v>0</v>
      </c>
      <c r="F103" s="43">
        <f>IF(E103&gt;0,VLOOKUP(E103,税率表!$C$29:$F$36,3,1),0)</f>
        <v>0</v>
      </c>
      <c r="G103" s="43">
        <f>IF(E103&gt;0,VLOOKUP(E103,税率表!$C$29:$F$36,4,1),0)</f>
        <v>0</v>
      </c>
      <c r="H103" s="43">
        <f t="shared" si="5"/>
        <v>0</v>
      </c>
      <c r="I103" s="43">
        <f>IF(H103&gt;0,VLOOKUP(H103/12,税率表!$A$17:$D$24,3,1),0)</f>
        <v>0</v>
      </c>
      <c r="J103" s="43">
        <f>IF(H103&gt;0,VLOOKUP(H103/12,税率表!$A$17:$D$24,4,1),0)</f>
        <v>0</v>
      </c>
      <c r="K103" s="43">
        <f t="shared" si="6"/>
        <v>0</v>
      </c>
      <c r="L103" s="43">
        <f t="shared" si="7"/>
        <v>0</v>
      </c>
    </row>
    <row r="104" ht="16.5" spans="1:12">
      <c r="A104" s="41">
        <v>103</v>
      </c>
      <c r="B104" s="41"/>
      <c r="C104" s="41"/>
      <c r="D104" s="42"/>
      <c r="E104" s="43">
        <f t="shared" si="4"/>
        <v>0</v>
      </c>
      <c r="F104" s="43">
        <f>IF(E104&gt;0,VLOOKUP(E104,税率表!$C$29:$F$36,3,1),0)</f>
        <v>0</v>
      </c>
      <c r="G104" s="43">
        <f>IF(E104&gt;0,VLOOKUP(E104,税率表!$C$29:$F$36,4,1),0)</f>
        <v>0</v>
      </c>
      <c r="H104" s="43">
        <f t="shared" si="5"/>
        <v>0</v>
      </c>
      <c r="I104" s="43">
        <f>IF(H104&gt;0,VLOOKUP(H104/12,税率表!$A$17:$D$24,3,1),0)</f>
        <v>0</v>
      </c>
      <c r="J104" s="43">
        <f>IF(H104&gt;0,VLOOKUP(H104/12,税率表!$A$17:$D$24,4,1),0)</f>
        <v>0</v>
      </c>
      <c r="K104" s="43">
        <f t="shared" si="6"/>
        <v>0</v>
      </c>
      <c r="L104" s="43">
        <f t="shared" si="7"/>
        <v>0</v>
      </c>
    </row>
    <row r="105" ht="16.5" spans="1:12">
      <c r="A105" s="41">
        <v>104</v>
      </c>
      <c r="B105" s="41"/>
      <c r="C105" s="41"/>
      <c r="D105" s="42"/>
      <c r="E105" s="43">
        <f t="shared" si="4"/>
        <v>0</v>
      </c>
      <c r="F105" s="43">
        <f>IF(E105&gt;0,VLOOKUP(E105,税率表!$C$29:$F$36,3,1),0)</f>
        <v>0</v>
      </c>
      <c r="G105" s="43">
        <f>IF(E105&gt;0,VLOOKUP(E105,税率表!$C$29:$F$36,4,1),0)</f>
        <v>0</v>
      </c>
      <c r="H105" s="43">
        <f t="shared" si="5"/>
        <v>0</v>
      </c>
      <c r="I105" s="43">
        <f>IF(H105&gt;0,VLOOKUP(H105/12,税率表!$A$17:$D$24,3,1),0)</f>
        <v>0</v>
      </c>
      <c r="J105" s="43">
        <f>IF(H105&gt;0,VLOOKUP(H105/12,税率表!$A$17:$D$24,4,1),0)</f>
        <v>0</v>
      </c>
      <c r="K105" s="43">
        <f t="shared" si="6"/>
        <v>0</v>
      </c>
      <c r="L105" s="43">
        <f t="shared" si="7"/>
        <v>0</v>
      </c>
    </row>
    <row r="106" ht="16.5" spans="1:12">
      <c r="A106" s="41">
        <v>105</v>
      </c>
      <c r="B106" s="41"/>
      <c r="C106" s="41"/>
      <c r="D106" s="42"/>
      <c r="E106" s="43">
        <f t="shared" si="4"/>
        <v>0</v>
      </c>
      <c r="F106" s="43">
        <f>IF(E106&gt;0,VLOOKUP(E106,税率表!$C$29:$F$36,3,1),0)</f>
        <v>0</v>
      </c>
      <c r="G106" s="43">
        <f>IF(E106&gt;0,VLOOKUP(E106,税率表!$C$29:$F$36,4,1),0)</f>
        <v>0</v>
      </c>
      <c r="H106" s="43">
        <f t="shared" si="5"/>
        <v>0</v>
      </c>
      <c r="I106" s="43">
        <f>IF(H106&gt;0,VLOOKUP(H106/12,税率表!$A$17:$D$24,3,1),0)</f>
        <v>0</v>
      </c>
      <c r="J106" s="43">
        <f>IF(H106&gt;0,VLOOKUP(H106/12,税率表!$A$17:$D$24,4,1),0)</f>
        <v>0</v>
      </c>
      <c r="K106" s="43">
        <f t="shared" si="6"/>
        <v>0</v>
      </c>
      <c r="L106" s="43">
        <f t="shared" si="7"/>
        <v>0</v>
      </c>
    </row>
    <row r="107" ht="16.5" spans="1:12">
      <c r="A107" s="41">
        <v>106</v>
      </c>
      <c r="B107" s="41"/>
      <c r="C107" s="41"/>
      <c r="D107" s="42"/>
      <c r="E107" s="43">
        <f t="shared" si="4"/>
        <v>0</v>
      </c>
      <c r="F107" s="43">
        <f>IF(E107&gt;0,VLOOKUP(E107,税率表!$C$29:$F$36,3,1),0)</f>
        <v>0</v>
      </c>
      <c r="G107" s="43">
        <f>IF(E107&gt;0,VLOOKUP(E107,税率表!$C$29:$F$36,4,1),0)</f>
        <v>0</v>
      </c>
      <c r="H107" s="43">
        <f t="shared" si="5"/>
        <v>0</v>
      </c>
      <c r="I107" s="43">
        <f>IF(H107&gt;0,VLOOKUP(H107/12,税率表!$A$17:$D$24,3,1),0)</f>
        <v>0</v>
      </c>
      <c r="J107" s="43">
        <f>IF(H107&gt;0,VLOOKUP(H107/12,税率表!$A$17:$D$24,4,1),0)</f>
        <v>0</v>
      </c>
      <c r="K107" s="43">
        <f t="shared" si="6"/>
        <v>0</v>
      </c>
      <c r="L107" s="43">
        <f t="shared" si="7"/>
        <v>0</v>
      </c>
    </row>
    <row r="108" ht="16.5" spans="1:12">
      <c r="A108" s="41">
        <v>107</v>
      </c>
      <c r="B108" s="41"/>
      <c r="C108" s="41"/>
      <c r="D108" s="42"/>
      <c r="E108" s="43">
        <f t="shared" si="4"/>
        <v>0</v>
      </c>
      <c r="F108" s="43">
        <f>IF(E108&gt;0,VLOOKUP(E108,税率表!$C$29:$F$36,3,1),0)</f>
        <v>0</v>
      </c>
      <c r="G108" s="43">
        <f>IF(E108&gt;0,VLOOKUP(E108,税率表!$C$29:$F$36,4,1),0)</f>
        <v>0</v>
      </c>
      <c r="H108" s="43">
        <f t="shared" si="5"/>
        <v>0</v>
      </c>
      <c r="I108" s="43">
        <f>IF(H108&gt;0,VLOOKUP(H108/12,税率表!$A$17:$D$24,3,1),0)</f>
        <v>0</v>
      </c>
      <c r="J108" s="43">
        <f>IF(H108&gt;0,VLOOKUP(H108/12,税率表!$A$17:$D$24,4,1),0)</f>
        <v>0</v>
      </c>
      <c r="K108" s="43">
        <f t="shared" si="6"/>
        <v>0</v>
      </c>
      <c r="L108" s="43">
        <f t="shared" si="7"/>
        <v>0</v>
      </c>
    </row>
    <row r="109" ht="16.5" spans="1:12">
      <c r="A109" s="41">
        <v>108</v>
      </c>
      <c r="B109" s="41"/>
      <c r="C109" s="41"/>
      <c r="D109" s="42"/>
      <c r="E109" s="43">
        <f t="shared" si="4"/>
        <v>0</v>
      </c>
      <c r="F109" s="43">
        <f>IF(E109&gt;0,VLOOKUP(E109,税率表!$C$29:$F$36,3,1),0)</f>
        <v>0</v>
      </c>
      <c r="G109" s="43">
        <f>IF(E109&gt;0,VLOOKUP(E109,税率表!$C$29:$F$36,4,1),0)</f>
        <v>0</v>
      </c>
      <c r="H109" s="43">
        <f t="shared" si="5"/>
        <v>0</v>
      </c>
      <c r="I109" s="43">
        <f>IF(H109&gt;0,VLOOKUP(H109/12,税率表!$A$17:$D$24,3,1),0)</f>
        <v>0</v>
      </c>
      <c r="J109" s="43">
        <f>IF(H109&gt;0,VLOOKUP(H109/12,税率表!$A$17:$D$24,4,1),0)</f>
        <v>0</v>
      </c>
      <c r="K109" s="43">
        <f t="shared" si="6"/>
        <v>0</v>
      </c>
      <c r="L109" s="43">
        <f t="shared" si="7"/>
        <v>0</v>
      </c>
    </row>
    <row r="110" ht="16.5" spans="1:12">
      <c r="A110" s="41">
        <v>109</v>
      </c>
      <c r="B110" s="41"/>
      <c r="C110" s="41"/>
      <c r="D110" s="42"/>
      <c r="E110" s="43">
        <f t="shared" si="4"/>
        <v>0</v>
      </c>
      <c r="F110" s="43">
        <f>IF(E110&gt;0,VLOOKUP(E110,税率表!$C$29:$F$36,3,1),0)</f>
        <v>0</v>
      </c>
      <c r="G110" s="43">
        <f>IF(E110&gt;0,VLOOKUP(E110,税率表!$C$29:$F$36,4,1),0)</f>
        <v>0</v>
      </c>
      <c r="H110" s="43">
        <f t="shared" si="5"/>
        <v>0</v>
      </c>
      <c r="I110" s="43">
        <f>IF(H110&gt;0,VLOOKUP(H110/12,税率表!$A$17:$D$24,3,1),0)</f>
        <v>0</v>
      </c>
      <c r="J110" s="43">
        <f>IF(H110&gt;0,VLOOKUP(H110/12,税率表!$A$17:$D$24,4,1),0)</f>
        <v>0</v>
      </c>
      <c r="K110" s="43">
        <f t="shared" si="6"/>
        <v>0</v>
      </c>
      <c r="L110" s="43">
        <f t="shared" si="7"/>
        <v>0</v>
      </c>
    </row>
    <row r="111" ht="16.5" spans="1:12">
      <c r="A111" s="41">
        <v>110</v>
      </c>
      <c r="B111" s="41"/>
      <c r="C111" s="41"/>
      <c r="D111" s="42"/>
      <c r="E111" s="43">
        <f t="shared" si="4"/>
        <v>0</v>
      </c>
      <c r="F111" s="43">
        <f>IF(E111&gt;0,VLOOKUP(E111,税率表!$C$29:$F$36,3,1),0)</f>
        <v>0</v>
      </c>
      <c r="G111" s="43">
        <f>IF(E111&gt;0,VLOOKUP(E111,税率表!$C$29:$F$36,4,1),0)</f>
        <v>0</v>
      </c>
      <c r="H111" s="43">
        <f t="shared" si="5"/>
        <v>0</v>
      </c>
      <c r="I111" s="43">
        <f>IF(H111&gt;0,VLOOKUP(H111/12,税率表!$A$17:$D$24,3,1),0)</f>
        <v>0</v>
      </c>
      <c r="J111" s="43">
        <f>IF(H111&gt;0,VLOOKUP(H111/12,税率表!$A$17:$D$24,4,1),0)</f>
        <v>0</v>
      </c>
      <c r="K111" s="43">
        <f t="shared" si="6"/>
        <v>0</v>
      </c>
      <c r="L111" s="43">
        <f t="shared" si="7"/>
        <v>0</v>
      </c>
    </row>
    <row r="112" ht="16.5" spans="1:12">
      <c r="A112" s="41">
        <v>111</v>
      </c>
      <c r="B112" s="41"/>
      <c r="C112" s="41"/>
      <c r="D112" s="42"/>
      <c r="E112" s="43">
        <f t="shared" si="4"/>
        <v>0</v>
      </c>
      <c r="F112" s="43">
        <f>IF(E112&gt;0,VLOOKUP(E112,税率表!$C$29:$F$36,3,1),0)</f>
        <v>0</v>
      </c>
      <c r="G112" s="43">
        <f>IF(E112&gt;0,VLOOKUP(E112,税率表!$C$29:$F$36,4,1),0)</f>
        <v>0</v>
      </c>
      <c r="H112" s="43">
        <f t="shared" si="5"/>
        <v>0</v>
      </c>
      <c r="I112" s="43">
        <f>IF(H112&gt;0,VLOOKUP(H112/12,税率表!$A$17:$D$24,3,1),0)</f>
        <v>0</v>
      </c>
      <c r="J112" s="43">
        <f>IF(H112&gt;0,VLOOKUP(H112/12,税率表!$A$17:$D$24,4,1),0)</f>
        <v>0</v>
      </c>
      <c r="K112" s="43">
        <f t="shared" si="6"/>
        <v>0</v>
      </c>
      <c r="L112" s="43">
        <f t="shared" si="7"/>
        <v>0</v>
      </c>
    </row>
    <row r="113" ht="16.5" spans="1:12">
      <c r="A113" s="41">
        <v>112</v>
      </c>
      <c r="B113" s="41"/>
      <c r="C113" s="41"/>
      <c r="D113" s="42"/>
      <c r="E113" s="43">
        <f t="shared" si="4"/>
        <v>0</v>
      </c>
      <c r="F113" s="43">
        <f>IF(E113&gt;0,VLOOKUP(E113,税率表!$C$29:$F$36,3,1),0)</f>
        <v>0</v>
      </c>
      <c r="G113" s="43">
        <f>IF(E113&gt;0,VLOOKUP(E113,税率表!$C$29:$F$36,4,1),0)</f>
        <v>0</v>
      </c>
      <c r="H113" s="43">
        <f t="shared" si="5"/>
        <v>0</v>
      </c>
      <c r="I113" s="43">
        <f>IF(H113&gt;0,VLOOKUP(H113/12,税率表!$A$17:$D$24,3,1),0)</f>
        <v>0</v>
      </c>
      <c r="J113" s="43">
        <f>IF(H113&gt;0,VLOOKUP(H113/12,税率表!$A$17:$D$24,4,1),0)</f>
        <v>0</v>
      </c>
      <c r="K113" s="43">
        <f t="shared" si="6"/>
        <v>0</v>
      </c>
      <c r="L113" s="43">
        <f t="shared" si="7"/>
        <v>0</v>
      </c>
    </row>
    <row r="114" ht="16.5" spans="1:12">
      <c r="A114" s="41">
        <v>113</v>
      </c>
      <c r="B114" s="41"/>
      <c r="C114" s="41"/>
      <c r="D114" s="42"/>
      <c r="E114" s="43">
        <f t="shared" si="4"/>
        <v>0</v>
      </c>
      <c r="F114" s="43">
        <f>IF(E114&gt;0,VLOOKUP(E114,税率表!$C$29:$F$36,3,1),0)</f>
        <v>0</v>
      </c>
      <c r="G114" s="43">
        <f>IF(E114&gt;0,VLOOKUP(E114,税率表!$C$29:$F$36,4,1),0)</f>
        <v>0</v>
      </c>
      <c r="H114" s="43">
        <f t="shared" si="5"/>
        <v>0</v>
      </c>
      <c r="I114" s="43">
        <f>IF(H114&gt;0,VLOOKUP(H114/12,税率表!$A$17:$D$24,3,1),0)</f>
        <v>0</v>
      </c>
      <c r="J114" s="43">
        <f>IF(H114&gt;0,VLOOKUP(H114/12,税率表!$A$17:$D$24,4,1),0)</f>
        <v>0</v>
      </c>
      <c r="K114" s="43">
        <f t="shared" si="6"/>
        <v>0</v>
      </c>
      <c r="L114" s="43">
        <f t="shared" si="7"/>
        <v>0</v>
      </c>
    </row>
    <row r="115" ht="16.5" spans="1:12">
      <c r="A115" s="41">
        <v>114</v>
      </c>
      <c r="B115" s="41"/>
      <c r="C115" s="41"/>
      <c r="D115" s="42"/>
      <c r="E115" s="43">
        <f t="shared" si="4"/>
        <v>0</v>
      </c>
      <c r="F115" s="43">
        <f>IF(E115&gt;0,VLOOKUP(E115,税率表!$C$29:$F$36,3,1),0)</f>
        <v>0</v>
      </c>
      <c r="G115" s="43">
        <f>IF(E115&gt;0,VLOOKUP(E115,税率表!$C$29:$F$36,4,1),0)</f>
        <v>0</v>
      </c>
      <c r="H115" s="43">
        <f t="shared" si="5"/>
        <v>0</v>
      </c>
      <c r="I115" s="43">
        <f>IF(H115&gt;0,VLOOKUP(H115/12,税率表!$A$17:$D$24,3,1),0)</f>
        <v>0</v>
      </c>
      <c r="J115" s="43">
        <f>IF(H115&gt;0,VLOOKUP(H115/12,税率表!$A$17:$D$24,4,1),0)</f>
        <v>0</v>
      </c>
      <c r="K115" s="43">
        <f t="shared" si="6"/>
        <v>0</v>
      </c>
      <c r="L115" s="43">
        <f t="shared" si="7"/>
        <v>0</v>
      </c>
    </row>
    <row r="116" ht="16.5" spans="1:12">
      <c r="A116" s="41">
        <v>115</v>
      </c>
      <c r="B116" s="41"/>
      <c r="C116" s="41"/>
      <c r="D116" s="42"/>
      <c r="E116" s="43">
        <f t="shared" si="4"/>
        <v>0</v>
      </c>
      <c r="F116" s="43">
        <f>IF(E116&gt;0,VLOOKUP(E116,税率表!$C$29:$F$36,3,1),0)</f>
        <v>0</v>
      </c>
      <c r="G116" s="43">
        <f>IF(E116&gt;0,VLOOKUP(E116,税率表!$C$29:$F$36,4,1),0)</f>
        <v>0</v>
      </c>
      <c r="H116" s="43">
        <f t="shared" si="5"/>
        <v>0</v>
      </c>
      <c r="I116" s="43">
        <f>IF(H116&gt;0,VLOOKUP(H116/12,税率表!$A$17:$D$24,3,1),0)</f>
        <v>0</v>
      </c>
      <c r="J116" s="43">
        <f>IF(H116&gt;0,VLOOKUP(H116/12,税率表!$A$17:$D$24,4,1),0)</f>
        <v>0</v>
      </c>
      <c r="K116" s="43">
        <f t="shared" si="6"/>
        <v>0</v>
      </c>
      <c r="L116" s="43">
        <f t="shared" si="7"/>
        <v>0</v>
      </c>
    </row>
    <row r="117" ht="16.5" spans="1:12">
      <c r="A117" s="41">
        <v>116</v>
      </c>
      <c r="B117" s="41"/>
      <c r="C117" s="41"/>
      <c r="D117" s="42"/>
      <c r="E117" s="43">
        <f t="shared" si="4"/>
        <v>0</v>
      </c>
      <c r="F117" s="43">
        <f>IF(E117&gt;0,VLOOKUP(E117,税率表!$C$29:$F$36,3,1),0)</f>
        <v>0</v>
      </c>
      <c r="G117" s="43">
        <f>IF(E117&gt;0,VLOOKUP(E117,税率表!$C$29:$F$36,4,1),0)</f>
        <v>0</v>
      </c>
      <c r="H117" s="43">
        <f t="shared" si="5"/>
        <v>0</v>
      </c>
      <c r="I117" s="43">
        <f>IF(H117&gt;0,VLOOKUP(H117/12,税率表!$A$17:$D$24,3,1),0)</f>
        <v>0</v>
      </c>
      <c r="J117" s="43">
        <f>IF(H117&gt;0,VLOOKUP(H117/12,税率表!$A$17:$D$24,4,1),0)</f>
        <v>0</v>
      </c>
      <c r="K117" s="43">
        <f t="shared" si="6"/>
        <v>0</v>
      </c>
      <c r="L117" s="43">
        <f t="shared" si="7"/>
        <v>0</v>
      </c>
    </row>
    <row r="118" ht="16.5" spans="1:12">
      <c r="A118" s="41">
        <v>117</v>
      </c>
      <c r="B118" s="41"/>
      <c r="C118" s="41"/>
      <c r="D118" s="42"/>
      <c r="E118" s="43">
        <f t="shared" si="4"/>
        <v>0</v>
      </c>
      <c r="F118" s="43">
        <f>IF(E118&gt;0,VLOOKUP(E118,税率表!$C$29:$F$36,3,1),0)</f>
        <v>0</v>
      </c>
      <c r="G118" s="43">
        <f>IF(E118&gt;0,VLOOKUP(E118,税率表!$C$29:$F$36,4,1),0)</f>
        <v>0</v>
      </c>
      <c r="H118" s="43">
        <f t="shared" si="5"/>
        <v>0</v>
      </c>
      <c r="I118" s="43">
        <f>IF(H118&gt;0,VLOOKUP(H118/12,税率表!$A$17:$D$24,3,1),0)</f>
        <v>0</v>
      </c>
      <c r="J118" s="43">
        <f>IF(H118&gt;0,VLOOKUP(H118/12,税率表!$A$17:$D$24,4,1),0)</f>
        <v>0</v>
      </c>
      <c r="K118" s="43">
        <f t="shared" si="6"/>
        <v>0</v>
      </c>
      <c r="L118" s="43">
        <f t="shared" si="7"/>
        <v>0</v>
      </c>
    </row>
    <row r="119" ht="16.5" spans="1:12">
      <c r="A119" s="41">
        <v>118</v>
      </c>
      <c r="B119" s="41"/>
      <c r="C119" s="41"/>
      <c r="D119" s="42"/>
      <c r="E119" s="43">
        <f t="shared" si="4"/>
        <v>0</v>
      </c>
      <c r="F119" s="43">
        <f>IF(E119&gt;0,VLOOKUP(E119,税率表!$C$29:$F$36,3,1),0)</f>
        <v>0</v>
      </c>
      <c r="G119" s="43">
        <f>IF(E119&gt;0,VLOOKUP(E119,税率表!$C$29:$F$36,4,1),0)</f>
        <v>0</v>
      </c>
      <c r="H119" s="43">
        <f t="shared" si="5"/>
        <v>0</v>
      </c>
      <c r="I119" s="43">
        <f>IF(H119&gt;0,VLOOKUP(H119/12,税率表!$A$17:$D$24,3,1),0)</f>
        <v>0</v>
      </c>
      <c r="J119" s="43">
        <f>IF(H119&gt;0,VLOOKUP(H119/12,税率表!$A$17:$D$24,4,1),0)</f>
        <v>0</v>
      </c>
      <c r="K119" s="43">
        <f t="shared" si="6"/>
        <v>0</v>
      </c>
      <c r="L119" s="43">
        <f t="shared" si="7"/>
        <v>0</v>
      </c>
    </row>
    <row r="120" ht="16.5" spans="1:12">
      <c r="A120" s="41">
        <v>119</v>
      </c>
      <c r="B120" s="41"/>
      <c r="C120" s="41"/>
      <c r="D120" s="42"/>
      <c r="E120" s="43">
        <f t="shared" si="4"/>
        <v>0</v>
      </c>
      <c r="F120" s="43">
        <f>IF(E120&gt;0,VLOOKUP(E120,税率表!$C$29:$F$36,3,1),0)</f>
        <v>0</v>
      </c>
      <c r="G120" s="43">
        <f>IF(E120&gt;0,VLOOKUP(E120,税率表!$C$29:$F$36,4,1),0)</f>
        <v>0</v>
      </c>
      <c r="H120" s="43">
        <f t="shared" si="5"/>
        <v>0</v>
      </c>
      <c r="I120" s="43">
        <f>IF(H120&gt;0,VLOOKUP(H120/12,税率表!$A$17:$D$24,3,1),0)</f>
        <v>0</v>
      </c>
      <c r="J120" s="43">
        <f>IF(H120&gt;0,VLOOKUP(H120/12,税率表!$A$17:$D$24,4,1),0)</f>
        <v>0</v>
      </c>
      <c r="K120" s="43">
        <f t="shared" si="6"/>
        <v>0</v>
      </c>
      <c r="L120" s="43">
        <f t="shared" si="7"/>
        <v>0</v>
      </c>
    </row>
    <row r="121" ht="16.5" spans="1:12">
      <c r="A121" s="41">
        <v>120</v>
      </c>
      <c r="B121" s="41"/>
      <c r="C121" s="41"/>
      <c r="D121" s="42"/>
      <c r="E121" s="43">
        <f t="shared" si="4"/>
        <v>0</v>
      </c>
      <c r="F121" s="43">
        <f>IF(E121&gt;0,VLOOKUP(E121,税率表!$C$29:$F$36,3,1),0)</f>
        <v>0</v>
      </c>
      <c r="G121" s="43">
        <f>IF(E121&gt;0,VLOOKUP(E121,税率表!$C$29:$F$36,4,1),0)</f>
        <v>0</v>
      </c>
      <c r="H121" s="43">
        <f t="shared" si="5"/>
        <v>0</v>
      </c>
      <c r="I121" s="43">
        <f>IF(H121&gt;0,VLOOKUP(H121/12,税率表!$A$17:$D$24,3,1),0)</f>
        <v>0</v>
      </c>
      <c r="J121" s="43">
        <f>IF(H121&gt;0,VLOOKUP(H121/12,税率表!$A$17:$D$24,4,1),0)</f>
        <v>0</v>
      </c>
      <c r="K121" s="43">
        <f t="shared" si="6"/>
        <v>0</v>
      </c>
      <c r="L121" s="43">
        <f t="shared" si="7"/>
        <v>0</v>
      </c>
    </row>
    <row r="122" ht="16.5" spans="1:12">
      <c r="A122" s="41">
        <v>121</v>
      </c>
      <c r="B122" s="41"/>
      <c r="C122" s="41"/>
      <c r="D122" s="42"/>
      <c r="E122" s="43">
        <f t="shared" si="4"/>
        <v>0</v>
      </c>
      <c r="F122" s="43">
        <f>IF(E122&gt;0,VLOOKUP(E122,税率表!$C$29:$F$36,3,1),0)</f>
        <v>0</v>
      </c>
      <c r="G122" s="43">
        <f>IF(E122&gt;0,VLOOKUP(E122,税率表!$C$29:$F$36,4,1),0)</f>
        <v>0</v>
      </c>
      <c r="H122" s="43">
        <f t="shared" si="5"/>
        <v>0</v>
      </c>
      <c r="I122" s="43">
        <f>IF(H122&gt;0,VLOOKUP(H122/12,税率表!$A$17:$D$24,3,1),0)</f>
        <v>0</v>
      </c>
      <c r="J122" s="43">
        <f>IF(H122&gt;0,VLOOKUP(H122/12,税率表!$A$17:$D$24,4,1),0)</f>
        <v>0</v>
      </c>
      <c r="K122" s="43">
        <f t="shared" si="6"/>
        <v>0</v>
      </c>
      <c r="L122" s="43">
        <f t="shared" si="7"/>
        <v>0</v>
      </c>
    </row>
    <row r="123" ht="16.5" spans="1:12">
      <c r="A123" s="41">
        <v>122</v>
      </c>
      <c r="B123" s="41"/>
      <c r="C123" s="41"/>
      <c r="D123" s="42"/>
      <c r="E123" s="43">
        <f t="shared" si="4"/>
        <v>0</v>
      </c>
      <c r="F123" s="43">
        <f>IF(E123&gt;0,VLOOKUP(E123,税率表!$C$29:$F$36,3,1),0)</f>
        <v>0</v>
      </c>
      <c r="G123" s="43">
        <f>IF(E123&gt;0,VLOOKUP(E123,税率表!$C$29:$F$36,4,1),0)</f>
        <v>0</v>
      </c>
      <c r="H123" s="43">
        <f t="shared" si="5"/>
        <v>0</v>
      </c>
      <c r="I123" s="43">
        <f>IF(H123&gt;0,VLOOKUP(H123/12,税率表!$A$17:$D$24,3,1),0)</f>
        <v>0</v>
      </c>
      <c r="J123" s="43">
        <f>IF(H123&gt;0,VLOOKUP(H123/12,税率表!$A$17:$D$24,4,1),0)</f>
        <v>0</v>
      </c>
      <c r="K123" s="43">
        <f t="shared" si="6"/>
        <v>0</v>
      </c>
      <c r="L123" s="43">
        <f t="shared" si="7"/>
        <v>0</v>
      </c>
    </row>
    <row r="124" ht="16.5" spans="1:12">
      <c r="A124" s="41">
        <v>123</v>
      </c>
      <c r="B124" s="41"/>
      <c r="C124" s="41"/>
      <c r="D124" s="42"/>
      <c r="E124" s="43">
        <f t="shared" si="4"/>
        <v>0</v>
      </c>
      <c r="F124" s="43">
        <f>IF(E124&gt;0,VLOOKUP(E124,税率表!$C$29:$F$36,3,1),0)</f>
        <v>0</v>
      </c>
      <c r="G124" s="43">
        <f>IF(E124&gt;0,VLOOKUP(E124,税率表!$C$29:$F$36,4,1),0)</f>
        <v>0</v>
      </c>
      <c r="H124" s="43">
        <f t="shared" si="5"/>
        <v>0</v>
      </c>
      <c r="I124" s="43">
        <f>IF(H124&gt;0,VLOOKUP(H124/12,税率表!$A$17:$D$24,3,1),0)</f>
        <v>0</v>
      </c>
      <c r="J124" s="43">
        <f>IF(H124&gt;0,VLOOKUP(H124/12,税率表!$A$17:$D$24,4,1),0)</f>
        <v>0</v>
      </c>
      <c r="K124" s="43">
        <f t="shared" si="6"/>
        <v>0</v>
      </c>
      <c r="L124" s="43">
        <f t="shared" si="7"/>
        <v>0</v>
      </c>
    </row>
    <row r="125" ht="16.5" spans="1:12">
      <c r="A125" s="41">
        <v>124</v>
      </c>
      <c r="B125" s="41"/>
      <c r="C125" s="41"/>
      <c r="D125" s="42"/>
      <c r="E125" s="43">
        <f t="shared" si="4"/>
        <v>0</v>
      </c>
      <c r="F125" s="43">
        <f>IF(E125&gt;0,VLOOKUP(E125,税率表!$C$29:$F$36,3,1),0)</f>
        <v>0</v>
      </c>
      <c r="G125" s="43">
        <f>IF(E125&gt;0,VLOOKUP(E125,税率表!$C$29:$F$36,4,1),0)</f>
        <v>0</v>
      </c>
      <c r="H125" s="43">
        <f t="shared" si="5"/>
        <v>0</v>
      </c>
      <c r="I125" s="43">
        <f>IF(H125&gt;0,VLOOKUP(H125/12,税率表!$A$17:$D$24,3,1),0)</f>
        <v>0</v>
      </c>
      <c r="J125" s="43">
        <f>IF(H125&gt;0,VLOOKUP(H125/12,税率表!$A$17:$D$24,4,1),0)</f>
        <v>0</v>
      </c>
      <c r="K125" s="43">
        <f t="shared" si="6"/>
        <v>0</v>
      </c>
      <c r="L125" s="43">
        <f t="shared" si="7"/>
        <v>0</v>
      </c>
    </row>
    <row r="126" ht="16.5" spans="1:12">
      <c r="A126" s="41">
        <v>125</v>
      </c>
      <c r="B126" s="41"/>
      <c r="C126" s="41"/>
      <c r="D126" s="42"/>
      <c r="E126" s="43">
        <f t="shared" si="4"/>
        <v>0</v>
      </c>
      <c r="F126" s="43">
        <f>IF(E126&gt;0,VLOOKUP(E126,税率表!$C$29:$F$36,3,1),0)</f>
        <v>0</v>
      </c>
      <c r="G126" s="43">
        <f>IF(E126&gt;0,VLOOKUP(E126,税率表!$C$29:$F$36,4,1),0)</f>
        <v>0</v>
      </c>
      <c r="H126" s="43">
        <f t="shared" si="5"/>
        <v>0</v>
      </c>
      <c r="I126" s="43">
        <f>IF(H126&gt;0,VLOOKUP(H126/12,税率表!$A$17:$D$24,3,1),0)</f>
        <v>0</v>
      </c>
      <c r="J126" s="43">
        <f>IF(H126&gt;0,VLOOKUP(H126/12,税率表!$A$17:$D$24,4,1),0)</f>
        <v>0</v>
      </c>
      <c r="K126" s="43">
        <f t="shared" si="6"/>
        <v>0</v>
      </c>
      <c r="L126" s="43">
        <f t="shared" si="7"/>
        <v>0</v>
      </c>
    </row>
    <row r="127" ht="16.5" spans="1:12">
      <c r="A127" s="41">
        <v>126</v>
      </c>
      <c r="B127" s="41"/>
      <c r="C127" s="41"/>
      <c r="D127" s="42"/>
      <c r="E127" s="43">
        <f t="shared" si="4"/>
        <v>0</v>
      </c>
      <c r="F127" s="43">
        <f>IF(E127&gt;0,VLOOKUP(E127,税率表!$C$29:$F$36,3,1),0)</f>
        <v>0</v>
      </c>
      <c r="G127" s="43">
        <f>IF(E127&gt;0,VLOOKUP(E127,税率表!$C$29:$F$36,4,1),0)</f>
        <v>0</v>
      </c>
      <c r="H127" s="43">
        <f t="shared" si="5"/>
        <v>0</v>
      </c>
      <c r="I127" s="43">
        <f>IF(H127&gt;0,VLOOKUP(H127/12,税率表!$A$17:$D$24,3,1),0)</f>
        <v>0</v>
      </c>
      <c r="J127" s="43">
        <f>IF(H127&gt;0,VLOOKUP(H127/12,税率表!$A$17:$D$24,4,1),0)</f>
        <v>0</v>
      </c>
      <c r="K127" s="43">
        <f t="shared" si="6"/>
        <v>0</v>
      </c>
      <c r="L127" s="43">
        <f t="shared" si="7"/>
        <v>0</v>
      </c>
    </row>
    <row r="128" ht="16.5" spans="1:12">
      <c r="A128" s="41">
        <v>127</v>
      </c>
      <c r="B128" s="41"/>
      <c r="C128" s="41"/>
      <c r="D128" s="42"/>
      <c r="E128" s="43">
        <f t="shared" si="4"/>
        <v>0</v>
      </c>
      <c r="F128" s="43">
        <f>IF(E128&gt;0,VLOOKUP(E128,税率表!$C$29:$F$36,3,1),0)</f>
        <v>0</v>
      </c>
      <c r="G128" s="43">
        <f>IF(E128&gt;0,VLOOKUP(E128,税率表!$C$29:$F$36,4,1),0)</f>
        <v>0</v>
      </c>
      <c r="H128" s="43">
        <f t="shared" si="5"/>
        <v>0</v>
      </c>
      <c r="I128" s="43">
        <f>IF(H128&gt;0,VLOOKUP(H128/12,税率表!$A$17:$D$24,3,1),0)</f>
        <v>0</v>
      </c>
      <c r="J128" s="43">
        <f>IF(H128&gt;0,VLOOKUP(H128/12,税率表!$A$17:$D$24,4,1),0)</f>
        <v>0</v>
      </c>
      <c r="K128" s="43">
        <f t="shared" si="6"/>
        <v>0</v>
      </c>
      <c r="L128" s="43">
        <f t="shared" si="7"/>
        <v>0</v>
      </c>
    </row>
    <row r="129" ht="16.5" spans="1:12">
      <c r="A129" s="41">
        <v>128</v>
      </c>
      <c r="B129" s="41"/>
      <c r="C129" s="41"/>
      <c r="D129" s="42"/>
      <c r="E129" s="43">
        <f t="shared" si="4"/>
        <v>0</v>
      </c>
      <c r="F129" s="43">
        <f>IF(E129&gt;0,VLOOKUP(E129,税率表!$C$29:$F$36,3,1),0)</f>
        <v>0</v>
      </c>
      <c r="G129" s="43">
        <f>IF(E129&gt;0,VLOOKUP(E129,税率表!$C$29:$F$36,4,1),0)</f>
        <v>0</v>
      </c>
      <c r="H129" s="43">
        <f t="shared" si="5"/>
        <v>0</v>
      </c>
      <c r="I129" s="43">
        <f>IF(H129&gt;0,VLOOKUP(H129/12,税率表!$A$17:$D$24,3,1),0)</f>
        <v>0</v>
      </c>
      <c r="J129" s="43">
        <f>IF(H129&gt;0,VLOOKUP(H129/12,税率表!$A$17:$D$24,4,1),0)</f>
        <v>0</v>
      </c>
      <c r="K129" s="43">
        <f t="shared" si="6"/>
        <v>0</v>
      </c>
      <c r="L129" s="43">
        <f t="shared" si="7"/>
        <v>0</v>
      </c>
    </row>
    <row r="130" ht="16.5" spans="1:12">
      <c r="A130" s="41">
        <v>129</v>
      </c>
      <c r="B130" s="41"/>
      <c r="C130" s="41"/>
      <c r="D130" s="42"/>
      <c r="E130" s="43">
        <f t="shared" si="4"/>
        <v>0</v>
      </c>
      <c r="F130" s="43">
        <f>IF(E130&gt;0,VLOOKUP(E130,税率表!$C$29:$F$36,3,1),0)</f>
        <v>0</v>
      </c>
      <c r="G130" s="43">
        <f>IF(E130&gt;0,VLOOKUP(E130,税率表!$C$29:$F$36,4,1),0)</f>
        <v>0</v>
      </c>
      <c r="H130" s="43">
        <f t="shared" si="5"/>
        <v>0</v>
      </c>
      <c r="I130" s="43">
        <f>IF(H130&gt;0,VLOOKUP(H130/12,税率表!$A$17:$D$24,3,1),0)</f>
        <v>0</v>
      </c>
      <c r="J130" s="43">
        <f>IF(H130&gt;0,VLOOKUP(H130/12,税率表!$A$17:$D$24,4,1),0)</f>
        <v>0</v>
      </c>
      <c r="K130" s="43">
        <f t="shared" si="6"/>
        <v>0</v>
      </c>
      <c r="L130" s="43">
        <f t="shared" si="7"/>
        <v>0</v>
      </c>
    </row>
    <row r="131" ht="16.5" spans="1:12">
      <c r="A131" s="41">
        <v>130</v>
      </c>
      <c r="B131" s="41"/>
      <c r="C131" s="41"/>
      <c r="D131" s="42"/>
      <c r="E131" s="43">
        <f t="shared" ref="E131:E194" si="8">ROUND(D131,2)</f>
        <v>0</v>
      </c>
      <c r="F131" s="43">
        <f>IF(E131&gt;0,VLOOKUP(E131,税率表!$C$29:$F$36,3,1),0)</f>
        <v>0</v>
      </c>
      <c r="G131" s="43">
        <f>IF(E131&gt;0,VLOOKUP(E131,税率表!$C$29:$F$36,4,1),0)</f>
        <v>0</v>
      </c>
      <c r="H131" s="43">
        <f t="shared" ref="H131:H194" si="9">ROUND((E131-G131)/(1-F131),2)</f>
        <v>0</v>
      </c>
      <c r="I131" s="43">
        <f>IF(H131&gt;0,VLOOKUP(H131/12,税率表!$A$17:$D$24,3,1),0)</f>
        <v>0</v>
      </c>
      <c r="J131" s="43">
        <f>IF(H131&gt;0,VLOOKUP(H131/12,税率表!$A$17:$D$24,4,1),0)</f>
        <v>0</v>
      </c>
      <c r="K131" s="43">
        <f t="shared" ref="K131:K194" si="10">ROUND(H131*I131-J131,2)</f>
        <v>0</v>
      </c>
      <c r="L131" s="43">
        <f t="shared" ref="L131:L194" si="11">ROUND((E131-G131)/(1-F131),2)</f>
        <v>0</v>
      </c>
    </row>
    <row r="132" ht="16.5" spans="1:12">
      <c r="A132" s="41">
        <v>131</v>
      </c>
      <c r="B132" s="41"/>
      <c r="C132" s="41"/>
      <c r="D132" s="42"/>
      <c r="E132" s="43">
        <f t="shared" si="8"/>
        <v>0</v>
      </c>
      <c r="F132" s="43">
        <f>IF(E132&gt;0,VLOOKUP(E132,税率表!$C$29:$F$36,3,1),0)</f>
        <v>0</v>
      </c>
      <c r="G132" s="43">
        <f>IF(E132&gt;0,VLOOKUP(E132,税率表!$C$29:$F$36,4,1),0)</f>
        <v>0</v>
      </c>
      <c r="H132" s="43">
        <f t="shared" si="9"/>
        <v>0</v>
      </c>
      <c r="I132" s="43">
        <f>IF(H132&gt;0,VLOOKUP(H132/12,税率表!$A$17:$D$24,3,1),0)</f>
        <v>0</v>
      </c>
      <c r="J132" s="43">
        <f>IF(H132&gt;0,VLOOKUP(H132/12,税率表!$A$17:$D$24,4,1),0)</f>
        <v>0</v>
      </c>
      <c r="K132" s="43">
        <f t="shared" si="10"/>
        <v>0</v>
      </c>
      <c r="L132" s="43">
        <f t="shared" si="11"/>
        <v>0</v>
      </c>
    </row>
    <row r="133" ht="16.5" spans="1:12">
      <c r="A133" s="41">
        <v>132</v>
      </c>
      <c r="B133" s="41"/>
      <c r="C133" s="41"/>
      <c r="D133" s="42"/>
      <c r="E133" s="43">
        <f t="shared" si="8"/>
        <v>0</v>
      </c>
      <c r="F133" s="43">
        <f>IF(E133&gt;0,VLOOKUP(E133,税率表!$C$29:$F$36,3,1),0)</f>
        <v>0</v>
      </c>
      <c r="G133" s="43">
        <f>IF(E133&gt;0,VLOOKUP(E133,税率表!$C$29:$F$36,4,1),0)</f>
        <v>0</v>
      </c>
      <c r="H133" s="43">
        <f t="shared" si="9"/>
        <v>0</v>
      </c>
      <c r="I133" s="43">
        <f>IF(H133&gt;0,VLOOKUP(H133/12,税率表!$A$17:$D$24,3,1),0)</f>
        <v>0</v>
      </c>
      <c r="J133" s="43">
        <f>IF(H133&gt;0,VLOOKUP(H133/12,税率表!$A$17:$D$24,4,1),0)</f>
        <v>0</v>
      </c>
      <c r="K133" s="43">
        <f t="shared" si="10"/>
        <v>0</v>
      </c>
      <c r="L133" s="43">
        <f t="shared" si="11"/>
        <v>0</v>
      </c>
    </row>
    <row r="134" ht="16.5" spans="1:12">
      <c r="A134" s="41">
        <v>133</v>
      </c>
      <c r="B134" s="41"/>
      <c r="C134" s="41"/>
      <c r="D134" s="42"/>
      <c r="E134" s="43">
        <f t="shared" si="8"/>
        <v>0</v>
      </c>
      <c r="F134" s="43">
        <f>IF(E134&gt;0,VLOOKUP(E134,税率表!$C$29:$F$36,3,1),0)</f>
        <v>0</v>
      </c>
      <c r="G134" s="43">
        <f>IF(E134&gt;0,VLOOKUP(E134,税率表!$C$29:$F$36,4,1),0)</f>
        <v>0</v>
      </c>
      <c r="H134" s="43">
        <f t="shared" si="9"/>
        <v>0</v>
      </c>
      <c r="I134" s="43">
        <f>IF(H134&gt;0,VLOOKUP(H134/12,税率表!$A$17:$D$24,3,1),0)</f>
        <v>0</v>
      </c>
      <c r="J134" s="43">
        <f>IF(H134&gt;0,VLOOKUP(H134/12,税率表!$A$17:$D$24,4,1),0)</f>
        <v>0</v>
      </c>
      <c r="K134" s="43">
        <f t="shared" si="10"/>
        <v>0</v>
      </c>
      <c r="L134" s="43">
        <f t="shared" si="11"/>
        <v>0</v>
      </c>
    </row>
    <row r="135" ht="16.5" spans="1:12">
      <c r="A135" s="41">
        <v>134</v>
      </c>
      <c r="B135" s="41"/>
      <c r="C135" s="41"/>
      <c r="D135" s="42"/>
      <c r="E135" s="43">
        <f t="shared" si="8"/>
        <v>0</v>
      </c>
      <c r="F135" s="43">
        <f>IF(E135&gt;0,VLOOKUP(E135,税率表!$C$29:$F$36,3,1),0)</f>
        <v>0</v>
      </c>
      <c r="G135" s="43">
        <f>IF(E135&gt;0,VLOOKUP(E135,税率表!$C$29:$F$36,4,1),0)</f>
        <v>0</v>
      </c>
      <c r="H135" s="43">
        <f t="shared" si="9"/>
        <v>0</v>
      </c>
      <c r="I135" s="43">
        <f>IF(H135&gt;0,VLOOKUP(H135/12,税率表!$A$17:$D$24,3,1),0)</f>
        <v>0</v>
      </c>
      <c r="J135" s="43">
        <f>IF(H135&gt;0,VLOOKUP(H135/12,税率表!$A$17:$D$24,4,1),0)</f>
        <v>0</v>
      </c>
      <c r="K135" s="43">
        <f t="shared" si="10"/>
        <v>0</v>
      </c>
      <c r="L135" s="43">
        <f t="shared" si="11"/>
        <v>0</v>
      </c>
    </row>
    <row r="136" ht="16.5" spans="1:12">
      <c r="A136" s="41">
        <v>135</v>
      </c>
      <c r="B136" s="41"/>
      <c r="C136" s="41"/>
      <c r="D136" s="42"/>
      <c r="E136" s="43">
        <f t="shared" si="8"/>
        <v>0</v>
      </c>
      <c r="F136" s="43">
        <f>IF(E136&gt;0,VLOOKUP(E136,税率表!$C$29:$F$36,3,1),0)</f>
        <v>0</v>
      </c>
      <c r="G136" s="43">
        <f>IF(E136&gt;0,VLOOKUP(E136,税率表!$C$29:$F$36,4,1),0)</f>
        <v>0</v>
      </c>
      <c r="H136" s="43">
        <f t="shared" si="9"/>
        <v>0</v>
      </c>
      <c r="I136" s="43">
        <f>IF(H136&gt;0,VLOOKUP(H136/12,税率表!$A$17:$D$24,3,1),0)</f>
        <v>0</v>
      </c>
      <c r="J136" s="43">
        <f>IF(H136&gt;0,VLOOKUP(H136/12,税率表!$A$17:$D$24,4,1),0)</f>
        <v>0</v>
      </c>
      <c r="K136" s="43">
        <f t="shared" si="10"/>
        <v>0</v>
      </c>
      <c r="L136" s="43">
        <f t="shared" si="11"/>
        <v>0</v>
      </c>
    </row>
    <row r="137" ht="16.5" spans="1:12">
      <c r="A137" s="41">
        <v>136</v>
      </c>
      <c r="B137" s="41"/>
      <c r="C137" s="41"/>
      <c r="D137" s="42"/>
      <c r="E137" s="43">
        <f t="shared" si="8"/>
        <v>0</v>
      </c>
      <c r="F137" s="43">
        <f>IF(E137&gt;0,VLOOKUP(E137,税率表!$C$29:$F$36,3,1),0)</f>
        <v>0</v>
      </c>
      <c r="G137" s="43">
        <f>IF(E137&gt;0,VLOOKUP(E137,税率表!$C$29:$F$36,4,1),0)</f>
        <v>0</v>
      </c>
      <c r="H137" s="43">
        <f t="shared" si="9"/>
        <v>0</v>
      </c>
      <c r="I137" s="43">
        <f>IF(H137&gt;0,VLOOKUP(H137/12,税率表!$A$17:$D$24,3,1),0)</f>
        <v>0</v>
      </c>
      <c r="J137" s="43">
        <f>IF(H137&gt;0,VLOOKUP(H137/12,税率表!$A$17:$D$24,4,1),0)</f>
        <v>0</v>
      </c>
      <c r="K137" s="43">
        <f t="shared" si="10"/>
        <v>0</v>
      </c>
      <c r="L137" s="43">
        <f t="shared" si="11"/>
        <v>0</v>
      </c>
    </row>
    <row r="138" ht="16.5" spans="1:12">
      <c r="A138" s="41">
        <v>137</v>
      </c>
      <c r="B138" s="41"/>
      <c r="C138" s="41"/>
      <c r="D138" s="42"/>
      <c r="E138" s="43">
        <f t="shared" si="8"/>
        <v>0</v>
      </c>
      <c r="F138" s="43">
        <f>IF(E138&gt;0,VLOOKUP(E138,税率表!$C$29:$F$36,3,1),0)</f>
        <v>0</v>
      </c>
      <c r="G138" s="43">
        <f>IF(E138&gt;0,VLOOKUP(E138,税率表!$C$29:$F$36,4,1),0)</f>
        <v>0</v>
      </c>
      <c r="H138" s="43">
        <f t="shared" si="9"/>
        <v>0</v>
      </c>
      <c r="I138" s="43">
        <f>IF(H138&gt;0,VLOOKUP(H138/12,税率表!$A$17:$D$24,3,1),0)</f>
        <v>0</v>
      </c>
      <c r="J138" s="43">
        <f>IF(H138&gt;0,VLOOKUP(H138/12,税率表!$A$17:$D$24,4,1),0)</f>
        <v>0</v>
      </c>
      <c r="K138" s="43">
        <f t="shared" si="10"/>
        <v>0</v>
      </c>
      <c r="L138" s="43">
        <f t="shared" si="11"/>
        <v>0</v>
      </c>
    </row>
    <row r="139" ht="16.5" spans="1:12">
      <c r="A139" s="41">
        <v>138</v>
      </c>
      <c r="B139" s="41"/>
      <c r="C139" s="41"/>
      <c r="D139" s="42"/>
      <c r="E139" s="43">
        <f t="shared" si="8"/>
        <v>0</v>
      </c>
      <c r="F139" s="43">
        <f>IF(E139&gt;0,VLOOKUP(E139,税率表!$C$29:$F$36,3,1),0)</f>
        <v>0</v>
      </c>
      <c r="G139" s="43">
        <f>IF(E139&gt;0,VLOOKUP(E139,税率表!$C$29:$F$36,4,1),0)</f>
        <v>0</v>
      </c>
      <c r="H139" s="43">
        <f t="shared" si="9"/>
        <v>0</v>
      </c>
      <c r="I139" s="43">
        <f>IF(H139&gt;0,VLOOKUP(H139/12,税率表!$A$17:$D$24,3,1),0)</f>
        <v>0</v>
      </c>
      <c r="J139" s="43">
        <f>IF(H139&gt;0,VLOOKUP(H139/12,税率表!$A$17:$D$24,4,1),0)</f>
        <v>0</v>
      </c>
      <c r="K139" s="43">
        <f t="shared" si="10"/>
        <v>0</v>
      </c>
      <c r="L139" s="43">
        <f t="shared" si="11"/>
        <v>0</v>
      </c>
    </row>
    <row r="140" ht="16.5" spans="1:12">
      <c r="A140" s="41">
        <v>139</v>
      </c>
      <c r="B140" s="41"/>
      <c r="C140" s="41"/>
      <c r="D140" s="42"/>
      <c r="E140" s="43">
        <f t="shared" si="8"/>
        <v>0</v>
      </c>
      <c r="F140" s="43">
        <f>IF(E140&gt;0,VLOOKUP(E140,税率表!$C$29:$F$36,3,1),0)</f>
        <v>0</v>
      </c>
      <c r="G140" s="43">
        <f>IF(E140&gt;0,VLOOKUP(E140,税率表!$C$29:$F$36,4,1),0)</f>
        <v>0</v>
      </c>
      <c r="H140" s="43">
        <f t="shared" si="9"/>
        <v>0</v>
      </c>
      <c r="I140" s="43">
        <f>IF(H140&gt;0,VLOOKUP(H140/12,税率表!$A$17:$D$24,3,1),0)</f>
        <v>0</v>
      </c>
      <c r="J140" s="43">
        <f>IF(H140&gt;0,VLOOKUP(H140/12,税率表!$A$17:$D$24,4,1),0)</f>
        <v>0</v>
      </c>
      <c r="K140" s="43">
        <f t="shared" si="10"/>
        <v>0</v>
      </c>
      <c r="L140" s="43">
        <f t="shared" si="11"/>
        <v>0</v>
      </c>
    </row>
    <row r="141" ht="16.5" spans="1:12">
      <c r="A141" s="41">
        <v>140</v>
      </c>
      <c r="B141" s="41"/>
      <c r="C141" s="41"/>
      <c r="D141" s="42"/>
      <c r="E141" s="43">
        <f t="shared" si="8"/>
        <v>0</v>
      </c>
      <c r="F141" s="43">
        <f>IF(E141&gt;0,VLOOKUP(E141,税率表!$C$29:$F$36,3,1),0)</f>
        <v>0</v>
      </c>
      <c r="G141" s="43">
        <f>IF(E141&gt;0,VLOOKUP(E141,税率表!$C$29:$F$36,4,1),0)</f>
        <v>0</v>
      </c>
      <c r="H141" s="43">
        <f t="shared" si="9"/>
        <v>0</v>
      </c>
      <c r="I141" s="43">
        <f>IF(H141&gt;0,VLOOKUP(H141/12,税率表!$A$17:$D$24,3,1),0)</f>
        <v>0</v>
      </c>
      <c r="J141" s="43">
        <f>IF(H141&gt;0,VLOOKUP(H141/12,税率表!$A$17:$D$24,4,1),0)</f>
        <v>0</v>
      </c>
      <c r="K141" s="43">
        <f t="shared" si="10"/>
        <v>0</v>
      </c>
      <c r="L141" s="43">
        <f t="shared" si="11"/>
        <v>0</v>
      </c>
    </row>
    <row r="142" ht="16.5" spans="1:12">
      <c r="A142" s="41">
        <v>141</v>
      </c>
      <c r="B142" s="41"/>
      <c r="C142" s="41"/>
      <c r="D142" s="42"/>
      <c r="E142" s="43">
        <f t="shared" si="8"/>
        <v>0</v>
      </c>
      <c r="F142" s="43">
        <f>IF(E142&gt;0,VLOOKUP(E142,税率表!$C$29:$F$36,3,1),0)</f>
        <v>0</v>
      </c>
      <c r="G142" s="43">
        <f>IF(E142&gt;0,VLOOKUP(E142,税率表!$C$29:$F$36,4,1),0)</f>
        <v>0</v>
      </c>
      <c r="H142" s="43">
        <f t="shared" si="9"/>
        <v>0</v>
      </c>
      <c r="I142" s="43">
        <f>IF(H142&gt;0,VLOOKUP(H142/12,税率表!$A$17:$D$24,3,1),0)</f>
        <v>0</v>
      </c>
      <c r="J142" s="43">
        <f>IF(H142&gt;0,VLOOKUP(H142/12,税率表!$A$17:$D$24,4,1),0)</f>
        <v>0</v>
      </c>
      <c r="K142" s="43">
        <f t="shared" si="10"/>
        <v>0</v>
      </c>
      <c r="L142" s="43">
        <f t="shared" si="11"/>
        <v>0</v>
      </c>
    </row>
    <row r="143" ht="16.5" spans="1:12">
      <c r="A143" s="41">
        <v>142</v>
      </c>
      <c r="B143" s="41"/>
      <c r="C143" s="41"/>
      <c r="D143" s="42"/>
      <c r="E143" s="43">
        <f t="shared" si="8"/>
        <v>0</v>
      </c>
      <c r="F143" s="43">
        <f>IF(E143&gt;0,VLOOKUP(E143,税率表!$C$29:$F$36,3,1),0)</f>
        <v>0</v>
      </c>
      <c r="G143" s="43">
        <f>IF(E143&gt;0,VLOOKUP(E143,税率表!$C$29:$F$36,4,1),0)</f>
        <v>0</v>
      </c>
      <c r="H143" s="43">
        <f t="shared" si="9"/>
        <v>0</v>
      </c>
      <c r="I143" s="43">
        <f>IF(H143&gt;0,VLOOKUP(H143/12,税率表!$A$17:$D$24,3,1),0)</f>
        <v>0</v>
      </c>
      <c r="J143" s="43">
        <f>IF(H143&gt;0,VLOOKUP(H143/12,税率表!$A$17:$D$24,4,1),0)</f>
        <v>0</v>
      </c>
      <c r="K143" s="43">
        <f t="shared" si="10"/>
        <v>0</v>
      </c>
      <c r="L143" s="43">
        <f t="shared" si="11"/>
        <v>0</v>
      </c>
    </row>
    <row r="144" ht="16.5" spans="1:12">
      <c r="A144" s="41">
        <v>143</v>
      </c>
      <c r="B144" s="41"/>
      <c r="C144" s="41"/>
      <c r="D144" s="42"/>
      <c r="E144" s="43">
        <f t="shared" si="8"/>
        <v>0</v>
      </c>
      <c r="F144" s="43">
        <f>IF(E144&gt;0,VLOOKUP(E144,税率表!$C$29:$F$36,3,1),0)</f>
        <v>0</v>
      </c>
      <c r="G144" s="43">
        <f>IF(E144&gt;0,VLOOKUP(E144,税率表!$C$29:$F$36,4,1),0)</f>
        <v>0</v>
      </c>
      <c r="H144" s="43">
        <f t="shared" si="9"/>
        <v>0</v>
      </c>
      <c r="I144" s="43">
        <f>IF(H144&gt;0,VLOOKUP(H144/12,税率表!$A$17:$D$24,3,1),0)</f>
        <v>0</v>
      </c>
      <c r="J144" s="43">
        <f>IF(H144&gt;0,VLOOKUP(H144/12,税率表!$A$17:$D$24,4,1),0)</f>
        <v>0</v>
      </c>
      <c r="K144" s="43">
        <f t="shared" si="10"/>
        <v>0</v>
      </c>
      <c r="L144" s="43">
        <f t="shared" si="11"/>
        <v>0</v>
      </c>
    </row>
    <row r="145" ht="16.5" spans="1:12">
      <c r="A145" s="41">
        <v>144</v>
      </c>
      <c r="B145" s="41"/>
      <c r="C145" s="41"/>
      <c r="D145" s="42"/>
      <c r="E145" s="43">
        <f t="shared" si="8"/>
        <v>0</v>
      </c>
      <c r="F145" s="43">
        <f>IF(E145&gt;0,VLOOKUP(E145,税率表!$C$29:$F$36,3,1),0)</f>
        <v>0</v>
      </c>
      <c r="G145" s="43">
        <f>IF(E145&gt;0,VLOOKUP(E145,税率表!$C$29:$F$36,4,1),0)</f>
        <v>0</v>
      </c>
      <c r="H145" s="43">
        <f t="shared" si="9"/>
        <v>0</v>
      </c>
      <c r="I145" s="43">
        <f>IF(H145&gt;0,VLOOKUP(H145/12,税率表!$A$17:$D$24,3,1),0)</f>
        <v>0</v>
      </c>
      <c r="J145" s="43">
        <f>IF(H145&gt;0,VLOOKUP(H145/12,税率表!$A$17:$D$24,4,1),0)</f>
        <v>0</v>
      </c>
      <c r="K145" s="43">
        <f t="shared" si="10"/>
        <v>0</v>
      </c>
      <c r="L145" s="43">
        <f t="shared" si="11"/>
        <v>0</v>
      </c>
    </row>
    <row r="146" ht="16.5" spans="1:12">
      <c r="A146" s="41">
        <v>145</v>
      </c>
      <c r="B146" s="41"/>
      <c r="C146" s="41"/>
      <c r="D146" s="42"/>
      <c r="E146" s="43">
        <f t="shared" si="8"/>
        <v>0</v>
      </c>
      <c r="F146" s="43">
        <f>IF(E146&gt;0,VLOOKUP(E146,税率表!$C$29:$F$36,3,1),0)</f>
        <v>0</v>
      </c>
      <c r="G146" s="43">
        <f>IF(E146&gt;0,VLOOKUP(E146,税率表!$C$29:$F$36,4,1),0)</f>
        <v>0</v>
      </c>
      <c r="H146" s="43">
        <f t="shared" si="9"/>
        <v>0</v>
      </c>
      <c r="I146" s="43">
        <f>IF(H146&gt;0,VLOOKUP(H146/12,税率表!$A$17:$D$24,3,1),0)</f>
        <v>0</v>
      </c>
      <c r="J146" s="43">
        <f>IF(H146&gt;0,VLOOKUP(H146/12,税率表!$A$17:$D$24,4,1),0)</f>
        <v>0</v>
      </c>
      <c r="K146" s="43">
        <f t="shared" si="10"/>
        <v>0</v>
      </c>
      <c r="L146" s="43">
        <f t="shared" si="11"/>
        <v>0</v>
      </c>
    </row>
    <row r="147" ht="16.5" spans="1:12">
      <c r="A147" s="41">
        <v>146</v>
      </c>
      <c r="B147" s="41"/>
      <c r="C147" s="41"/>
      <c r="D147" s="42"/>
      <c r="E147" s="43">
        <f t="shared" si="8"/>
        <v>0</v>
      </c>
      <c r="F147" s="43">
        <f>IF(E147&gt;0,VLOOKUP(E147,税率表!$C$29:$F$36,3,1),0)</f>
        <v>0</v>
      </c>
      <c r="G147" s="43">
        <f>IF(E147&gt;0,VLOOKUP(E147,税率表!$C$29:$F$36,4,1),0)</f>
        <v>0</v>
      </c>
      <c r="H147" s="43">
        <f t="shared" si="9"/>
        <v>0</v>
      </c>
      <c r="I147" s="43">
        <f>IF(H147&gt;0,VLOOKUP(H147/12,税率表!$A$17:$D$24,3,1),0)</f>
        <v>0</v>
      </c>
      <c r="J147" s="43">
        <f>IF(H147&gt;0,VLOOKUP(H147/12,税率表!$A$17:$D$24,4,1),0)</f>
        <v>0</v>
      </c>
      <c r="K147" s="43">
        <f t="shared" si="10"/>
        <v>0</v>
      </c>
      <c r="L147" s="43">
        <f t="shared" si="11"/>
        <v>0</v>
      </c>
    </row>
    <row r="148" ht="16.5" spans="1:12">
      <c r="A148" s="41">
        <v>147</v>
      </c>
      <c r="B148" s="41"/>
      <c r="C148" s="41"/>
      <c r="D148" s="42"/>
      <c r="E148" s="43">
        <f t="shared" si="8"/>
        <v>0</v>
      </c>
      <c r="F148" s="43">
        <f>IF(E148&gt;0,VLOOKUP(E148,税率表!$C$29:$F$36,3,1),0)</f>
        <v>0</v>
      </c>
      <c r="G148" s="43">
        <f>IF(E148&gt;0,VLOOKUP(E148,税率表!$C$29:$F$36,4,1),0)</f>
        <v>0</v>
      </c>
      <c r="H148" s="43">
        <f t="shared" si="9"/>
        <v>0</v>
      </c>
      <c r="I148" s="43">
        <f>IF(H148&gt;0,VLOOKUP(H148/12,税率表!$A$17:$D$24,3,1),0)</f>
        <v>0</v>
      </c>
      <c r="J148" s="43">
        <f>IF(H148&gt;0,VLOOKUP(H148/12,税率表!$A$17:$D$24,4,1),0)</f>
        <v>0</v>
      </c>
      <c r="K148" s="43">
        <f t="shared" si="10"/>
        <v>0</v>
      </c>
      <c r="L148" s="43">
        <f t="shared" si="11"/>
        <v>0</v>
      </c>
    </row>
    <row r="149" ht="16.5" spans="1:12">
      <c r="A149" s="41">
        <v>148</v>
      </c>
      <c r="B149" s="41"/>
      <c r="C149" s="41"/>
      <c r="D149" s="42"/>
      <c r="E149" s="43">
        <f t="shared" si="8"/>
        <v>0</v>
      </c>
      <c r="F149" s="43">
        <f>IF(E149&gt;0,VLOOKUP(E149,税率表!$C$29:$F$36,3,1),0)</f>
        <v>0</v>
      </c>
      <c r="G149" s="43">
        <f>IF(E149&gt;0,VLOOKUP(E149,税率表!$C$29:$F$36,4,1),0)</f>
        <v>0</v>
      </c>
      <c r="H149" s="43">
        <f t="shared" si="9"/>
        <v>0</v>
      </c>
      <c r="I149" s="43">
        <f>IF(H149&gt;0,VLOOKUP(H149/12,税率表!$A$17:$D$24,3,1),0)</f>
        <v>0</v>
      </c>
      <c r="J149" s="43">
        <f>IF(H149&gt;0,VLOOKUP(H149/12,税率表!$A$17:$D$24,4,1),0)</f>
        <v>0</v>
      </c>
      <c r="K149" s="43">
        <f t="shared" si="10"/>
        <v>0</v>
      </c>
      <c r="L149" s="43">
        <f t="shared" si="11"/>
        <v>0</v>
      </c>
    </row>
    <row r="150" ht="16.5" spans="1:12">
      <c r="A150" s="41">
        <v>149</v>
      </c>
      <c r="B150" s="41"/>
      <c r="C150" s="41"/>
      <c r="D150" s="42"/>
      <c r="E150" s="43">
        <f t="shared" si="8"/>
        <v>0</v>
      </c>
      <c r="F150" s="43">
        <f>IF(E150&gt;0,VLOOKUP(E150,税率表!$C$29:$F$36,3,1),0)</f>
        <v>0</v>
      </c>
      <c r="G150" s="43">
        <f>IF(E150&gt;0,VLOOKUP(E150,税率表!$C$29:$F$36,4,1),0)</f>
        <v>0</v>
      </c>
      <c r="H150" s="43">
        <f t="shared" si="9"/>
        <v>0</v>
      </c>
      <c r="I150" s="43">
        <f>IF(H150&gt;0,VLOOKUP(H150/12,税率表!$A$17:$D$24,3,1),0)</f>
        <v>0</v>
      </c>
      <c r="J150" s="43">
        <f>IF(H150&gt;0,VLOOKUP(H150/12,税率表!$A$17:$D$24,4,1),0)</f>
        <v>0</v>
      </c>
      <c r="K150" s="43">
        <f t="shared" si="10"/>
        <v>0</v>
      </c>
      <c r="L150" s="43">
        <f t="shared" si="11"/>
        <v>0</v>
      </c>
    </row>
    <row r="151" ht="16.5" spans="1:12">
      <c r="A151" s="41">
        <v>150</v>
      </c>
      <c r="B151" s="41"/>
      <c r="C151" s="41"/>
      <c r="D151" s="42"/>
      <c r="E151" s="43">
        <f t="shared" si="8"/>
        <v>0</v>
      </c>
      <c r="F151" s="43">
        <f>IF(E151&gt;0,VLOOKUP(E151,税率表!$C$29:$F$36,3,1),0)</f>
        <v>0</v>
      </c>
      <c r="G151" s="43">
        <f>IF(E151&gt;0,VLOOKUP(E151,税率表!$C$29:$F$36,4,1),0)</f>
        <v>0</v>
      </c>
      <c r="H151" s="43">
        <f t="shared" si="9"/>
        <v>0</v>
      </c>
      <c r="I151" s="43">
        <f>IF(H151&gt;0,VLOOKUP(H151/12,税率表!$A$17:$D$24,3,1),0)</f>
        <v>0</v>
      </c>
      <c r="J151" s="43">
        <f>IF(H151&gt;0,VLOOKUP(H151/12,税率表!$A$17:$D$24,4,1),0)</f>
        <v>0</v>
      </c>
      <c r="K151" s="43">
        <f t="shared" si="10"/>
        <v>0</v>
      </c>
      <c r="L151" s="43">
        <f t="shared" si="11"/>
        <v>0</v>
      </c>
    </row>
    <row r="152" ht="16.5" spans="1:12">
      <c r="A152" s="41">
        <v>151</v>
      </c>
      <c r="B152" s="41"/>
      <c r="C152" s="41"/>
      <c r="D152" s="42"/>
      <c r="E152" s="43">
        <f t="shared" si="8"/>
        <v>0</v>
      </c>
      <c r="F152" s="43">
        <f>IF(E152&gt;0,VLOOKUP(E152,税率表!$C$29:$F$36,3,1),0)</f>
        <v>0</v>
      </c>
      <c r="G152" s="43">
        <f>IF(E152&gt;0,VLOOKUP(E152,税率表!$C$29:$F$36,4,1),0)</f>
        <v>0</v>
      </c>
      <c r="H152" s="43">
        <f t="shared" si="9"/>
        <v>0</v>
      </c>
      <c r="I152" s="43">
        <f>IF(H152&gt;0,VLOOKUP(H152/12,税率表!$A$17:$D$24,3,1),0)</f>
        <v>0</v>
      </c>
      <c r="J152" s="43">
        <f>IF(H152&gt;0,VLOOKUP(H152/12,税率表!$A$17:$D$24,4,1),0)</f>
        <v>0</v>
      </c>
      <c r="K152" s="43">
        <f t="shared" si="10"/>
        <v>0</v>
      </c>
      <c r="L152" s="43">
        <f t="shared" si="11"/>
        <v>0</v>
      </c>
    </row>
    <row r="153" ht="16.5" spans="1:12">
      <c r="A153" s="41">
        <v>152</v>
      </c>
      <c r="B153" s="41"/>
      <c r="C153" s="41"/>
      <c r="D153" s="42"/>
      <c r="E153" s="43">
        <f t="shared" si="8"/>
        <v>0</v>
      </c>
      <c r="F153" s="43">
        <f>IF(E153&gt;0,VLOOKUP(E153,税率表!$C$29:$F$36,3,1),0)</f>
        <v>0</v>
      </c>
      <c r="G153" s="43">
        <f>IF(E153&gt;0,VLOOKUP(E153,税率表!$C$29:$F$36,4,1),0)</f>
        <v>0</v>
      </c>
      <c r="H153" s="43">
        <f t="shared" si="9"/>
        <v>0</v>
      </c>
      <c r="I153" s="43">
        <f>IF(H153&gt;0,VLOOKUP(H153/12,税率表!$A$17:$D$24,3,1),0)</f>
        <v>0</v>
      </c>
      <c r="J153" s="43">
        <f>IF(H153&gt;0,VLOOKUP(H153/12,税率表!$A$17:$D$24,4,1),0)</f>
        <v>0</v>
      </c>
      <c r="K153" s="43">
        <f t="shared" si="10"/>
        <v>0</v>
      </c>
      <c r="L153" s="43">
        <f t="shared" si="11"/>
        <v>0</v>
      </c>
    </row>
    <row r="154" ht="16.5" spans="1:12">
      <c r="A154" s="41">
        <v>153</v>
      </c>
      <c r="B154" s="41"/>
      <c r="C154" s="41"/>
      <c r="D154" s="42"/>
      <c r="E154" s="43">
        <f t="shared" si="8"/>
        <v>0</v>
      </c>
      <c r="F154" s="43">
        <f>IF(E154&gt;0,VLOOKUP(E154,税率表!$C$29:$F$36,3,1),0)</f>
        <v>0</v>
      </c>
      <c r="G154" s="43">
        <f>IF(E154&gt;0,VLOOKUP(E154,税率表!$C$29:$F$36,4,1),0)</f>
        <v>0</v>
      </c>
      <c r="H154" s="43">
        <f t="shared" si="9"/>
        <v>0</v>
      </c>
      <c r="I154" s="43">
        <f>IF(H154&gt;0,VLOOKUP(H154/12,税率表!$A$17:$D$24,3,1),0)</f>
        <v>0</v>
      </c>
      <c r="J154" s="43">
        <f>IF(H154&gt;0,VLOOKUP(H154/12,税率表!$A$17:$D$24,4,1),0)</f>
        <v>0</v>
      </c>
      <c r="K154" s="43">
        <f t="shared" si="10"/>
        <v>0</v>
      </c>
      <c r="L154" s="43">
        <f t="shared" si="11"/>
        <v>0</v>
      </c>
    </row>
    <row r="155" ht="16.5" spans="1:12">
      <c r="A155" s="41">
        <v>154</v>
      </c>
      <c r="B155" s="41"/>
      <c r="C155" s="41"/>
      <c r="D155" s="42"/>
      <c r="E155" s="43">
        <f t="shared" si="8"/>
        <v>0</v>
      </c>
      <c r="F155" s="43">
        <f>IF(E155&gt;0,VLOOKUP(E155,税率表!$C$29:$F$36,3,1),0)</f>
        <v>0</v>
      </c>
      <c r="G155" s="43">
        <f>IF(E155&gt;0,VLOOKUP(E155,税率表!$C$29:$F$36,4,1),0)</f>
        <v>0</v>
      </c>
      <c r="H155" s="43">
        <f t="shared" si="9"/>
        <v>0</v>
      </c>
      <c r="I155" s="43">
        <f>IF(H155&gt;0,VLOOKUP(H155/12,税率表!$A$17:$D$24,3,1),0)</f>
        <v>0</v>
      </c>
      <c r="J155" s="43">
        <f>IF(H155&gt;0,VLOOKUP(H155/12,税率表!$A$17:$D$24,4,1),0)</f>
        <v>0</v>
      </c>
      <c r="K155" s="43">
        <f t="shared" si="10"/>
        <v>0</v>
      </c>
      <c r="L155" s="43">
        <f t="shared" si="11"/>
        <v>0</v>
      </c>
    </row>
    <row r="156" ht="16.5" spans="1:12">
      <c r="A156" s="41">
        <v>155</v>
      </c>
      <c r="B156" s="41"/>
      <c r="C156" s="41"/>
      <c r="D156" s="42"/>
      <c r="E156" s="43">
        <f t="shared" si="8"/>
        <v>0</v>
      </c>
      <c r="F156" s="43">
        <f>IF(E156&gt;0,VLOOKUP(E156,税率表!$C$29:$F$36,3,1),0)</f>
        <v>0</v>
      </c>
      <c r="G156" s="43">
        <f>IF(E156&gt;0,VLOOKUP(E156,税率表!$C$29:$F$36,4,1),0)</f>
        <v>0</v>
      </c>
      <c r="H156" s="43">
        <f t="shared" si="9"/>
        <v>0</v>
      </c>
      <c r="I156" s="43">
        <f>IF(H156&gt;0,VLOOKUP(H156/12,税率表!$A$17:$D$24,3,1),0)</f>
        <v>0</v>
      </c>
      <c r="J156" s="43">
        <f>IF(H156&gt;0,VLOOKUP(H156/12,税率表!$A$17:$D$24,4,1),0)</f>
        <v>0</v>
      </c>
      <c r="K156" s="43">
        <f t="shared" si="10"/>
        <v>0</v>
      </c>
      <c r="L156" s="43">
        <f t="shared" si="11"/>
        <v>0</v>
      </c>
    </row>
    <row r="157" ht="16.5" spans="1:12">
      <c r="A157" s="41">
        <v>156</v>
      </c>
      <c r="B157" s="41"/>
      <c r="C157" s="41"/>
      <c r="D157" s="42"/>
      <c r="E157" s="43">
        <f t="shared" si="8"/>
        <v>0</v>
      </c>
      <c r="F157" s="43">
        <f>IF(E157&gt;0,VLOOKUP(E157,税率表!$C$29:$F$36,3,1),0)</f>
        <v>0</v>
      </c>
      <c r="G157" s="43">
        <f>IF(E157&gt;0,VLOOKUP(E157,税率表!$C$29:$F$36,4,1),0)</f>
        <v>0</v>
      </c>
      <c r="H157" s="43">
        <f t="shared" si="9"/>
        <v>0</v>
      </c>
      <c r="I157" s="43">
        <f>IF(H157&gt;0,VLOOKUP(H157/12,税率表!$A$17:$D$24,3,1),0)</f>
        <v>0</v>
      </c>
      <c r="J157" s="43">
        <f>IF(H157&gt;0,VLOOKUP(H157/12,税率表!$A$17:$D$24,4,1),0)</f>
        <v>0</v>
      </c>
      <c r="K157" s="43">
        <f t="shared" si="10"/>
        <v>0</v>
      </c>
      <c r="L157" s="43">
        <f t="shared" si="11"/>
        <v>0</v>
      </c>
    </row>
    <row r="158" ht="16.5" spans="1:12">
      <c r="A158" s="41">
        <v>157</v>
      </c>
      <c r="B158" s="41"/>
      <c r="C158" s="41"/>
      <c r="D158" s="42"/>
      <c r="E158" s="43">
        <f t="shared" si="8"/>
        <v>0</v>
      </c>
      <c r="F158" s="43">
        <f>IF(E158&gt;0,VLOOKUP(E158,税率表!$C$29:$F$36,3,1),0)</f>
        <v>0</v>
      </c>
      <c r="G158" s="43">
        <f>IF(E158&gt;0,VLOOKUP(E158,税率表!$C$29:$F$36,4,1),0)</f>
        <v>0</v>
      </c>
      <c r="H158" s="43">
        <f t="shared" si="9"/>
        <v>0</v>
      </c>
      <c r="I158" s="43">
        <f>IF(H158&gt;0,VLOOKUP(H158/12,税率表!$A$17:$D$24,3,1),0)</f>
        <v>0</v>
      </c>
      <c r="J158" s="43">
        <f>IF(H158&gt;0,VLOOKUP(H158/12,税率表!$A$17:$D$24,4,1),0)</f>
        <v>0</v>
      </c>
      <c r="K158" s="43">
        <f t="shared" si="10"/>
        <v>0</v>
      </c>
      <c r="L158" s="43">
        <f t="shared" si="11"/>
        <v>0</v>
      </c>
    </row>
    <row r="159" ht="16.5" spans="1:12">
      <c r="A159" s="41">
        <v>158</v>
      </c>
      <c r="B159" s="41"/>
      <c r="C159" s="41"/>
      <c r="D159" s="42"/>
      <c r="E159" s="43">
        <f t="shared" si="8"/>
        <v>0</v>
      </c>
      <c r="F159" s="43">
        <f>IF(E159&gt;0,VLOOKUP(E159,税率表!$C$29:$F$36,3,1),0)</f>
        <v>0</v>
      </c>
      <c r="G159" s="43">
        <f>IF(E159&gt;0,VLOOKUP(E159,税率表!$C$29:$F$36,4,1),0)</f>
        <v>0</v>
      </c>
      <c r="H159" s="43">
        <f t="shared" si="9"/>
        <v>0</v>
      </c>
      <c r="I159" s="43">
        <f>IF(H159&gt;0,VLOOKUP(H159/12,税率表!$A$17:$D$24,3,1),0)</f>
        <v>0</v>
      </c>
      <c r="J159" s="43">
        <f>IF(H159&gt;0,VLOOKUP(H159/12,税率表!$A$17:$D$24,4,1),0)</f>
        <v>0</v>
      </c>
      <c r="K159" s="43">
        <f t="shared" si="10"/>
        <v>0</v>
      </c>
      <c r="L159" s="43">
        <f t="shared" si="11"/>
        <v>0</v>
      </c>
    </row>
    <row r="160" ht="16.5" spans="1:12">
      <c r="A160" s="41">
        <v>159</v>
      </c>
      <c r="B160" s="41"/>
      <c r="C160" s="41"/>
      <c r="D160" s="42"/>
      <c r="E160" s="43">
        <f t="shared" si="8"/>
        <v>0</v>
      </c>
      <c r="F160" s="43">
        <f>IF(E160&gt;0,VLOOKUP(E160,税率表!$C$29:$F$36,3,1),0)</f>
        <v>0</v>
      </c>
      <c r="G160" s="43">
        <f>IF(E160&gt;0,VLOOKUP(E160,税率表!$C$29:$F$36,4,1),0)</f>
        <v>0</v>
      </c>
      <c r="H160" s="43">
        <f t="shared" si="9"/>
        <v>0</v>
      </c>
      <c r="I160" s="43">
        <f>IF(H160&gt;0,VLOOKUP(H160/12,税率表!$A$17:$D$24,3,1),0)</f>
        <v>0</v>
      </c>
      <c r="J160" s="43">
        <f>IF(H160&gt;0,VLOOKUP(H160/12,税率表!$A$17:$D$24,4,1),0)</f>
        <v>0</v>
      </c>
      <c r="K160" s="43">
        <f t="shared" si="10"/>
        <v>0</v>
      </c>
      <c r="L160" s="43">
        <f t="shared" si="11"/>
        <v>0</v>
      </c>
    </row>
    <row r="161" ht="16.5" spans="1:12">
      <c r="A161" s="41">
        <v>160</v>
      </c>
      <c r="B161" s="41"/>
      <c r="C161" s="41"/>
      <c r="D161" s="42"/>
      <c r="E161" s="43">
        <f t="shared" si="8"/>
        <v>0</v>
      </c>
      <c r="F161" s="43">
        <f>IF(E161&gt;0,VLOOKUP(E161,税率表!$C$29:$F$36,3,1),0)</f>
        <v>0</v>
      </c>
      <c r="G161" s="43">
        <f>IF(E161&gt;0,VLOOKUP(E161,税率表!$C$29:$F$36,4,1),0)</f>
        <v>0</v>
      </c>
      <c r="H161" s="43">
        <f t="shared" si="9"/>
        <v>0</v>
      </c>
      <c r="I161" s="43">
        <f>IF(H161&gt;0,VLOOKUP(H161/12,税率表!$A$17:$D$24,3,1),0)</f>
        <v>0</v>
      </c>
      <c r="J161" s="43">
        <f>IF(H161&gt;0,VLOOKUP(H161/12,税率表!$A$17:$D$24,4,1),0)</f>
        <v>0</v>
      </c>
      <c r="K161" s="43">
        <f t="shared" si="10"/>
        <v>0</v>
      </c>
      <c r="L161" s="43">
        <f t="shared" si="11"/>
        <v>0</v>
      </c>
    </row>
    <row r="162" ht="16.5" spans="1:12">
      <c r="A162" s="41">
        <v>161</v>
      </c>
      <c r="B162" s="41"/>
      <c r="C162" s="41"/>
      <c r="D162" s="42"/>
      <c r="E162" s="43">
        <f t="shared" si="8"/>
        <v>0</v>
      </c>
      <c r="F162" s="43">
        <f>IF(E162&gt;0,VLOOKUP(E162,税率表!$C$29:$F$36,3,1),0)</f>
        <v>0</v>
      </c>
      <c r="G162" s="43">
        <f>IF(E162&gt;0,VLOOKUP(E162,税率表!$C$29:$F$36,4,1),0)</f>
        <v>0</v>
      </c>
      <c r="H162" s="43">
        <f t="shared" si="9"/>
        <v>0</v>
      </c>
      <c r="I162" s="43">
        <f>IF(H162&gt;0,VLOOKUP(H162/12,税率表!$A$17:$D$24,3,1),0)</f>
        <v>0</v>
      </c>
      <c r="J162" s="43">
        <f>IF(H162&gt;0,VLOOKUP(H162/12,税率表!$A$17:$D$24,4,1),0)</f>
        <v>0</v>
      </c>
      <c r="K162" s="43">
        <f t="shared" si="10"/>
        <v>0</v>
      </c>
      <c r="L162" s="43">
        <f t="shared" si="11"/>
        <v>0</v>
      </c>
    </row>
    <row r="163" ht="16.5" spans="1:12">
      <c r="A163" s="41">
        <v>162</v>
      </c>
      <c r="B163" s="41"/>
      <c r="C163" s="41"/>
      <c r="D163" s="42"/>
      <c r="E163" s="43">
        <f t="shared" si="8"/>
        <v>0</v>
      </c>
      <c r="F163" s="43">
        <f>IF(E163&gt;0,VLOOKUP(E163,税率表!$C$29:$F$36,3,1),0)</f>
        <v>0</v>
      </c>
      <c r="G163" s="43">
        <f>IF(E163&gt;0,VLOOKUP(E163,税率表!$C$29:$F$36,4,1),0)</f>
        <v>0</v>
      </c>
      <c r="H163" s="43">
        <f t="shared" si="9"/>
        <v>0</v>
      </c>
      <c r="I163" s="43">
        <f>IF(H163&gt;0,VLOOKUP(H163/12,税率表!$A$17:$D$24,3,1),0)</f>
        <v>0</v>
      </c>
      <c r="J163" s="43">
        <f>IF(H163&gt;0,VLOOKUP(H163/12,税率表!$A$17:$D$24,4,1),0)</f>
        <v>0</v>
      </c>
      <c r="K163" s="43">
        <f t="shared" si="10"/>
        <v>0</v>
      </c>
      <c r="L163" s="43">
        <f t="shared" si="11"/>
        <v>0</v>
      </c>
    </row>
    <row r="164" ht="16.5" spans="1:12">
      <c r="A164" s="41">
        <v>163</v>
      </c>
      <c r="B164" s="41"/>
      <c r="C164" s="41"/>
      <c r="D164" s="42"/>
      <c r="E164" s="43">
        <f t="shared" si="8"/>
        <v>0</v>
      </c>
      <c r="F164" s="43">
        <f>IF(E164&gt;0,VLOOKUP(E164,税率表!$C$29:$F$36,3,1),0)</f>
        <v>0</v>
      </c>
      <c r="G164" s="43">
        <f>IF(E164&gt;0,VLOOKUP(E164,税率表!$C$29:$F$36,4,1),0)</f>
        <v>0</v>
      </c>
      <c r="H164" s="43">
        <f t="shared" si="9"/>
        <v>0</v>
      </c>
      <c r="I164" s="43">
        <f>IF(H164&gt;0,VLOOKUP(H164/12,税率表!$A$17:$D$24,3,1),0)</f>
        <v>0</v>
      </c>
      <c r="J164" s="43">
        <f>IF(H164&gt;0,VLOOKUP(H164/12,税率表!$A$17:$D$24,4,1),0)</f>
        <v>0</v>
      </c>
      <c r="K164" s="43">
        <f t="shared" si="10"/>
        <v>0</v>
      </c>
      <c r="L164" s="43">
        <f t="shared" si="11"/>
        <v>0</v>
      </c>
    </row>
    <row r="165" ht="16.5" spans="1:12">
      <c r="A165" s="41">
        <v>164</v>
      </c>
      <c r="B165" s="41"/>
      <c r="C165" s="41"/>
      <c r="D165" s="42"/>
      <c r="E165" s="43">
        <f t="shared" si="8"/>
        <v>0</v>
      </c>
      <c r="F165" s="43">
        <f>IF(E165&gt;0,VLOOKUP(E165,税率表!$C$29:$F$36,3,1),0)</f>
        <v>0</v>
      </c>
      <c r="G165" s="43">
        <f>IF(E165&gt;0,VLOOKUP(E165,税率表!$C$29:$F$36,4,1),0)</f>
        <v>0</v>
      </c>
      <c r="H165" s="43">
        <f t="shared" si="9"/>
        <v>0</v>
      </c>
      <c r="I165" s="43">
        <f>IF(H165&gt;0,VLOOKUP(H165/12,税率表!$A$17:$D$24,3,1),0)</f>
        <v>0</v>
      </c>
      <c r="J165" s="43">
        <f>IF(H165&gt;0,VLOOKUP(H165/12,税率表!$A$17:$D$24,4,1),0)</f>
        <v>0</v>
      </c>
      <c r="K165" s="43">
        <f t="shared" si="10"/>
        <v>0</v>
      </c>
      <c r="L165" s="43">
        <f t="shared" si="11"/>
        <v>0</v>
      </c>
    </row>
    <row r="166" ht="16.5" spans="1:12">
      <c r="A166" s="41">
        <v>165</v>
      </c>
      <c r="B166" s="41"/>
      <c r="C166" s="41"/>
      <c r="D166" s="42"/>
      <c r="E166" s="43">
        <f t="shared" si="8"/>
        <v>0</v>
      </c>
      <c r="F166" s="43">
        <f>IF(E166&gt;0,VLOOKUP(E166,税率表!$C$29:$F$36,3,1),0)</f>
        <v>0</v>
      </c>
      <c r="G166" s="43">
        <f>IF(E166&gt;0,VLOOKUP(E166,税率表!$C$29:$F$36,4,1),0)</f>
        <v>0</v>
      </c>
      <c r="H166" s="43">
        <f t="shared" si="9"/>
        <v>0</v>
      </c>
      <c r="I166" s="43">
        <f>IF(H166&gt;0,VLOOKUP(H166/12,税率表!$A$17:$D$24,3,1),0)</f>
        <v>0</v>
      </c>
      <c r="J166" s="43">
        <f>IF(H166&gt;0,VLOOKUP(H166/12,税率表!$A$17:$D$24,4,1),0)</f>
        <v>0</v>
      </c>
      <c r="K166" s="43">
        <f t="shared" si="10"/>
        <v>0</v>
      </c>
      <c r="L166" s="43">
        <f t="shared" si="11"/>
        <v>0</v>
      </c>
    </row>
    <row r="167" ht="16.5" spans="1:12">
      <c r="A167" s="41">
        <v>166</v>
      </c>
      <c r="B167" s="41"/>
      <c r="C167" s="41"/>
      <c r="D167" s="42"/>
      <c r="E167" s="43">
        <f t="shared" si="8"/>
        <v>0</v>
      </c>
      <c r="F167" s="43">
        <f>IF(E167&gt;0,VLOOKUP(E167,税率表!$C$29:$F$36,3,1),0)</f>
        <v>0</v>
      </c>
      <c r="G167" s="43">
        <f>IF(E167&gt;0,VLOOKUP(E167,税率表!$C$29:$F$36,4,1),0)</f>
        <v>0</v>
      </c>
      <c r="H167" s="43">
        <f t="shared" si="9"/>
        <v>0</v>
      </c>
      <c r="I167" s="43">
        <f>IF(H167&gt;0,VLOOKUP(H167/12,税率表!$A$17:$D$24,3,1),0)</f>
        <v>0</v>
      </c>
      <c r="J167" s="43">
        <f>IF(H167&gt;0,VLOOKUP(H167/12,税率表!$A$17:$D$24,4,1),0)</f>
        <v>0</v>
      </c>
      <c r="K167" s="43">
        <f t="shared" si="10"/>
        <v>0</v>
      </c>
      <c r="L167" s="43">
        <f t="shared" si="11"/>
        <v>0</v>
      </c>
    </row>
    <row r="168" ht="16.5" spans="1:12">
      <c r="A168" s="41">
        <v>167</v>
      </c>
      <c r="B168" s="41"/>
      <c r="C168" s="41"/>
      <c r="D168" s="42"/>
      <c r="E168" s="43">
        <f t="shared" si="8"/>
        <v>0</v>
      </c>
      <c r="F168" s="43">
        <f>IF(E168&gt;0,VLOOKUP(E168,税率表!$C$29:$F$36,3,1),0)</f>
        <v>0</v>
      </c>
      <c r="G168" s="43">
        <f>IF(E168&gt;0,VLOOKUP(E168,税率表!$C$29:$F$36,4,1),0)</f>
        <v>0</v>
      </c>
      <c r="H168" s="43">
        <f t="shared" si="9"/>
        <v>0</v>
      </c>
      <c r="I168" s="43">
        <f>IF(H168&gt;0,VLOOKUP(H168/12,税率表!$A$17:$D$24,3,1),0)</f>
        <v>0</v>
      </c>
      <c r="J168" s="43">
        <f>IF(H168&gt;0,VLOOKUP(H168/12,税率表!$A$17:$D$24,4,1),0)</f>
        <v>0</v>
      </c>
      <c r="K168" s="43">
        <f t="shared" si="10"/>
        <v>0</v>
      </c>
      <c r="L168" s="43">
        <f t="shared" si="11"/>
        <v>0</v>
      </c>
    </row>
    <row r="169" ht="16.5" spans="1:12">
      <c r="A169" s="41">
        <v>168</v>
      </c>
      <c r="B169" s="41"/>
      <c r="C169" s="41"/>
      <c r="D169" s="42"/>
      <c r="E169" s="43">
        <f t="shared" si="8"/>
        <v>0</v>
      </c>
      <c r="F169" s="43">
        <f>IF(E169&gt;0,VLOOKUP(E169,税率表!$C$29:$F$36,3,1),0)</f>
        <v>0</v>
      </c>
      <c r="G169" s="43">
        <f>IF(E169&gt;0,VLOOKUP(E169,税率表!$C$29:$F$36,4,1),0)</f>
        <v>0</v>
      </c>
      <c r="H169" s="43">
        <f t="shared" si="9"/>
        <v>0</v>
      </c>
      <c r="I169" s="43">
        <f>IF(H169&gt;0,VLOOKUP(H169/12,税率表!$A$17:$D$24,3,1),0)</f>
        <v>0</v>
      </c>
      <c r="J169" s="43">
        <f>IF(H169&gt;0,VLOOKUP(H169/12,税率表!$A$17:$D$24,4,1),0)</f>
        <v>0</v>
      </c>
      <c r="K169" s="43">
        <f t="shared" si="10"/>
        <v>0</v>
      </c>
      <c r="L169" s="43">
        <f t="shared" si="11"/>
        <v>0</v>
      </c>
    </row>
    <row r="170" ht="16.5" spans="1:12">
      <c r="A170" s="41">
        <v>169</v>
      </c>
      <c r="B170" s="41"/>
      <c r="C170" s="41"/>
      <c r="D170" s="42"/>
      <c r="E170" s="43">
        <f t="shared" si="8"/>
        <v>0</v>
      </c>
      <c r="F170" s="43">
        <f>IF(E170&gt;0,VLOOKUP(E170,税率表!$C$29:$F$36,3,1),0)</f>
        <v>0</v>
      </c>
      <c r="G170" s="43">
        <f>IF(E170&gt;0,VLOOKUP(E170,税率表!$C$29:$F$36,4,1),0)</f>
        <v>0</v>
      </c>
      <c r="H170" s="43">
        <f t="shared" si="9"/>
        <v>0</v>
      </c>
      <c r="I170" s="43">
        <f>IF(H170&gt;0,VLOOKUP(H170/12,税率表!$A$17:$D$24,3,1),0)</f>
        <v>0</v>
      </c>
      <c r="J170" s="43">
        <f>IF(H170&gt;0,VLOOKUP(H170/12,税率表!$A$17:$D$24,4,1),0)</f>
        <v>0</v>
      </c>
      <c r="K170" s="43">
        <f t="shared" si="10"/>
        <v>0</v>
      </c>
      <c r="L170" s="43">
        <f t="shared" si="11"/>
        <v>0</v>
      </c>
    </row>
    <row r="171" ht="16.5" spans="1:12">
      <c r="A171" s="41">
        <v>170</v>
      </c>
      <c r="B171" s="41"/>
      <c r="C171" s="41"/>
      <c r="D171" s="42"/>
      <c r="E171" s="43">
        <f t="shared" si="8"/>
        <v>0</v>
      </c>
      <c r="F171" s="43">
        <f>IF(E171&gt;0,VLOOKUP(E171,税率表!$C$29:$F$36,3,1),0)</f>
        <v>0</v>
      </c>
      <c r="G171" s="43">
        <f>IF(E171&gt;0,VLOOKUP(E171,税率表!$C$29:$F$36,4,1),0)</f>
        <v>0</v>
      </c>
      <c r="H171" s="43">
        <f t="shared" si="9"/>
        <v>0</v>
      </c>
      <c r="I171" s="43">
        <f>IF(H171&gt;0,VLOOKUP(H171/12,税率表!$A$17:$D$24,3,1),0)</f>
        <v>0</v>
      </c>
      <c r="J171" s="43">
        <f>IF(H171&gt;0,VLOOKUP(H171/12,税率表!$A$17:$D$24,4,1),0)</f>
        <v>0</v>
      </c>
      <c r="K171" s="43">
        <f t="shared" si="10"/>
        <v>0</v>
      </c>
      <c r="L171" s="43">
        <f t="shared" si="11"/>
        <v>0</v>
      </c>
    </row>
    <row r="172" ht="16.5" spans="1:12">
      <c r="A172" s="41">
        <v>171</v>
      </c>
      <c r="B172" s="41"/>
      <c r="C172" s="41"/>
      <c r="D172" s="42"/>
      <c r="E172" s="43">
        <f t="shared" si="8"/>
        <v>0</v>
      </c>
      <c r="F172" s="43">
        <f>IF(E172&gt;0,VLOOKUP(E172,税率表!$C$29:$F$36,3,1),0)</f>
        <v>0</v>
      </c>
      <c r="G172" s="43">
        <f>IF(E172&gt;0,VLOOKUP(E172,税率表!$C$29:$F$36,4,1),0)</f>
        <v>0</v>
      </c>
      <c r="H172" s="43">
        <f t="shared" si="9"/>
        <v>0</v>
      </c>
      <c r="I172" s="43">
        <f>IF(H172&gt;0,VLOOKUP(H172/12,税率表!$A$17:$D$24,3,1),0)</f>
        <v>0</v>
      </c>
      <c r="J172" s="43">
        <f>IF(H172&gt;0,VLOOKUP(H172/12,税率表!$A$17:$D$24,4,1),0)</f>
        <v>0</v>
      </c>
      <c r="K172" s="43">
        <f t="shared" si="10"/>
        <v>0</v>
      </c>
      <c r="L172" s="43">
        <f t="shared" si="11"/>
        <v>0</v>
      </c>
    </row>
    <row r="173" ht="16.5" spans="1:12">
      <c r="A173" s="41">
        <v>172</v>
      </c>
      <c r="B173" s="41"/>
      <c r="C173" s="41"/>
      <c r="D173" s="42"/>
      <c r="E173" s="43">
        <f t="shared" si="8"/>
        <v>0</v>
      </c>
      <c r="F173" s="43">
        <f>IF(E173&gt;0,VLOOKUP(E173,税率表!$C$29:$F$36,3,1),0)</f>
        <v>0</v>
      </c>
      <c r="G173" s="43">
        <f>IF(E173&gt;0,VLOOKUP(E173,税率表!$C$29:$F$36,4,1),0)</f>
        <v>0</v>
      </c>
      <c r="H173" s="43">
        <f t="shared" si="9"/>
        <v>0</v>
      </c>
      <c r="I173" s="43">
        <f>IF(H173&gt;0,VLOOKUP(H173/12,税率表!$A$17:$D$24,3,1),0)</f>
        <v>0</v>
      </c>
      <c r="J173" s="43">
        <f>IF(H173&gt;0,VLOOKUP(H173/12,税率表!$A$17:$D$24,4,1),0)</f>
        <v>0</v>
      </c>
      <c r="K173" s="43">
        <f t="shared" si="10"/>
        <v>0</v>
      </c>
      <c r="L173" s="43">
        <f t="shared" si="11"/>
        <v>0</v>
      </c>
    </row>
    <row r="174" ht="16.5" spans="1:12">
      <c r="A174" s="41">
        <v>173</v>
      </c>
      <c r="B174" s="41"/>
      <c r="C174" s="41"/>
      <c r="D174" s="42"/>
      <c r="E174" s="43">
        <f t="shared" si="8"/>
        <v>0</v>
      </c>
      <c r="F174" s="43">
        <f>IF(E174&gt;0,VLOOKUP(E174,税率表!$C$29:$F$36,3,1),0)</f>
        <v>0</v>
      </c>
      <c r="G174" s="43">
        <f>IF(E174&gt;0,VLOOKUP(E174,税率表!$C$29:$F$36,4,1),0)</f>
        <v>0</v>
      </c>
      <c r="H174" s="43">
        <f t="shared" si="9"/>
        <v>0</v>
      </c>
      <c r="I174" s="43">
        <f>IF(H174&gt;0,VLOOKUP(H174/12,税率表!$A$17:$D$24,3,1),0)</f>
        <v>0</v>
      </c>
      <c r="J174" s="43">
        <f>IF(H174&gt;0,VLOOKUP(H174/12,税率表!$A$17:$D$24,4,1),0)</f>
        <v>0</v>
      </c>
      <c r="K174" s="43">
        <f t="shared" si="10"/>
        <v>0</v>
      </c>
      <c r="L174" s="43">
        <f t="shared" si="11"/>
        <v>0</v>
      </c>
    </row>
    <row r="175" ht="16.5" spans="1:12">
      <c r="A175" s="41">
        <v>174</v>
      </c>
      <c r="B175" s="41"/>
      <c r="C175" s="41"/>
      <c r="D175" s="42"/>
      <c r="E175" s="43">
        <f t="shared" si="8"/>
        <v>0</v>
      </c>
      <c r="F175" s="43">
        <f>IF(E175&gt;0,VLOOKUP(E175,税率表!$C$29:$F$36,3,1),0)</f>
        <v>0</v>
      </c>
      <c r="G175" s="43">
        <f>IF(E175&gt;0,VLOOKUP(E175,税率表!$C$29:$F$36,4,1),0)</f>
        <v>0</v>
      </c>
      <c r="H175" s="43">
        <f t="shared" si="9"/>
        <v>0</v>
      </c>
      <c r="I175" s="43">
        <f>IF(H175&gt;0,VLOOKUP(H175/12,税率表!$A$17:$D$24,3,1),0)</f>
        <v>0</v>
      </c>
      <c r="J175" s="43">
        <f>IF(H175&gt;0,VLOOKUP(H175/12,税率表!$A$17:$D$24,4,1),0)</f>
        <v>0</v>
      </c>
      <c r="K175" s="43">
        <f t="shared" si="10"/>
        <v>0</v>
      </c>
      <c r="L175" s="43">
        <f t="shared" si="11"/>
        <v>0</v>
      </c>
    </row>
    <row r="176" ht="16.5" spans="1:12">
      <c r="A176" s="41">
        <v>175</v>
      </c>
      <c r="B176" s="41"/>
      <c r="C176" s="41"/>
      <c r="D176" s="42"/>
      <c r="E176" s="43">
        <f t="shared" si="8"/>
        <v>0</v>
      </c>
      <c r="F176" s="43">
        <f>IF(E176&gt;0,VLOOKUP(E176,税率表!$C$29:$F$36,3,1),0)</f>
        <v>0</v>
      </c>
      <c r="G176" s="43">
        <f>IF(E176&gt;0,VLOOKUP(E176,税率表!$C$29:$F$36,4,1),0)</f>
        <v>0</v>
      </c>
      <c r="H176" s="43">
        <f t="shared" si="9"/>
        <v>0</v>
      </c>
      <c r="I176" s="43">
        <f>IF(H176&gt;0,VLOOKUP(H176/12,税率表!$A$17:$D$24,3,1),0)</f>
        <v>0</v>
      </c>
      <c r="J176" s="43">
        <f>IF(H176&gt;0,VLOOKUP(H176/12,税率表!$A$17:$D$24,4,1),0)</f>
        <v>0</v>
      </c>
      <c r="K176" s="43">
        <f t="shared" si="10"/>
        <v>0</v>
      </c>
      <c r="L176" s="43">
        <f t="shared" si="11"/>
        <v>0</v>
      </c>
    </row>
    <row r="177" ht="16.5" spans="1:12">
      <c r="A177" s="41">
        <v>176</v>
      </c>
      <c r="B177" s="41"/>
      <c r="C177" s="41"/>
      <c r="D177" s="42"/>
      <c r="E177" s="43">
        <f t="shared" si="8"/>
        <v>0</v>
      </c>
      <c r="F177" s="43">
        <f>IF(E177&gt;0,VLOOKUP(E177,税率表!$C$29:$F$36,3,1),0)</f>
        <v>0</v>
      </c>
      <c r="G177" s="43">
        <f>IF(E177&gt;0,VLOOKUP(E177,税率表!$C$29:$F$36,4,1),0)</f>
        <v>0</v>
      </c>
      <c r="H177" s="43">
        <f t="shared" si="9"/>
        <v>0</v>
      </c>
      <c r="I177" s="43">
        <f>IF(H177&gt;0,VLOOKUP(H177/12,税率表!$A$17:$D$24,3,1),0)</f>
        <v>0</v>
      </c>
      <c r="J177" s="43">
        <f>IF(H177&gt;0,VLOOKUP(H177/12,税率表!$A$17:$D$24,4,1),0)</f>
        <v>0</v>
      </c>
      <c r="K177" s="43">
        <f t="shared" si="10"/>
        <v>0</v>
      </c>
      <c r="L177" s="43">
        <f t="shared" si="11"/>
        <v>0</v>
      </c>
    </row>
    <row r="178" ht="16.5" spans="1:12">
      <c r="A178" s="41">
        <v>177</v>
      </c>
      <c r="B178" s="41"/>
      <c r="C178" s="41"/>
      <c r="D178" s="42"/>
      <c r="E178" s="43">
        <f t="shared" si="8"/>
        <v>0</v>
      </c>
      <c r="F178" s="43">
        <f>IF(E178&gt;0,VLOOKUP(E178,税率表!$C$29:$F$36,3,1),0)</f>
        <v>0</v>
      </c>
      <c r="G178" s="43">
        <f>IF(E178&gt;0,VLOOKUP(E178,税率表!$C$29:$F$36,4,1),0)</f>
        <v>0</v>
      </c>
      <c r="H178" s="43">
        <f t="shared" si="9"/>
        <v>0</v>
      </c>
      <c r="I178" s="43">
        <f>IF(H178&gt;0,VLOOKUP(H178/12,税率表!$A$17:$D$24,3,1),0)</f>
        <v>0</v>
      </c>
      <c r="J178" s="43">
        <f>IF(H178&gt;0,VLOOKUP(H178/12,税率表!$A$17:$D$24,4,1),0)</f>
        <v>0</v>
      </c>
      <c r="K178" s="43">
        <f t="shared" si="10"/>
        <v>0</v>
      </c>
      <c r="L178" s="43">
        <f t="shared" si="11"/>
        <v>0</v>
      </c>
    </row>
    <row r="179" ht="16.5" spans="1:12">
      <c r="A179" s="41">
        <v>178</v>
      </c>
      <c r="B179" s="41"/>
      <c r="C179" s="41"/>
      <c r="D179" s="42"/>
      <c r="E179" s="43">
        <f t="shared" si="8"/>
        <v>0</v>
      </c>
      <c r="F179" s="43">
        <f>IF(E179&gt;0,VLOOKUP(E179,税率表!$C$29:$F$36,3,1),0)</f>
        <v>0</v>
      </c>
      <c r="G179" s="43">
        <f>IF(E179&gt;0,VLOOKUP(E179,税率表!$C$29:$F$36,4,1),0)</f>
        <v>0</v>
      </c>
      <c r="H179" s="43">
        <f t="shared" si="9"/>
        <v>0</v>
      </c>
      <c r="I179" s="43">
        <f>IF(H179&gt;0,VLOOKUP(H179/12,税率表!$A$17:$D$24,3,1),0)</f>
        <v>0</v>
      </c>
      <c r="J179" s="43">
        <f>IF(H179&gt;0,VLOOKUP(H179/12,税率表!$A$17:$D$24,4,1),0)</f>
        <v>0</v>
      </c>
      <c r="K179" s="43">
        <f t="shared" si="10"/>
        <v>0</v>
      </c>
      <c r="L179" s="43">
        <f t="shared" si="11"/>
        <v>0</v>
      </c>
    </row>
    <row r="180" ht="16.5" spans="1:12">
      <c r="A180" s="41">
        <v>179</v>
      </c>
      <c r="B180" s="41"/>
      <c r="C180" s="41"/>
      <c r="D180" s="42"/>
      <c r="E180" s="43">
        <f t="shared" si="8"/>
        <v>0</v>
      </c>
      <c r="F180" s="43">
        <f>IF(E180&gt;0,VLOOKUP(E180,税率表!$C$29:$F$36,3,1),0)</f>
        <v>0</v>
      </c>
      <c r="G180" s="43">
        <f>IF(E180&gt;0,VLOOKUP(E180,税率表!$C$29:$F$36,4,1),0)</f>
        <v>0</v>
      </c>
      <c r="H180" s="43">
        <f t="shared" si="9"/>
        <v>0</v>
      </c>
      <c r="I180" s="43">
        <f>IF(H180&gt;0,VLOOKUP(H180/12,税率表!$A$17:$D$24,3,1),0)</f>
        <v>0</v>
      </c>
      <c r="J180" s="43">
        <f>IF(H180&gt;0,VLOOKUP(H180/12,税率表!$A$17:$D$24,4,1),0)</f>
        <v>0</v>
      </c>
      <c r="K180" s="43">
        <f t="shared" si="10"/>
        <v>0</v>
      </c>
      <c r="L180" s="43">
        <f t="shared" si="11"/>
        <v>0</v>
      </c>
    </row>
    <row r="181" ht="16.5" spans="1:12">
      <c r="A181" s="41">
        <v>180</v>
      </c>
      <c r="B181" s="41"/>
      <c r="C181" s="41"/>
      <c r="D181" s="42"/>
      <c r="E181" s="43">
        <f t="shared" si="8"/>
        <v>0</v>
      </c>
      <c r="F181" s="43">
        <f>IF(E181&gt;0,VLOOKUP(E181,税率表!$C$29:$F$36,3,1),0)</f>
        <v>0</v>
      </c>
      <c r="G181" s="43">
        <f>IF(E181&gt;0,VLOOKUP(E181,税率表!$C$29:$F$36,4,1),0)</f>
        <v>0</v>
      </c>
      <c r="H181" s="43">
        <f t="shared" si="9"/>
        <v>0</v>
      </c>
      <c r="I181" s="43">
        <f>IF(H181&gt;0,VLOOKUP(H181/12,税率表!$A$17:$D$24,3,1),0)</f>
        <v>0</v>
      </c>
      <c r="J181" s="43">
        <f>IF(H181&gt;0,VLOOKUP(H181/12,税率表!$A$17:$D$24,4,1),0)</f>
        <v>0</v>
      </c>
      <c r="K181" s="43">
        <f t="shared" si="10"/>
        <v>0</v>
      </c>
      <c r="L181" s="43">
        <f t="shared" si="11"/>
        <v>0</v>
      </c>
    </row>
    <row r="182" ht="16.5" spans="1:12">
      <c r="A182" s="41">
        <v>181</v>
      </c>
      <c r="B182" s="41"/>
      <c r="C182" s="41"/>
      <c r="D182" s="42"/>
      <c r="E182" s="43">
        <f t="shared" si="8"/>
        <v>0</v>
      </c>
      <c r="F182" s="43">
        <f>IF(E182&gt;0,VLOOKUP(E182,税率表!$C$29:$F$36,3,1),0)</f>
        <v>0</v>
      </c>
      <c r="G182" s="43">
        <f>IF(E182&gt;0,VLOOKUP(E182,税率表!$C$29:$F$36,4,1),0)</f>
        <v>0</v>
      </c>
      <c r="H182" s="43">
        <f t="shared" si="9"/>
        <v>0</v>
      </c>
      <c r="I182" s="43">
        <f>IF(H182&gt;0,VLOOKUP(H182/12,税率表!$A$17:$D$24,3,1),0)</f>
        <v>0</v>
      </c>
      <c r="J182" s="43">
        <f>IF(H182&gt;0,VLOOKUP(H182/12,税率表!$A$17:$D$24,4,1),0)</f>
        <v>0</v>
      </c>
      <c r="K182" s="43">
        <f t="shared" si="10"/>
        <v>0</v>
      </c>
      <c r="L182" s="43">
        <f t="shared" si="11"/>
        <v>0</v>
      </c>
    </row>
    <row r="183" ht="16.5" spans="1:12">
      <c r="A183" s="41">
        <v>182</v>
      </c>
      <c r="B183" s="41"/>
      <c r="C183" s="41"/>
      <c r="D183" s="42"/>
      <c r="E183" s="43">
        <f t="shared" si="8"/>
        <v>0</v>
      </c>
      <c r="F183" s="43">
        <f>IF(E183&gt;0,VLOOKUP(E183,税率表!$C$29:$F$36,3,1),0)</f>
        <v>0</v>
      </c>
      <c r="G183" s="43">
        <f>IF(E183&gt;0,VLOOKUP(E183,税率表!$C$29:$F$36,4,1),0)</f>
        <v>0</v>
      </c>
      <c r="H183" s="43">
        <f t="shared" si="9"/>
        <v>0</v>
      </c>
      <c r="I183" s="43">
        <f>IF(H183&gt;0,VLOOKUP(H183/12,税率表!$A$17:$D$24,3,1),0)</f>
        <v>0</v>
      </c>
      <c r="J183" s="43">
        <f>IF(H183&gt;0,VLOOKUP(H183/12,税率表!$A$17:$D$24,4,1),0)</f>
        <v>0</v>
      </c>
      <c r="K183" s="43">
        <f t="shared" si="10"/>
        <v>0</v>
      </c>
      <c r="L183" s="43">
        <f t="shared" si="11"/>
        <v>0</v>
      </c>
    </row>
    <row r="184" ht="16.5" spans="1:12">
      <c r="A184" s="41">
        <v>183</v>
      </c>
      <c r="B184" s="41"/>
      <c r="C184" s="41"/>
      <c r="D184" s="42"/>
      <c r="E184" s="43">
        <f t="shared" si="8"/>
        <v>0</v>
      </c>
      <c r="F184" s="43">
        <f>IF(E184&gt;0,VLOOKUP(E184,税率表!$C$29:$F$36,3,1),0)</f>
        <v>0</v>
      </c>
      <c r="G184" s="43">
        <f>IF(E184&gt;0,VLOOKUP(E184,税率表!$C$29:$F$36,4,1),0)</f>
        <v>0</v>
      </c>
      <c r="H184" s="43">
        <f t="shared" si="9"/>
        <v>0</v>
      </c>
      <c r="I184" s="43">
        <f>IF(H184&gt;0,VLOOKUP(H184/12,税率表!$A$17:$D$24,3,1),0)</f>
        <v>0</v>
      </c>
      <c r="J184" s="43">
        <f>IF(H184&gt;0,VLOOKUP(H184/12,税率表!$A$17:$D$24,4,1),0)</f>
        <v>0</v>
      </c>
      <c r="K184" s="43">
        <f t="shared" si="10"/>
        <v>0</v>
      </c>
      <c r="L184" s="43">
        <f t="shared" si="11"/>
        <v>0</v>
      </c>
    </row>
    <row r="185" ht="16.5" spans="1:12">
      <c r="A185" s="41">
        <v>184</v>
      </c>
      <c r="B185" s="41"/>
      <c r="C185" s="41"/>
      <c r="D185" s="42"/>
      <c r="E185" s="43">
        <f t="shared" si="8"/>
        <v>0</v>
      </c>
      <c r="F185" s="43">
        <f>IF(E185&gt;0,VLOOKUP(E185,税率表!$C$29:$F$36,3,1),0)</f>
        <v>0</v>
      </c>
      <c r="G185" s="43">
        <f>IF(E185&gt;0,VLOOKUP(E185,税率表!$C$29:$F$36,4,1),0)</f>
        <v>0</v>
      </c>
      <c r="H185" s="43">
        <f t="shared" si="9"/>
        <v>0</v>
      </c>
      <c r="I185" s="43">
        <f>IF(H185&gt;0,VLOOKUP(H185/12,税率表!$A$17:$D$24,3,1),0)</f>
        <v>0</v>
      </c>
      <c r="J185" s="43">
        <f>IF(H185&gt;0,VLOOKUP(H185/12,税率表!$A$17:$D$24,4,1),0)</f>
        <v>0</v>
      </c>
      <c r="K185" s="43">
        <f t="shared" si="10"/>
        <v>0</v>
      </c>
      <c r="L185" s="43">
        <f t="shared" si="11"/>
        <v>0</v>
      </c>
    </row>
    <row r="186" ht="16.5" spans="1:12">
      <c r="A186" s="41">
        <v>185</v>
      </c>
      <c r="B186" s="41"/>
      <c r="C186" s="41"/>
      <c r="D186" s="42"/>
      <c r="E186" s="43">
        <f t="shared" si="8"/>
        <v>0</v>
      </c>
      <c r="F186" s="43">
        <f>IF(E186&gt;0,VLOOKUP(E186,税率表!$C$29:$F$36,3,1),0)</f>
        <v>0</v>
      </c>
      <c r="G186" s="43">
        <f>IF(E186&gt;0,VLOOKUP(E186,税率表!$C$29:$F$36,4,1),0)</f>
        <v>0</v>
      </c>
      <c r="H186" s="43">
        <f t="shared" si="9"/>
        <v>0</v>
      </c>
      <c r="I186" s="43">
        <f>IF(H186&gt;0,VLOOKUP(H186/12,税率表!$A$17:$D$24,3,1),0)</f>
        <v>0</v>
      </c>
      <c r="J186" s="43">
        <f>IF(H186&gt;0,VLOOKUP(H186/12,税率表!$A$17:$D$24,4,1),0)</f>
        <v>0</v>
      </c>
      <c r="K186" s="43">
        <f t="shared" si="10"/>
        <v>0</v>
      </c>
      <c r="L186" s="43">
        <f t="shared" si="11"/>
        <v>0</v>
      </c>
    </row>
    <row r="187" ht="16.5" spans="1:12">
      <c r="A187" s="41">
        <v>186</v>
      </c>
      <c r="B187" s="41"/>
      <c r="C187" s="41"/>
      <c r="D187" s="42"/>
      <c r="E187" s="43">
        <f t="shared" si="8"/>
        <v>0</v>
      </c>
      <c r="F187" s="43">
        <f>IF(E187&gt;0,VLOOKUP(E187,税率表!$C$29:$F$36,3,1),0)</f>
        <v>0</v>
      </c>
      <c r="G187" s="43">
        <f>IF(E187&gt;0,VLOOKUP(E187,税率表!$C$29:$F$36,4,1),0)</f>
        <v>0</v>
      </c>
      <c r="H187" s="43">
        <f t="shared" si="9"/>
        <v>0</v>
      </c>
      <c r="I187" s="43">
        <f>IF(H187&gt;0,VLOOKUP(H187/12,税率表!$A$17:$D$24,3,1),0)</f>
        <v>0</v>
      </c>
      <c r="J187" s="43">
        <f>IF(H187&gt;0,VLOOKUP(H187/12,税率表!$A$17:$D$24,4,1),0)</f>
        <v>0</v>
      </c>
      <c r="K187" s="43">
        <f t="shared" si="10"/>
        <v>0</v>
      </c>
      <c r="L187" s="43">
        <f t="shared" si="11"/>
        <v>0</v>
      </c>
    </row>
    <row r="188" ht="16.5" spans="1:12">
      <c r="A188" s="41">
        <v>187</v>
      </c>
      <c r="B188" s="41"/>
      <c r="C188" s="41"/>
      <c r="D188" s="42"/>
      <c r="E188" s="43">
        <f t="shared" si="8"/>
        <v>0</v>
      </c>
      <c r="F188" s="43">
        <f>IF(E188&gt;0,VLOOKUP(E188,税率表!$C$29:$F$36,3,1),0)</f>
        <v>0</v>
      </c>
      <c r="G188" s="43">
        <f>IF(E188&gt;0,VLOOKUP(E188,税率表!$C$29:$F$36,4,1),0)</f>
        <v>0</v>
      </c>
      <c r="H188" s="43">
        <f t="shared" si="9"/>
        <v>0</v>
      </c>
      <c r="I188" s="43">
        <f>IF(H188&gt;0,VLOOKUP(H188/12,税率表!$A$17:$D$24,3,1),0)</f>
        <v>0</v>
      </c>
      <c r="J188" s="43">
        <f>IF(H188&gt;0,VLOOKUP(H188/12,税率表!$A$17:$D$24,4,1),0)</f>
        <v>0</v>
      </c>
      <c r="K188" s="43">
        <f t="shared" si="10"/>
        <v>0</v>
      </c>
      <c r="L188" s="43">
        <f t="shared" si="11"/>
        <v>0</v>
      </c>
    </row>
    <row r="189" ht="16.5" spans="1:12">
      <c r="A189" s="41">
        <v>188</v>
      </c>
      <c r="B189" s="41"/>
      <c r="C189" s="41"/>
      <c r="D189" s="42"/>
      <c r="E189" s="43">
        <f t="shared" si="8"/>
        <v>0</v>
      </c>
      <c r="F189" s="43">
        <f>IF(E189&gt;0,VLOOKUP(E189,税率表!$C$29:$F$36,3,1),0)</f>
        <v>0</v>
      </c>
      <c r="G189" s="43">
        <f>IF(E189&gt;0,VLOOKUP(E189,税率表!$C$29:$F$36,4,1),0)</f>
        <v>0</v>
      </c>
      <c r="H189" s="43">
        <f t="shared" si="9"/>
        <v>0</v>
      </c>
      <c r="I189" s="43">
        <f>IF(H189&gt;0,VLOOKUP(H189/12,税率表!$A$17:$D$24,3,1),0)</f>
        <v>0</v>
      </c>
      <c r="J189" s="43">
        <f>IF(H189&gt;0,VLOOKUP(H189/12,税率表!$A$17:$D$24,4,1),0)</f>
        <v>0</v>
      </c>
      <c r="K189" s="43">
        <f t="shared" si="10"/>
        <v>0</v>
      </c>
      <c r="L189" s="43">
        <f t="shared" si="11"/>
        <v>0</v>
      </c>
    </row>
    <row r="190" ht="16.5" spans="1:12">
      <c r="A190" s="41">
        <v>189</v>
      </c>
      <c r="B190" s="41"/>
      <c r="C190" s="41"/>
      <c r="D190" s="42"/>
      <c r="E190" s="43">
        <f t="shared" si="8"/>
        <v>0</v>
      </c>
      <c r="F190" s="43">
        <f>IF(E190&gt;0,VLOOKUP(E190,税率表!$C$29:$F$36,3,1),0)</f>
        <v>0</v>
      </c>
      <c r="G190" s="43">
        <f>IF(E190&gt;0,VLOOKUP(E190,税率表!$C$29:$F$36,4,1),0)</f>
        <v>0</v>
      </c>
      <c r="H190" s="43">
        <f t="shared" si="9"/>
        <v>0</v>
      </c>
      <c r="I190" s="43">
        <f>IF(H190&gt;0,VLOOKUP(H190/12,税率表!$A$17:$D$24,3,1),0)</f>
        <v>0</v>
      </c>
      <c r="J190" s="43">
        <f>IF(H190&gt;0,VLOOKUP(H190/12,税率表!$A$17:$D$24,4,1),0)</f>
        <v>0</v>
      </c>
      <c r="K190" s="43">
        <f t="shared" si="10"/>
        <v>0</v>
      </c>
      <c r="L190" s="43">
        <f t="shared" si="11"/>
        <v>0</v>
      </c>
    </row>
    <row r="191" ht="16.5" spans="1:12">
      <c r="A191" s="41">
        <v>190</v>
      </c>
      <c r="B191" s="41"/>
      <c r="C191" s="41"/>
      <c r="D191" s="42"/>
      <c r="E191" s="43">
        <f t="shared" si="8"/>
        <v>0</v>
      </c>
      <c r="F191" s="43">
        <f>IF(E191&gt;0,VLOOKUP(E191,税率表!$C$29:$F$36,3,1),0)</f>
        <v>0</v>
      </c>
      <c r="G191" s="43">
        <f>IF(E191&gt;0,VLOOKUP(E191,税率表!$C$29:$F$36,4,1),0)</f>
        <v>0</v>
      </c>
      <c r="H191" s="43">
        <f t="shared" si="9"/>
        <v>0</v>
      </c>
      <c r="I191" s="43">
        <f>IF(H191&gt;0,VLOOKUP(H191/12,税率表!$A$17:$D$24,3,1),0)</f>
        <v>0</v>
      </c>
      <c r="J191" s="43">
        <f>IF(H191&gt;0,VLOOKUP(H191/12,税率表!$A$17:$D$24,4,1),0)</f>
        <v>0</v>
      </c>
      <c r="K191" s="43">
        <f t="shared" si="10"/>
        <v>0</v>
      </c>
      <c r="L191" s="43">
        <f t="shared" si="11"/>
        <v>0</v>
      </c>
    </row>
    <row r="192" ht="16.5" spans="1:12">
      <c r="A192" s="41">
        <v>191</v>
      </c>
      <c r="B192" s="41"/>
      <c r="C192" s="41"/>
      <c r="D192" s="42"/>
      <c r="E192" s="43">
        <f t="shared" si="8"/>
        <v>0</v>
      </c>
      <c r="F192" s="43">
        <f>IF(E192&gt;0,VLOOKUP(E192,税率表!$C$29:$F$36,3,1),0)</f>
        <v>0</v>
      </c>
      <c r="G192" s="43">
        <f>IF(E192&gt;0,VLOOKUP(E192,税率表!$C$29:$F$36,4,1),0)</f>
        <v>0</v>
      </c>
      <c r="H192" s="43">
        <f t="shared" si="9"/>
        <v>0</v>
      </c>
      <c r="I192" s="43">
        <f>IF(H192&gt;0,VLOOKUP(H192/12,税率表!$A$17:$D$24,3,1),0)</f>
        <v>0</v>
      </c>
      <c r="J192" s="43">
        <f>IF(H192&gt;0,VLOOKUP(H192/12,税率表!$A$17:$D$24,4,1),0)</f>
        <v>0</v>
      </c>
      <c r="K192" s="43">
        <f t="shared" si="10"/>
        <v>0</v>
      </c>
      <c r="L192" s="43">
        <f t="shared" si="11"/>
        <v>0</v>
      </c>
    </row>
    <row r="193" ht="16.5" spans="1:12">
      <c r="A193" s="41">
        <v>192</v>
      </c>
      <c r="B193" s="41"/>
      <c r="C193" s="41"/>
      <c r="D193" s="42"/>
      <c r="E193" s="43">
        <f t="shared" si="8"/>
        <v>0</v>
      </c>
      <c r="F193" s="43">
        <f>IF(E193&gt;0,VLOOKUP(E193,税率表!$C$29:$F$36,3,1),0)</f>
        <v>0</v>
      </c>
      <c r="G193" s="43">
        <f>IF(E193&gt;0,VLOOKUP(E193,税率表!$C$29:$F$36,4,1),0)</f>
        <v>0</v>
      </c>
      <c r="H193" s="43">
        <f t="shared" si="9"/>
        <v>0</v>
      </c>
      <c r="I193" s="43">
        <f>IF(H193&gt;0,VLOOKUP(H193/12,税率表!$A$17:$D$24,3,1),0)</f>
        <v>0</v>
      </c>
      <c r="J193" s="43">
        <f>IF(H193&gt;0,VLOOKUP(H193/12,税率表!$A$17:$D$24,4,1),0)</f>
        <v>0</v>
      </c>
      <c r="K193" s="43">
        <f t="shared" si="10"/>
        <v>0</v>
      </c>
      <c r="L193" s="43">
        <f t="shared" si="11"/>
        <v>0</v>
      </c>
    </row>
    <row r="194" ht="16.5" spans="1:12">
      <c r="A194" s="41">
        <v>193</v>
      </c>
      <c r="B194" s="41"/>
      <c r="C194" s="41"/>
      <c r="D194" s="42"/>
      <c r="E194" s="43">
        <f t="shared" si="8"/>
        <v>0</v>
      </c>
      <c r="F194" s="43">
        <f>IF(E194&gt;0,VLOOKUP(E194,税率表!$C$29:$F$36,3,1),0)</f>
        <v>0</v>
      </c>
      <c r="G194" s="43">
        <f>IF(E194&gt;0,VLOOKUP(E194,税率表!$C$29:$F$36,4,1),0)</f>
        <v>0</v>
      </c>
      <c r="H194" s="43">
        <f t="shared" si="9"/>
        <v>0</v>
      </c>
      <c r="I194" s="43">
        <f>IF(H194&gt;0,VLOOKUP(H194/12,税率表!$A$17:$D$24,3,1),0)</f>
        <v>0</v>
      </c>
      <c r="J194" s="43">
        <f>IF(H194&gt;0,VLOOKUP(H194/12,税率表!$A$17:$D$24,4,1),0)</f>
        <v>0</v>
      </c>
      <c r="K194" s="43">
        <f t="shared" si="10"/>
        <v>0</v>
      </c>
      <c r="L194" s="43">
        <f t="shared" si="11"/>
        <v>0</v>
      </c>
    </row>
    <row r="195" ht="16.5" spans="1:12">
      <c r="A195" s="41">
        <v>194</v>
      </c>
      <c r="B195" s="41"/>
      <c r="C195" s="41"/>
      <c r="D195" s="42"/>
      <c r="E195" s="43">
        <f t="shared" ref="E195:E201" si="12">ROUND(D195,2)</f>
        <v>0</v>
      </c>
      <c r="F195" s="43">
        <f>IF(E195&gt;0,VLOOKUP(E195,税率表!$C$29:$F$36,3,1),0)</f>
        <v>0</v>
      </c>
      <c r="G195" s="43">
        <f>IF(E195&gt;0,VLOOKUP(E195,税率表!$C$29:$F$36,4,1),0)</f>
        <v>0</v>
      </c>
      <c r="H195" s="43">
        <f t="shared" ref="H195:H201" si="13">ROUND((E195-G195)/(1-F195),2)</f>
        <v>0</v>
      </c>
      <c r="I195" s="43">
        <f>IF(H195&gt;0,VLOOKUP(H195/12,税率表!$A$17:$D$24,3,1),0)</f>
        <v>0</v>
      </c>
      <c r="J195" s="43">
        <f>IF(H195&gt;0,VLOOKUP(H195/12,税率表!$A$17:$D$24,4,1),0)</f>
        <v>0</v>
      </c>
      <c r="K195" s="43">
        <f t="shared" ref="K195:K201" si="14">ROUND(H195*I195-J195,2)</f>
        <v>0</v>
      </c>
      <c r="L195" s="43">
        <f t="shared" ref="L195:L201" si="15">ROUND((E195-G195)/(1-F195),2)</f>
        <v>0</v>
      </c>
    </row>
    <row r="196" ht="16.5" spans="1:12">
      <c r="A196" s="41">
        <v>195</v>
      </c>
      <c r="B196" s="41"/>
      <c r="C196" s="41"/>
      <c r="D196" s="42"/>
      <c r="E196" s="43">
        <f t="shared" si="12"/>
        <v>0</v>
      </c>
      <c r="F196" s="43">
        <f>IF(E196&gt;0,VLOOKUP(E196,税率表!$C$29:$F$36,3,1),0)</f>
        <v>0</v>
      </c>
      <c r="G196" s="43">
        <f>IF(E196&gt;0,VLOOKUP(E196,税率表!$C$29:$F$36,4,1),0)</f>
        <v>0</v>
      </c>
      <c r="H196" s="43">
        <f t="shared" si="13"/>
        <v>0</v>
      </c>
      <c r="I196" s="43">
        <f>IF(H196&gt;0,VLOOKUP(H196/12,税率表!$A$17:$D$24,3,1),0)</f>
        <v>0</v>
      </c>
      <c r="J196" s="43">
        <f>IF(H196&gt;0,VLOOKUP(H196/12,税率表!$A$17:$D$24,4,1),0)</f>
        <v>0</v>
      </c>
      <c r="K196" s="43">
        <f t="shared" si="14"/>
        <v>0</v>
      </c>
      <c r="L196" s="43">
        <f t="shared" si="15"/>
        <v>0</v>
      </c>
    </row>
    <row r="197" ht="16.5" spans="1:12">
      <c r="A197" s="41">
        <v>196</v>
      </c>
      <c r="B197" s="41"/>
      <c r="C197" s="41"/>
      <c r="D197" s="42"/>
      <c r="E197" s="43">
        <f t="shared" si="12"/>
        <v>0</v>
      </c>
      <c r="F197" s="43">
        <f>IF(E197&gt;0,VLOOKUP(E197,税率表!$C$29:$F$36,3,1),0)</f>
        <v>0</v>
      </c>
      <c r="G197" s="43">
        <f>IF(E197&gt;0,VLOOKUP(E197,税率表!$C$29:$F$36,4,1),0)</f>
        <v>0</v>
      </c>
      <c r="H197" s="43">
        <f t="shared" si="13"/>
        <v>0</v>
      </c>
      <c r="I197" s="43">
        <f>IF(H197&gt;0,VLOOKUP(H197/12,税率表!$A$17:$D$24,3,1),0)</f>
        <v>0</v>
      </c>
      <c r="J197" s="43">
        <f>IF(H197&gt;0,VLOOKUP(H197/12,税率表!$A$17:$D$24,4,1),0)</f>
        <v>0</v>
      </c>
      <c r="K197" s="43">
        <f t="shared" si="14"/>
        <v>0</v>
      </c>
      <c r="L197" s="43">
        <f t="shared" si="15"/>
        <v>0</v>
      </c>
    </row>
    <row r="198" ht="16.5" spans="1:12">
      <c r="A198" s="41">
        <v>197</v>
      </c>
      <c r="B198" s="41"/>
      <c r="C198" s="41"/>
      <c r="D198" s="42"/>
      <c r="E198" s="43">
        <f t="shared" si="12"/>
        <v>0</v>
      </c>
      <c r="F198" s="43">
        <f>IF(E198&gt;0,VLOOKUP(E198,税率表!$C$29:$F$36,3,1),0)</f>
        <v>0</v>
      </c>
      <c r="G198" s="43">
        <f>IF(E198&gt;0,VLOOKUP(E198,税率表!$C$29:$F$36,4,1),0)</f>
        <v>0</v>
      </c>
      <c r="H198" s="43">
        <f t="shared" si="13"/>
        <v>0</v>
      </c>
      <c r="I198" s="43">
        <f>IF(H198&gt;0,VLOOKUP(H198/12,税率表!$A$17:$D$24,3,1),0)</f>
        <v>0</v>
      </c>
      <c r="J198" s="43">
        <f>IF(H198&gt;0,VLOOKUP(H198/12,税率表!$A$17:$D$24,4,1),0)</f>
        <v>0</v>
      </c>
      <c r="K198" s="43">
        <f t="shared" si="14"/>
        <v>0</v>
      </c>
      <c r="L198" s="43">
        <f t="shared" si="15"/>
        <v>0</v>
      </c>
    </row>
    <row r="199" ht="16.5" spans="1:12">
      <c r="A199" s="41">
        <v>198</v>
      </c>
      <c r="B199" s="41"/>
      <c r="C199" s="41"/>
      <c r="D199" s="42"/>
      <c r="E199" s="43">
        <f t="shared" si="12"/>
        <v>0</v>
      </c>
      <c r="F199" s="43">
        <f>IF(E199&gt;0,VLOOKUP(E199,税率表!$C$29:$F$36,3,1),0)</f>
        <v>0</v>
      </c>
      <c r="G199" s="43">
        <f>IF(E199&gt;0,VLOOKUP(E199,税率表!$C$29:$F$36,4,1),0)</f>
        <v>0</v>
      </c>
      <c r="H199" s="43">
        <f t="shared" si="13"/>
        <v>0</v>
      </c>
      <c r="I199" s="43">
        <f>IF(H199&gt;0,VLOOKUP(H199/12,税率表!$A$17:$D$24,3,1),0)</f>
        <v>0</v>
      </c>
      <c r="J199" s="43">
        <f>IF(H199&gt;0,VLOOKUP(H199/12,税率表!$A$17:$D$24,4,1),0)</f>
        <v>0</v>
      </c>
      <c r="K199" s="43">
        <f t="shared" si="14"/>
        <v>0</v>
      </c>
      <c r="L199" s="43">
        <f t="shared" si="15"/>
        <v>0</v>
      </c>
    </row>
    <row r="200" ht="16.5" spans="1:12">
      <c r="A200" s="41">
        <v>199</v>
      </c>
      <c r="B200" s="41"/>
      <c r="C200" s="41"/>
      <c r="D200" s="42"/>
      <c r="E200" s="43">
        <f t="shared" si="12"/>
        <v>0</v>
      </c>
      <c r="F200" s="43">
        <f>IF(E200&gt;0,VLOOKUP(E200,税率表!$C$29:$F$36,3,1),0)</f>
        <v>0</v>
      </c>
      <c r="G200" s="43">
        <f>IF(E200&gt;0,VLOOKUP(E200,税率表!$C$29:$F$36,4,1),0)</f>
        <v>0</v>
      </c>
      <c r="H200" s="43">
        <f t="shared" si="13"/>
        <v>0</v>
      </c>
      <c r="I200" s="43">
        <f>IF(H200&gt;0,VLOOKUP(H200/12,税率表!$A$17:$D$24,3,1),0)</f>
        <v>0</v>
      </c>
      <c r="J200" s="43">
        <f>IF(H200&gt;0,VLOOKUP(H200/12,税率表!$A$17:$D$24,4,1),0)</f>
        <v>0</v>
      </c>
      <c r="K200" s="43">
        <f t="shared" si="14"/>
        <v>0</v>
      </c>
      <c r="L200" s="43">
        <f t="shared" si="15"/>
        <v>0</v>
      </c>
    </row>
    <row r="201" ht="16.5" spans="1:12">
      <c r="A201" s="41">
        <v>200</v>
      </c>
      <c r="B201" s="41"/>
      <c r="C201" s="41"/>
      <c r="D201" s="42"/>
      <c r="E201" s="43">
        <f t="shared" si="12"/>
        <v>0</v>
      </c>
      <c r="F201" s="43">
        <f>IF(E201&gt;0,VLOOKUP(E201,税率表!$C$29:$F$36,3,1),0)</f>
        <v>0</v>
      </c>
      <c r="G201" s="43">
        <f>IF(E201&gt;0,VLOOKUP(E201,税率表!$C$29:$F$36,4,1),0)</f>
        <v>0</v>
      </c>
      <c r="H201" s="43">
        <f t="shared" si="13"/>
        <v>0</v>
      </c>
      <c r="I201" s="43">
        <f>IF(H201&gt;0,VLOOKUP(H201/12,税率表!$A$17:$D$24,3,1),0)</f>
        <v>0</v>
      </c>
      <c r="J201" s="43">
        <f>IF(H201&gt;0,VLOOKUP(H201/12,税率表!$A$17:$D$24,4,1),0)</f>
        <v>0</v>
      </c>
      <c r="K201" s="43">
        <f t="shared" si="14"/>
        <v>0</v>
      </c>
      <c r="L201" s="43">
        <f t="shared" si="15"/>
        <v>0</v>
      </c>
    </row>
    <row r="202" ht="16.5" spans="1:12">
      <c r="A202" s="41">
        <v>201</v>
      </c>
      <c r="B202" s="41"/>
      <c r="C202" s="41"/>
      <c r="D202" s="42"/>
      <c r="E202" s="43">
        <f t="shared" ref="E202:E265" si="16">ROUND(D202,2)</f>
        <v>0</v>
      </c>
      <c r="F202" s="43">
        <f>IF(E202&gt;0,VLOOKUP(E202,税率表!$C$29:$F$36,3,1),0)</f>
        <v>0</v>
      </c>
      <c r="G202" s="43">
        <f>IF(E202&gt;0,VLOOKUP(E202,税率表!$C$29:$F$36,4,1),0)</f>
        <v>0</v>
      </c>
      <c r="H202" s="43">
        <f t="shared" ref="H202:H265" si="17">ROUND((E202-G202)/(1-F202),2)</f>
        <v>0</v>
      </c>
      <c r="I202" s="43">
        <f>IF(H202&gt;0,VLOOKUP(H202/12,税率表!$A$17:$D$24,3,1),0)</f>
        <v>0</v>
      </c>
      <c r="J202" s="43">
        <f>IF(H202&gt;0,VLOOKUP(H202/12,税率表!$A$17:$D$24,4,1),0)</f>
        <v>0</v>
      </c>
      <c r="K202" s="43">
        <f t="shared" ref="K202:K265" si="18">ROUND(H202*I202-J202,2)</f>
        <v>0</v>
      </c>
      <c r="L202" s="43">
        <f t="shared" ref="L202:L265" si="19">ROUND((E202-G202)/(1-F202),2)</f>
        <v>0</v>
      </c>
    </row>
    <row r="203" ht="16.5" spans="1:12">
      <c r="A203" s="41">
        <v>202</v>
      </c>
      <c r="B203" s="41"/>
      <c r="C203" s="41"/>
      <c r="D203" s="42"/>
      <c r="E203" s="43">
        <f t="shared" si="16"/>
        <v>0</v>
      </c>
      <c r="F203" s="43">
        <f>IF(E203&gt;0,VLOOKUP(E203,税率表!$C$29:$F$36,3,1),0)</f>
        <v>0</v>
      </c>
      <c r="G203" s="43">
        <f>IF(E203&gt;0,VLOOKUP(E203,税率表!$C$29:$F$36,4,1),0)</f>
        <v>0</v>
      </c>
      <c r="H203" s="43">
        <f t="shared" si="17"/>
        <v>0</v>
      </c>
      <c r="I203" s="43">
        <f>IF(H203&gt;0,VLOOKUP(H203/12,税率表!$A$17:$D$24,3,1),0)</f>
        <v>0</v>
      </c>
      <c r="J203" s="43">
        <f>IF(H203&gt;0,VLOOKUP(H203/12,税率表!$A$17:$D$24,4,1),0)</f>
        <v>0</v>
      </c>
      <c r="K203" s="43">
        <f t="shared" si="18"/>
        <v>0</v>
      </c>
      <c r="L203" s="43">
        <f t="shared" si="19"/>
        <v>0</v>
      </c>
    </row>
    <row r="204" ht="16.5" spans="1:12">
      <c r="A204" s="41">
        <v>203</v>
      </c>
      <c r="B204" s="41"/>
      <c r="C204" s="41"/>
      <c r="D204" s="42"/>
      <c r="E204" s="43">
        <f t="shared" si="16"/>
        <v>0</v>
      </c>
      <c r="F204" s="43">
        <f>IF(E204&gt;0,VLOOKUP(E204,税率表!$C$29:$F$36,3,1),0)</f>
        <v>0</v>
      </c>
      <c r="G204" s="43">
        <f>IF(E204&gt;0,VLOOKUP(E204,税率表!$C$29:$F$36,4,1),0)</f>
        <v>0</v>
      </c>
      <c r="H204" s="43">
        <f t="shared" si="17"/>
        <v>0</v>
      </c>
      <c r="I204" s="43">
        <f>IF(H204&gt;0,VLOOKUP(H204/12,税率表!$A$17:$D$24,3,1),0)</f>
        <v>0</v>
      </c>
      <c r="J204" s="43">
        <f>IF(H204&gt;0,VLOOKUP(H204/12,税率表!$A$17:$D$24,4,1),0)</f>
        <v>0</v>
      </c>
      <c r="K204" s="43">
        <f t="shared" si="18"/>
        <v>0</v>
      </c>
      <c r="L204" s="43">
        <f t="shared" si="19"/>
        <v>0</v>
      </c>
    </row>
    <row r="205" ht="16.5" spans="1:12">
      <c r="A205" s="41">
        <v>204</v>
      </c>
      <c r="B205" s="41"/>
      <c r="C205" s="41"/>
      <c r="D205" s="42"/>
      <c r="E205" s="43">
        <f t="shared" si="16"/>
        <v>0</v>
      </c>
      <c r="F205" s="43">
        <f>IF(E205&gt;0,VLOOKUP(E205,税率表!$C$29:$F$36,3,1),0)</f>
        <v>0</v>
      </c>
      <c r="G205" s="43">
        <f>IF(E205&gt;0,VLOOKUP(E205,税率表!$C$29:$F$36,4,1),0)</f>
        <v>0</v>
      </c>
      <c r="H205" s="43">
        <f t="shared" si="17"/>
        <v>0</v>
      </c>
      <c r="I205" s="43">
        <f>IF(H205&gt;0,VLOOKUP(H205/12,税率表!$A$17:$D$24,3,1),0)</f>
        <v>0</v>
      </c>
      <c r="J205" s="43">
        <f>IF(H205&gt;0,VLOOKUP(H205/12,税率表!$A$17:$D$24,4,1),0)</f>
        <v>0</v>
      </c>
      <c r="K205" s="43">
        <f t="shared" si="18"/>
        <v>0</v>
      </c>
      <c r="L205" s="43">
        <f t="shared" si="19"/>
        <v>0</v>
      </c>
    </row>
    <row r="206" ht="16.5" spans="1:12">
      <c r="A206" s="41">
        <v>205</v>
      </c>
      <c r="B206" s="41"/>
      <c r="C206" s="41"/>
      <c r="D206" s="42"/>
      <c r="E206" s="43">
        <f t="shared" si="16"/>
        <v>0</v>
      </c>
      <c r="F206" s="43">
        <f>IF(E206&gt;0,VLOOKUP(E206,税率表!$C$29:$F$36,3,1),0)</f>
        <v>0</v>
      </c>
      <c r="G206" s="43">
        <f>IF(E206&gt;0,VLOOKUP(E206,税率表!$C$29:$F$36,4,1),0)</f>
        <v>0</v>
      </c>
      <c r="H206" s="43">
        <f t="shared" si="17"/>
        <v>0</v>
      </c>
      <c r="I206" s="43">
        <f>IF(H206&gt;0,VLOOKUP(H206/12,税率表!$A$17:$D$24,3,1),0)</f>
        <v>0</v>
      </c>
      <c r="J206" s="43">
        <f>IF(H206&gt;0,VLOOKUP(H206/12,税率表!$A$17:$D$24,4,1),0)</f>
        <v>0</v>
      </c>
      <c r="K206" s="43">
        <f t="shared" si="18"/>
        <v>0</v>
      </c>
      <c r="L206" s="43">
        <f t="shared" si="19"/>
        <v>0</v>
      </c>
    </row>
    <row r="207" ht="16.5" spans="1:12">
      <c r="A207" s="41">
        <v>206</v>
      </c>
      <c r="B207" s="41"/>
      <c r="C207" s="41"/>
      <c r="D207" s="42"/>
      <c r="E207" s="43">
        <f t="shared" si="16"/>
        <v>0</v>
      </c>
      <c r="F207" s="43">
        <f>IF(E207&gt;0,VLOOKUP(E207,税率表!$C$29:$F$36,3,1),0)</f>
        <v>0</v>
      </c>
      <c r="G207" s="43">
        <f>IF(E207&gt;0,VLOOKUP(E207,税率表!$C$29:$F$36,4,1),0)</f>
        <v>0</v>
      </c>
      <c r="H207" s="43">
        <f t="shared" si="17"/>
        <v>0</v>
      </c>
      <c r="I207" s="43">
        <f>IF(H207&gt;0,VLOOKUP(H207/12,税率表!$A$17:$D$24,3,1),0)</f>
        <v>0</v>
      </c>
      <c r="J207" s="43">
        <f>IF(H207&gt;0,VLOOKUP(H207/12,税率表!$A$17:$D$24,4,1),0)</f>
        <v>0</v>
      </c>
      <c r="K207" s="43">
        <f t="shared" si="18"/>
        <v>0</v>
      </c>
      <c r="L207" s="43">
        <f t="shared" si="19"/>
        <v>0</v>
      </c>
    </row>
    <row r="208" ht="16.5" spans="1:12">
      <c r="A208" s="41">
        <v>207</v>
      </c>
      <c r="B208" s="41"/>
      <c r="C208" s="41"/>
      <c r="D208" s="42"/>
      <c r="E208" s="43">
        <f t="shared" si="16"/>
        <v>0</v>
      </c>
      <c r="F208" s="43">
        <f>IF(E208&gt;0,VLOOKUP(E208,税率表!$C$29:$F$36,3,1),0)</f>
        <v>0</v>
      </c>
      <c r="G208" s="43">
        <f>IF(E208&gt;0,VLOOKUP(E208,税率表!$C$29:$F$36,4,1),0)</f>
        <v>0</v>
      </c>
      <c r="H208" s="43">
        <f t="shared" si="17"/>
        <v>0</v>
      </c>
      <c r="I208" s="43">
        <f>IF(H208&gt;0,VLOOKUP(H208/12,税率表!$A$17:$D$24,3,1),0)</f>
        <v>0</v>
      </c>
      <c r="J208" s="43">
        <f>IF(H208&gt;0,VLOOKUP(H208/12,税率表!$A$17:$D$24,4,1),0)</f>
        <v>0</v>
      </c>
      <c r="K208" s="43">
        <f t="shared" si="18"/>
        <v>0</v>
      </c>
      <c r="L208" s="43">
        <f t="shared" si="19"/>
        <v>0</v>
      </c>
    </row>
    <row r="209" ht="16.5" spans="1:12">
      <c r="A209" s="41">
        <v>208</v>
      </c>
      <c r="B209" s="41"/>
      <c r="C209" s="41"/>
      <c r="D209" s="42"/>
      <c r="E209" s="43">
        <f t="shared" si="16"/>
        <v>0</v>
      </c>
      <c r="F209" s="43">
        <f>IF(E209&gt;0,VLOOKUP(E209,税率表!$C$29:$F$36,3,1),0)</f>
        <v>0</v>
      </c>
      <c r="G209" s="43">
        <f>IF(E209&gt;0,VLOOKUP(E209,税率表!$C$29:$F$36,4,1),0)</f>
        <v>0</v>
      </c>
      <c r="H209" s="43">
        <f t="shared" si="17"/>
        <v>0</v>
      </c>
      <c r="I209" s="43">
        <f>IF(H209&gt;0,VLOOKUP(H209/12,税率表!$A$17:$D$24,3,1),0)</f>
        <v>0</v>
      </c>
      <c r="J209" s="43">
        <f>IF(H209&gt;0,VLOOKUP(H209/12,税率表!$A$17:$D$24,4,1),0)</f>
        <v>0</v>
      </c>
      <c r="K209" s="43">
        <f t="shared" si="18"/>
        <v>0</v>
      </c>
      <c r="L209" s="43">
        <f t="shared" si="19"/>
        <v>0</v>
      </c>
    </row>
    <row r="210" ht="16.5" spans="1:12">
      <c r="A210" s="41">
        <v>209</v>
      </c>
      <c r="B210" s="41"/>
      <c r="C210" s="41"/>
      <c r="D210" s="42"/>
      <c r="E210" s="43">
        <f t="shared" si="16"/>
        <v>0</v>
      </c>
      <c r="F210" s="43">
        <f>IF(E210&gt;0,VLOOKUP(E210,税率表!$C$29:$F$36,3,1),0)</f>
        <v>0</v>
      </c>
      <c r="G210" s="43">
        <f>IF(E210&gt;0,VLOOKUP(E210,税率表!$C$29:$F$36,4,1),0)</f>
        <v>0</v>
      </c>
      <c r="H210" s="43">
        <f t="shared" si="17"/>
        <v>0</v>
      </c>
      <c r="I210" s="43">
        <f>IF(H210&gt;0,VLOOKUP(H210/12,税率表!$A$17:$D$24,3,1),0)</f>
        <v>0</v>
      </c>
      <c r="J210" s="43">
        <f>IF(H210&gt;0,VLOOKUP(H210/12,税率表!$A$17:$D$24,4,1),0)</f>
        <v>0</v>
      </c>
      <c r="K210" s="43">
        <f t="shared" si="18"/>
        <v>0</v>
      </c>
      <c r="L210" s="43">
        <f t="shared" si="19"/>
        <v>0</v>
      </c>
    </row>
    <row r="211" ht="16.5" spans="1:12">
      <c r="A211" s="41">
        <v>210</v>
      </c>
      <c r="B211" s="41"/>
      <c r="C211" s="41"/>
      <c r="D211" s="42"/>
      <c r="E211" s="43">
        <f t="shared" si="16"/>
        <v>0</v>
      </c>
      <c r="F211" s="43">
        <f>IF(E211&gt;0,VLOOKUP(E211,税率表!$C$29:$F$36,3,1),0)</f>
        <v>0</v>
      </c>
      <c r="G211" s="43">
        <f>IF(E211&gt;0,VLOOKUP(E211,税率表!$C$29:$F$36,4,1),0)</f>
        <v>0</v>
      </c>
      <c r="H211" s="43">
        <f t="shared" si="17"/>
        <v>0</v>
      </c>
      <c r="I211" s="43">
        <f>IF(H211&gt;0,VLOOKUP(H211/12,税率表!$A$17:$D$24,3,1),0)</f>
        <v>0</v>
      </c>
      <c r="J211" s="43">
        <f>IF(H211&gt;0,VLOOKUP(H211/12,税率表!$A$17:$D$24,4,1),0)</f>
        <v>0</v>
      </c>
      <c r="K211" s="43">
        <f t="shared" si="18"/>
        <v>0</v>
      </c>
      <c r="L211" s="43">
        <f t="shared" si="19"/>
        <v>0</v>
      </c>
    </row>
    <row r="212" ht="16.5" spans="1:12">
      <c r="A212" s="41">
        <v>211</v>
      </c>
      <c r="B212" s="41"/>
      <c r="C212" s="41"/>
      <c r="D212" s="42"/>
      <c r="E212" s="43">
        <f t="shared" si="16"/>
        <v>0</v>
      </c>
      <c r="F212" s="43">
        <f>IF(E212&gt;0,VLOOKUP(E212,税率表!$C$29:$F$36,3,1),0)</f>
        <v>0</v>
      </c>
      <c r="G212" s="43">
        <f>IF(E212&gt;0,VLOOKUP(E212,税率表!$C$29:$F$36,4,1),0)</f>
        <v>0</v>
      </c>
      <c r="H212" s="43">
        <f t="shared" si="17"/>
        <v>0</v>
      </c>
      <c r="I212" s="43">
        <f>IF(H212&gt;0,VLOOKUP(H212/12,税率表!$A$17:$D$24,3,1),0)</f>
        <v>0</v>
      </c>
      <c r="J212" s="43">
        <f>IF(H212&gt;0,VLOOKUP(H212/12,税率表!$A$17:$D$24,4,1),0)</f>
        <v>0</v>
      </c>
      <c r="K212" s="43">
        <f t="shared" si="18"/>
        <v>0</v>
      </c>
      <c r="L212" s="43">
        <f t="shared" si="19"/>
        <v>0</v>
      </c>
    </row>
    <row r="213" ht="16.5" spans="1:12">
      <c r="A213" s="41">
        <v>212</v>
      </c>
      <c r="B213" s="41"/>
      <c r="C213" s="41"/>
      <c r="D213" s="42"/>
      <c r="E213" s="43">
        <f t="shared" si="16"/>
        <v>0</v>
      </c>
      <c r="F213" s="43">
        <f>IF(E213&gt;0,VLOOKUP(E213,税率表!$C$29:$F$36,3,1),0)</f>
        <v>0</v>
      </c>
      <c r="G213" s="43">
        <f>IF(E213&gt;0,VLOOKUP(E213,税率表!$C$29:$F$36,4,1),0)</f>
        <v>0</v>
      </c>
      <c r="H213" s="43">
        <f t="shared" si="17"/>
        <v>0</v>
      </c>
      <c r="I213" s="43">
        <f>IF(H213&gt;0,VLOOKUP(H213/12,税率表!$A$17:$D$24,3,1),0)</f>
        <v>0</v>
      </c>
      <c r="J213" s="43">
        <f>IF(H213&gt;0,VLOOKUP(H213/12,税率表!$A$17:$D$24,4,1),0)</f>
        <v>0</v>
      </c>
      <c r="K213" s="43">
        <f t="shared" si="18"/>
        <v>0</v>
      </c>
      <c r="L213" s="43">
        <f t="shared" si="19"/>
        <v>0</v>
      </c>
    </row>
    <row r="214" ht="16.5" spans="1:12">
      <c r="A214" s="41">
        <v>213</v>
      </c>
      <c r="B214" s="41"/>
      <c r="C214" s="41"/>
      <c r="D214" s="42"/>
      <c r="E214" s="43">
        <f t="shared" si="16"/>
        <v>0</v>
      </c>
      <c r="F214" s="43">
        <f>IF(E214&gt;0,VLOOKUP(E214,税率表!$C$29:$F$36,3,1),0)</f>
        <v>0</v>
      </c>
      <c r="G214" s="43">
        <f>IF(E214&gt;0,VLOOKUP(E214,税率表!$C$29:$F$36,4,1),0)</f>
        <v>0</v>
      </c>
      <c r="H214" s="43">
        <f t="shared" si="17"/>
        <v>0</v>
      </c>
      <c r="I214" s="43">
        <f>IF(H214&gt;0,VLOOKUP(H214/12,税率表!$A$17:$D$24,3,1),0)</f>
        <v>0</v>
      </c>
      <c r="J214" s="43">
        <f>IF(H214&gt;0,VLOOKUP(H214/12,税率表!$A$17:$D$24,4,1),0)</f>
        <v>0</v>
      </c>
      <c r="K214" s="43">
        <f t="shared" si="18"/>
        <v>0</v>
      </c>
      <c r="L214" s="43">
        <f t="shared" si="19"/>
        <v>0</v>
      </c>
    </row>
    <row r="215" ht="16.5" spans="1:12">
      <c r="A215" s="41">
        <v>214</v>
      </c>
      <c r="B215" s="41"/>
      <c r="C215" s="41"/>
      <c r="D215" s="42"/>
      <c r="E215" s="43">
        <f t="shared" si="16"/>
        <v>0</v>
      </c>
      <c r="F215" s="43">
        <f>IF(E215&gt;0,VLOOKUP(E215,税率表!$C$29:$F$36,3,1),0)</f>
        <v>0</v>
      </c>
      <c r="G215" s="43">
        <f>IF(E215&gt;0,VLOOKUP(E215,税率表!$C$29:$F$36,4,1),0)</f>
        <v>0</v>
      </c>
      <c r="H215" s="43">
        <f t="shared" si="17"/>
        <v>0</v>
      </c>
      <c r="I215" s="43">
        <f>IF(H215&gt;0,VLOOKUP(H215/12,税率表!$A$17:$D$24,3,1),0)</f>
        <v>0</v>
      </c>
      <c r="J215" s="43">
        <f>IF(H215&gt;0,VLOOKUP(H215/12,税率表!$A$17:$D$24,4,1),0)</f>
        <v>0</v>
      </c>
      <c r="K215" s="43">
        <f t="shared" si="18"/>
        <v>0</v>
      </c>
      <c r="L215" s="43">
        <f t="shared" si="19"/>
        <v>0</v>
      </c>
    </row>
    <row r="216" ht="16.5" spans="1:12">
      <c r="A216" s="41">
        <v>215</v>
      </c>
      <c r="B216" s="41"/>
      <c r="C216" s="41"/>
      <c r="D216" s="42"/>
      <c r="E216" s="43">
        <f t="shared" si="16"/>
        <v>0</v>
      </c>
      <c r="F216" s="43">
        <f>IF(E216&gt;0,VLOOKUP(E216,税率表!$C$29:$F$36,3,1),0)</f>
        <v>0</v>
      </c>
      <c r="G216" s="43">
        <f>IF(E216&gt;0,VLOOKUP(E216,税率表!$C$29:$F$36,4,1),0)</f>
        <v>0</v>
      </c>
      <c r="H216" s="43">
        <f t="shared" si="17"/>
        <v>0</v>
      </c>
      <c r="I216" s="43">
        <f>IF(H216&gt;0,VLOOKUP(H216/12,税率表!$A$17:$D$24,3,1),0)</f>
        <v>0</v>
      </c>
      <c r="J216" s="43">
        <f>IF(H216&gt;0,VLOOKUP(H216/12,税率表!$A$17:$D$24,4,1),0)</f>
        <v>0</v>
      </c>
      <c r="K216" s="43">
        <f t="shared" si="18"/>
        <v>0</v>
      </c>
      <c r="L216" s="43">
        <f t="shared" si="19"/>
        <v>0</v>
      </c>
    </row>
    <row r="217" ht="16.5" spans="1:12">
      <c r="A217" s="41">
        <v>216</v>
      </c>
      <c r="B217" s="41"/>
      <c r="C217" s="41"/>
      <c r="D217" s="42"/>
      <c r="E217" s="43">
        <f t="shared" si="16"/>
        <v>0</v>
      </c>
      <c r="F217" s="43">
        <f>IF(E217&gt;0,VLOOKUP(E217,税率表!$C$29:$F$36,3,1),0)</f>
        <v>0</v>
      </c>
      <c r="G217" s="43">
        <f>IF(E217&gt;0,VLOOKUP(E217,税率表!$C$29:$F$36,4,1),0)</f>
        <v>0</v>
      </c>
      <c r="H217" s="43">
        <f t="shared" si="17"/>
        <v>0</v>
      </c>
      <c r="I217" s="43">
        <f>IF(H217&gt;0,VLOOKUP(H217/12,税率表!$A$17:$D$24,3,1),0)</f>
        <v>0</v>
      </c>
      <c r="J217" s="43">
        <f>IF(H217&gt;0,VLOOKUP(H217/12,税率表!$A$17:$D$24,4,1),0)</f>
        <v>0</v>
      </c>
      <c r="K217" s="43">
        <f t="shared" si="18"/>
        <v>0</v>
      </c>
      <c r="L217" s="43">
        <f t="shared" si="19"/>
        <v>0</v>
      </c>
    </row>
    <row r="218" ht="16.5" spans="1:12">
      <c r="A218" s="41">
        <v>217</v>
      </c>
      <c r="B218" s="41"/>
      <c r="C218" s="41"/>
      <c r="D218" s="42"/>
      <c r="E218" s="43">
        <f t="shared" si="16"/>
        <v>0</v>
      </c>
      <c r="F218" s="43">
        <f>IF(E218&gt;0,VLOOKUP(E218,税率表!$C$29:$F$36,3,1),0)</f>
        <v>0</v>
      </c>
      <c r="G218" s="43">
        <f>IF(E218&gt;0,VLOOKUP(E218,税率表!$C$29:$F$36,4,1),0)</f>
        <v>0</v>
      </c>
      <c r="H218" s="43">
        <f t="shared" si="17"/>
        <v>0</v>
      </c>
      <c r="I218" s="43">
        <f>IF(H218&gt;0,VLOOKUP(H218/12,税率表!$A$17:$D$24,3,1),0)</f>
        <v>0</v>
      </c>
      <c r="J218" s="43">
        <f>IF(H218&gt;0,VLOOKUP(H218/12,税率表!$A$17:$D$24,4,1),0)</f>
        <v>0</v>
      </c>
      <c r="K218" s="43">
        <f t="shared" si="18"/>
        <v>0</v>
      </c>
      <c r="L218" s="43">
        <f t="shared" si="19"/>
        <v>0</v>
      </c>
    </row>
    <row r="219" ht="16.5" spans="1:12">
      <c r="A219" s="41">
        <v>218</v>
      </c>
      <c r="B219" s="41"/>
      <c r="C219" s="41"/>
      <c r="D219" s="42"/>
      <c r="E219" s="43">
        <f t="shared" si="16"/>
        <v>0</v>
      </c>
      <c r="F219" s="43">
        <f>IF(E219&gt;0,VLOOKUP(E219,税率表!$C$29:$F$36,3,1),0)</f>
        <v>0</v>
      </c>
      <c r="G219" s="43">
        <f>IF(E219&gt;0,VLOOKUP(E219,税率表!$C$29:$F$36,4,1),0)</f>
        <v>0</v>
      </c>
      <c r="H219" s="43">
        <f t="shared" si="17"/>
        <v>0</v>
      </c>
      <c r="I219" s="43">
        <f>IF(H219&gt;0,VLOOKUP(H219/12,税率表!$A$17:$D$24,3,1),0)</f>
        <v>0</v>
      </c>
      <c r="J219" s="43">
        <f>IF(H219&gt;0,VLOOKUP(H219/12,税率表!$A$17:$D$24,4,1),0)</f>
        <v>0</v>
      </c>
      <c r="K219" s="43">
        <f t="shared" si="18"/>
        <v>0</v>
      </c>
      <c r="L219" s="43">
        <f t="shared" si="19"/>
        <v>0</v>
      </c>
    </row>
    <row r="220" ht="16.5" spans="1:12">
      <c r="A220" s="41">
        <v>219</v>
      </c>
      <c r="B220" s="41"/>
      <c r="C220" s="41"/>
      <c r="D220" s="42"/>
      <c r="E220" s="43">
        <f t="shared" si="16"/>
        <v>0</v>
      </c>
      <c r="F220" s="43">
        <f>IF(E220&gt;0,VLOOKUP(E220,税率表!$C$29:$F$36,3,1),0)</f>
        <v>0</v>
      </c>
      <c r="G220" s="43">
        <f>IF(E220&gt;0,VLOOKUP(E220,税率表!$C$29:$F$36,4,1),0)</f>
        <v>0</v>
      </c>
      <c r="H220" s="43">
        <f t="shared" si="17"/>
        <v>0</v>
      </c>
      <c r="I220" s="43">
        <f>IF(H220&gt;0,VLOOKUP(H220/12,税率表!$A$17:$D$24,3,1),0)</f>
        <v>0</v>
      </c>
      <c r="J220" s="43">
        <f>IF(H220&gt;0,VLOOKUP(H220/12,税率表!$A$17:$D$24,4,1),0)</f>
        <v>0</v>
      </c>
      <c r="K220" s="43">
        <f t="shared" si="18"/>
        <v>0</v>
      </c>
      <c r="L220" s="43">
        <f t="shared" si="19"/>
        <v>0</v>
      </c>
    </row>
    <row r="221" ht="16.5" spans="1:12">
      <c r="A221" s="41">
        <v>220</v>
      </c>
      <c r="B221" s="41"/>
      <c r="C221" s="41"/>
      <c r="D221" s="42"/>
      <c r="E221" s="43">
        <f t="shared" si="16"/>
        <v>0</v>
      </c>
      <c r="F221" s="43">
        <f>IF(E221&gt;0,VLOOKUP(E221,税率表!$C$29:$F$36,3,1),0)</f>
        <v>0</v>
      </c>
      <c r="G221" s="43">
        <f>IF(E221&gt;0,VLOOKUP(E221,税率表!$C$29:$F$36,4,1),0)</f>
        <v>0</v>
      </c>
      <c r="H221" s="43">
        <f t="shared" si="17"/>
        <v>0</v>
      </c>
      <c r="I221" s="43">
        <f>IF(H221&gt;0,VLOOKUP(H221/12,税率表!$A$17:$D$24,3,1),0)</f>
        <v>0</v>
      </c>
      <c r="J221" s="43">
        <f>IF(H221&gt;0,VLOOKUP(H221/12,税率表!$A$17:$D$24,4,1),0)</f>
        <v>0</v>
      </c>
      <c r="K221" s="43">
        <f t="shared" si="18"/>
        <v>0</v>
      </c>
      <c r="L221" s="43">
        <f t="shared" si="19"/>
        <v>0</v>
      </c>
    </row>
    <row r="222" ht="16.5" spans="1:12">
      <c r="A222" s="41">
        <v>221</v>
      </c>
      <c r="B222" s="41"/>
      <c r="C222" s="41"/>
      <c r="D222" s="42"/>
      <c r="E222" s="43">
        <f t="shared" si="16"/>
        <v>0</v>
      </c>
      <c r="F222" s="43">
        <f>IF(E222&gt;0,VLOOKUP(E222,税率表!$C$29:$F$36,3,1),0)</f>
        <v>0</v>
      </c>
      <c r="G222" s="43">
        <f>IF(E222&gt;0,VLOOKUP(E222,税率表!$C$29:$F$36,4,1),0)</f>
        <v>0</v>
      </c>
      <c r="H222" s="43">
        <f t="shared" si="17"/>
        <v>0</v>
      </c>
      <c r="I222" s="43">
        <f>IF(H222&gt;0,VLOOKUP(H222/12,税率表!$A$17:$D$24,3,1),0)</f>
        <v>0</v>
      </c>
      <c r="J222" s="43">
        <f>IF(H222&gt;0,VLOOKUP(H222/12,税率表!$A$17:$D$24,4,1),0)</f>
        <v>0</v>
      </c>
      <c r="K222" s="43">
        <f t="shared" si="18"/>
        <v>0</v>
      </c>
      <c r="L222" s="43">
        <f t="shared" si="19"/>
        <v>0</v>
      </c>
    </row>
    <row r="223" ht="16.5" spans="1:12">
      <c r="A223" s="41">
        <v>222</v>
      </c>
      <c r="B223" s="41"/>
      <c r="C223" s="41"/>
      <c r="D223" s="42"/>
      <c r="E223" s="43">
        <f t="shared" si="16"/>
        <v>0</v>
      </c>
      <c r="F223" s="43">
        <f>IF(E223&gt;0,VLOOKUP(E223,税率表!$C$29:$F$36,3,1),0)</f>
        <v>0</v>
      </c>
      <c r="G223" s="43">
        <f>IF(E223&gt;0,VLOOKUP(E223,税率表!$C$29:$F$36,4,1),0)</f>
        <v>0</v>
      </c>
      <c r="H223" s="43">
        <f t="shared" si="17"/>
        <v>0</v>
      </c>
      <c r="I223" s="43">
        <f>IF(H223&gt;0,VLOOKUP(H223/12,税率表!$A$17:$D$24,3,1),0)</f>
        <v>0</v>
      </c>
      <c r="J223" s="43">
        <f>IF(H223&gt;0,VLOOKUP(H223/12,税率表!$A$17:$D$24,4,1),0)</f>
        <v>0</v>
      </c>
      <c r="K223" s="43">
        <f t="shared" si="18"/>
        <v>0</v>
      </c>
      <c r="L223" s="43">
        <f t="shared" si="19"/>
        <v>0</v>
      </c>
    </row>
    <row r="224" ht="16.5" spans="1:12">
      <c r="A224" s="41">
        <v>223</v>
      </c>
      <c r="B224" s="41"/>
      <c r="C224" s="41"/>
      <c r="D224" s="42"/>
      <c r="E224" s="43">
        <f t="shared" si="16"/>
        <v>0</v>
      </c>
      <c r="F224" s="43">
        <f>IF(E224&gt;0,VLOOKUP(E224,税率表!$C$29:$F$36,3,1),0)</f>
        <v>0</v>
      </c>
      <c r="G224" s="43">
        <f>IF(E224&gt;0,VLOOKUP(E224,税率表!$C$29:$F$36,4,1),0)</f>
        <v>0</v>
      </c>
      <c r="H224" s="43">
        <f t="shared" si="17"/>
        <v>0</v>
      </c>
      <c r="I224" s="43">
        <f>IF(H224&gt;0,VLOOKUP(H224/12,税率表!$A$17:$D$24,3,1),0)</f>
        <v>0</v>
      </c>
      <c r="J224" s="43">
        <f>IF(H224&gt;0,VLOOKUP(H224/12,税率表!$A$17:$D$24,4,1),0)</f>
        <v>0</v>
      </c>
      <c r="K224" s="43">
        <f t="shared" si="18"/>
        <v>0</v>
      </c>
      <c r="L224" s="43">
        <f t="shared" si="19"/>
        <v>0</v>
      </c>
    </row>
    <row r="225" ht="16.5" spans="1:12">
      <c r="A225" s="41">
        <v>224</v>
      </c>
      <c r="B225" s="41"/>
      <c r="C225" s="41"/>
      <c r="D225" s="42"/>
      <c r="E225" s="43">
        <f t="shared" si="16"/>
        <v>0</v>
      </c>
      <c r="F225" s="43">
        <f>IF(E225&gt;0,VLOOKUP(E225,税率表!$C$29:$F$36,3,1),0)</f>
        <v>0</v>
      </c>
      <c r="G225" s="43">
        <f>IF(E225&gt;0,VLOOKUP(E225,税率表!$C$29:$F$36,4,1),0)</f>
        <v>0</v>
      </c>
      <c r="H225" s="43">
        <f t="shared" si="17"/>
        <v>0</v>
      </c>
      <c r="I225" s="43">
        <f>IF(H225&gt;0,VLOOKUP(H225/12,税率表!$A$17:$D$24,3,1),0)</f>
        <v>0</v>
      </c>
      <c r="J225" s="43">
        <f>IF(H225&gt;0,VLOOKUP(H225/12,税率表!$A$17:$D$24,4,1),0)</f>
        <v>0</v>
      </c>
      <c r="K225" s="43">
        <f t="shared" si="18"/>
        <v>0</v>
      </c>
      <c r="L225" s="43">
        <f t="shared" si="19"/>
        <v>0</v>
      </c>
    </row>
    <row r="226" ht="16.5" spans="1:12">
      <c r="A226" s="41">
        <v>225</v>
      </c>
      <c r="B226" s="41"/>
      <c r="C226" s="41"/>
      <c r="D226" s="42"/>
      <c r="E226" s="43">
        <f t="shared" si="16"/>
        <v>0</v>
      </c>
      <c r="F226" s="43">
        <f>IF(E226&gt;0,VLOOKUP(E226,税率表!$C$29:$F$36,3,1),0)</f>
        <v>0</v>
      </c>
      <c r="G226" s="43">
        <f>IF(E226&gt;0,VLOOKUP(E226,税率表!$C$29:$F$36,4,1),0)</f>
        <v>0</v>
      </c>
      <c r="H226" s="43">
        <f t="shared" si="17"/>
        <v>0</v>
      </c>
      <c r="I226" s="43">
        <f>IF(H226&gt;0,VLOOKUP(H226/12,税率表!$A$17:$D$24,3,1),0)</f>
        <v>0</v>
      </c>
      <c r="J226" s="43">
        <f>IF(H226&gt;0,VLOOKUP(H226/12,税率表!$A$17:$D$24,4,1),0)</f>
        <v>0</v>
      </c>
      <c r="K226" s="43">
        <f t="shared" si="18"/>
        <v>0</v>
      </c>
      <c r="L226" s="43">
        <f t="shared" si="19"/>
        <v>0</v>
      </c>
    </row>
    <row r="227" ht="16.5" spans="1:12">
      <c r="A227" s="41">
        <v>226</v>
      </c>
      <c r="B227" s="41"/>
      <c r="C227" s="41"/>
      <c r="D227" s="42"/>
      <c r="E227" s="43">
        <f t="shared" si="16"/>
        <v>0</v>
      </c>
      <c r="F227" s="43">
        <f>IF(E227&gt;0,VLOOKUP(E227,税率表!$C$29:$F$36,3,1),0)</f>
        <v>0</v>
      </c>
      <c r="G227" s="43">
        <f>IF(E227&gt;0,VLOOKUP(E227,税率表!$C$29:$F$36,4,1),0)</f>
        <v>0</v>
      </c>
      <c r="H227" s="43">
        <f t="shared" si="17"/>
        <v>0</v>
      </c>
      <c r="I227" s="43">
        <f>IF(H227&gt;0,VLOOKUP(H227/12,税率表!$A$17:$D$24,3,1),0)</f>
        <v>0</v>
      </c>
      <c r="J227" s="43">
        <f>IF(H227&gt;0,VLOOKUP(H227/12,税率表!$A$17:$D$24,4,1),0)</f>
        <v>0</v>
      </c>
      <c r="K227" s="43">
        <f t="shared" si="18"/>
        <v>0</v>
      </c>
      <c r="L227" s="43">
        <f t="shared" si="19"/>
        <v>0</v>
      </c>
    </row>
    <row r="228" ht="16.5" spans="1:12">
      <c r="A228" s="41">
        <v>227</v>
      </c>
      <c r="B228" s="41"/>
      <c r="C228" s="41"/>
      <c r="D228" s="42"/>
      <c r="E228" s="43">
        <f t="shared" si="16"/>
        <v>0</v>
      </c>
      <c r="F228" s="43">
        <f>IF(E228&gt;0,VLOOKUP(E228,税率表!$C$29:$F$36,3,1),0)</f>
        <v>0</v>
      </c>
      <c r="G228" s="43">
        <f>IF(E228&gt;0,VLOOKUP(E228,税率表!$C$29:$F$36,4,1),0)</f>
        <v>0</v>
      </c>
      <c r="H228" s="43">
        <f t="shared" si="17"/>
        <v>0</v>
      </c>
      <c r="I228" s="43">
        <f>IF(H228&gt;0,VLOOKUP(H228/12,税率表!$A$17:$D$24,3,1),0)</f>
        <v>0</v>
      </c>
      <c r="J228" s="43">
        <f>IF(H228&gt;0,VLOOKUP(H228/12,税率表!$A$17:$D$24,4,1),0)</f>
        <v>0</v>
      </c>
      <c r="K228" s="43">
        <f t="shared" si="18"/>
        <v>0</v>
      </c>
      <c r="L228" s="43">
        <f t="shared" si="19"/>
        <v>0</v>
      </c>
    </row>
    <row r="229" ht="16.5" spans="1:12">
      <c r="A229" s="41">
        <v>228</v>
      </c>
      <c r="B229" s="41"/>
      <c r="C229" s="41"/>
      <c r="D229" s="42"/>
      <c r="E229" s="43">
        <f t="shared" si="16"/>
        <v>0</v>
      </c>
      <c r="F229" s="43">
        <f>IF(E229&gt;0,VLOOKUP(E229,税率表!$C$29:$F$36,3,1),0)</f>
        <v>0</v>
      </c>
      <c r="G229" s="43">
        <f>IF(E229&gt;0,VLOOKUP(E229,税率表!$C$29:$F$36,4,1),0)</f>
        <v>0</v>
      </c>
      <c r="H229" s="43">
        <f t="shared" si="17"/>
        <v>0</v>
      </c>
      <c r="I229" s="43">
        <f>IF(H229&gt;0,VLOOKUP(H229/12,税率表!$A$17:$D$24,3,1),0)</f>
        <v>0</v>
      </c>
      <c r="J229" s="43">
        <f>IF(H229&gt;0,VLOOKUP(H229/12,税率表!$A$17:$D$24,4,1),0)</f>
        <v>0</v>
      </c>
      <c r="K229" s="43">
        <f t="shared" si="18"/>
        <v>0</v>
      </c>
      <c r="L229" s="43">
        <f t="shared" si="19"/>
        <v>0</v>
      </c>
    </row>
    <row r="230" ht="16.5" spans="1:12">
      <c r="A230" s="41">
        <v>229</v>
      </c>
      <c r="B230" s="41"/>
      <c r="C230" s="41"/>
      <c r="D230" s="42"/>
      <c r="E230" s="43">
        <f t="shared" si="16"/>
        <v>0</v>
      </c>
      <c r="F230" s="43">
        <f>IF(E230&gt;0,VLOOKUP(E230,税率表!$C$29:$F$36,3,1),0)</f>
        <v>0</v>
      </c>
      <c r="G230" s="43">
        <f>IF(E230&gt;0,VLOOKUP(E230,税率表!$C$29:$F$36,4,1),0)</f>
        <v>0</v>
      </c>
      <c r="H230" s="43">
        <f t="shared" si="17"/>
        <v>0</v>
      </c>
      <c r="I230" s="43">
        <f>IF(H230&gt;0,VLOOKUP(H230/12,税率表!$A$17:$D$24,3,1),0)</f>
        <v>0</v>
      </c>
      <c r="J230" s="43">
        <f>IF(H230&gt;0,VLOOKUP(H230/12,税率表!$A$17:$D$24,4,1),0)</f>
        <v>0</v>
      </c>
      <c r="K230" s="43">
        <f t="shared" si="18"/>
        <v>0</v>
      </c>
      <c r="L230" s="43">
        <f t="shared" si="19"/>
        <v>0</v>
      </c>
    </row>
    <row r="231" ht="16.5" spans="1:12">
      <c r="A231" s="41">
        <v>230</v>
      </c>
      <c r="B231" s="41"/>
      <c r="C231" s="41"/>
      <c r="D231" s="42"/>
      <c r="E231" s="43">
        <f t="shared" si="16"/>
        <v>0</v>
      </c>
      <c r="F231" s="43">
        <f>IF(E231&gt;0,VLOOKUP(E231,税率表!$C$29:$F$36,3,1),0)</f>
        <v>0</v>
      </c>
      <c r="G231" s="43">
        <f>IF(E231&gt;0,VLOOKUP(E231,税率表!$C$29:$F$36,4,1),0)</f>
        <v>0</v>
      </c>
      <c r="H231" s="43">
        <f t="shared" si="17"/>
        <v>0</v>
      </c>
      <c r="I231" s="43">
        <f>IF(H231&gt;0,VLOOKUP(H231/12,税率表!$A$17:$D$24,3,1),0)</f>
        <v>0</v>
      </c>
      <c r="J231" s="43">
        <f>IF(H231&gt;0,VLOOKUP(H231/12,税率表!$A$17:$D$24,4,1),0)</f>
        <v>0</v>
      </c>
      <c r="K231" s="43">
        <f t="shared" si="18"/>
        <v>0</v>
      </c>
      <c r="L231" s="43">
        <f t="shared" si="19"/>
        <v>0</v>
      </c>
    </row>
    <row r="232" ht="16.5" spans="1:12">
      <c r="A232" s="41">
        <v>231</v>
      </c>
      <c r="B232" s="41"/>
      <c r="C232" s="41"/>
      <c r="D232" s="42"/>
      <c r="E232" s="43">
        <f t="shared" si="16"/>
        <v>0</v>
      </c>
      <c r="F232" s="43">
        <f>IF(E232&gt;0,VLOOKUP(E232,税率表!$C$29:$F$36,3,1),0)</f>
        <v>0</v>
      </c>
      <c r="G232" s="43">
        <f>IF(E232&gt;0,VLOOKUP(E232,税率表!$C$29:$F$36,4,1),0)</f>
        <v>0</v>
      </c>
      <c r="H232" s="43">
        <f t="shared" si="17"/>
        <v>0</v>
      </c>
      <c r="I232" s="43">
        <f>IF(H232&gt;0,VLOOKUP(H232/12,税率表!$A$17:$D$24,3,1),0)</f>
        <v>0</v>
      </c>
      <c r="J232" s="43">
        <f>IF(H232&gt;0,VLOOKUP(H232/12,税率表!$A$17:$D$24,4,1),0)</f>
        <v>0</v>
      </c>
      <c r="K232" s="43">
        <f t="shared" si="18"/>
        <v>0</v>
      </c>
      <c r="L232" s="43">
        <f t="shared" si="19"/>
        <v>0</v>
      </c>
    </row>
    <row r="233" ht="16.5" spans="1:12">
      <c r="A233" s="41">
        <v>232</v>
      </c>
      <c r="B233" s="41"/>
      <c r="C233" s="41"/>
      <c r="D233" s="42"/>
      <c r="E233" s="43">
        <f t="shared" si="16"/>
        <v>0</v>
      </c>
      <c r="F233" s="43">
        <f>IF(E233&gt;0,VLOOKUP(E233,税率表!$C$29:$F$36,3,1),0)</f>
        <v>0</v>
      </c>
      <c r="G233" s="43">
        <f>IF(E233&gt;0,VLOOKUP(E233,税率表!$C$29:$F$36,4,1),0)</f>
        <v>0</v>
      </c>
      <c r="H233" s="43">
        <f t="shared" si="17"/>
        <v>0</v>
      </c>
      <c r="I233" s="43">
        <f>IF(H233&gt;0,VLOOKUP(H233/12,税率表!$A$17:$D$24,3,1),0)</f>
        <v>0</v>
      </c>
      <c r="J233" s="43">
        <f>IF(H233&gt;0,VLOOKUP(H233/12,税率表!$A$17:$D$24,4,1),0)</f>
        <v>0</v>
      </c>
      <c r="K233" s="43">
        <f t="shared" si="18"/>
        <v>0</v>
      </c>
      <c r="L233" s="43">
        <f t="shared" si="19"/>
        <v>0</v>
      </c>
    </row>
    <row r="234" ht="16.5" spans="1:12">
      <c r="A234" s="41">
        <v>233</v>
      </c>
      <c r="B234" s="41"/>
      <c r="C234" s="41"/>
      <c r="D234" s="42"/>
      <c r="E234" s="43">
        <f t="shared" si="16"/>
        <v>0</v>
      </c>
      <c r="F234" s="43">
        <f>IF(E234&gt;0,VLOOKUP(E234,税率表!$C$29:$F$36,3,1),0)</f>
        <v>0</v>
      </c>
      <c r="G234" s="43">
        <f>IF(E234&gt;0,VLOOKUP(E234,税率表!$C$29:$F$36,4,1),0)</f>
        <v>0</v>
      </c>
      <c r="H234" s="43">
        <f t="shared" si="17"/>
        <v>0</v>
      </c>
      <c r="I234" s="43">
        <f>IF(H234&gt;0,VLOOKUP(H234/12,税率表!$A$17:$D$24,3,1),0)</f>
        <v>0</v>
      </c>
      <c r="J234" s="43">
        <f>IF(H234&gt;0,VLOOKUP(H234/12,税率表!$A$17:$D$24,4,1),0)</f>
        <v>0</v>
      </c>
      <c r="K234" s="43">
        <f t="shared" si="18"/>
        <v>0</v>
      </c>
      <c r="L234" s="43">
        <f t="shared" si="19"/>
        <v>0</v>
      </c>
    </row>
    <row r="235" ht="16.5" spans="1:12">
      <c r="A235" s="41">
        <v>234</v>
      </c>
      <c r="B235" s="41"/>
      <c r="C235" s="41"/>
      <c r="D235" s="42"/>
      <c r="E235" s="43">
        <f t="shared" si="16"/>
        <v>0</v>
      </c>
      <c r="F235" s="43">
        <f>IF(E235&gt;0,VLOOKUP(E235,税率表!$C$29:$F$36,3,1),0)</f>
        <v>0</v>
      </c>
      <c r="G235" s="43">
        <f>IF(E235&gt;0,VLOOKUP(E235,税率表!$C$29:$F$36,4,1),0)</f>
        <v>0</v>
      </c>
      <c r="H235" s="43">
        <f t="shared" si="17"/>
        <v>0</v>
      </c>
      <c r="I235" s="43">
        <f>IF(H235&gt;0,VLOOKUP(H235/12,税率表!$A$17:$D$24,3,1),0)</f>
        <v>0</v>
      </c>
      <c r="J235" s="43">
        <f>IF(H235&gt;0,VLOOKUP(H235/12,税率表!$A$17:$D$24,4,1),0)</f>
        <v>0</v>
      </c>
      <c r="K235" s="43">
        <f t="shared" si="18"/>
        <v>0</v>
      </c>
      <c r="L235" s="43">
        <f t="shared" si="19"/>
        <v>0</v>
      </c>
    </row>
    <row r="236" ht="16.5" spans="1:12">
      <c r="A236" s="41">
        <v>235</v>
      </c>
      <c r="B236" s="41"/>
      <c r="C236" s="41"/>
      <c r="D236" s="42"/>
      <c r="E236" s="43">
        <f t="shared" si="16"/>
        <v>0</v>
      </c>
      <c r="F236" s="43">
        <f>IF(E236&gt;0,VLOOKUP(E236,税率表!$C$29:$F$36,3,1),0)</f>
        <v>0</v>
      </c>
      <c r="G236" s="43">
        <f>IF(E236&gt;0,VLOOKUP(E236,税率表!$C$29:$F$36,4,1),0)</f>
        <v>0</v>
      </c>
      <c r="H236" s="43">
        <f t="shared" si="17"/>
        <v>0</v>
      </c>
      <c r="I236" s="43">
        <f>IF(H236&gt;0,VLOOKUP(H236/12,税率表!$A$17:$D$24,3,1),0)</f>
        <v>0</v>
      </c>
      <c r="J236" s="43">
        <f>IF(H236&gt;0,VLOOKUP(H236/12,税率表!$A$17:$D$24,4,1),0)</f>
        <v>0</v>
      </c>
      <c r="K236" s="43">
        <f t="shared" si="18"/>
        <v>0</v>
      </c>
      <c r="L236" s="43">
        <f t="shared" si="19"/>
        <v>0</v>
      </c>
    </row>
    <row r="237" ht="16.5" spans="1:12">
      <c r="A237" s="41">
        <v>236</v>
      </c>
      <c r="B237" s="41"/>
      <c r="C237" s="41"/>
      <c r="D237" s="42"/>
      <c r="E237" s="43">
        <f t="shared" si="16"/>
        <v>0</v>
      </c>
      <c r="F237" s="43">
        <f>IF(E237&gt;0,VLOOKUP(E237,税率表!$C$29:$F$36,3,1),0)</f>
        <v>0</v>
      </c>
      <c r="G237" s="43">
        <f>IF(E237&gt;0,VLOOKUP(E237,税率表!$C$29:$F$36,4,1),0)</f>
        <v>0</v>
      </c>
      <c r="H237" s="43">
        <f t="shared" si="17"/>
        <v>0</v>
      </c>
      <c r="I237" s="43">
        <f>IF(H237&gt;0,VLOOKUP(H237/12,税率表!$A$17:$D$24,3,1),0)</f>
        <v>0</v>
      </c>
      <c r="J237" s="43">
        <f>IF(H237&gt;0,VLOOKUP(H237/12,税率表!$A$17:$D$24,4,1),0)</f>
        <v>0</v>
      </c>
      <c r="K237" s="43">
        <f t="shared" si="18"/>
        <v>0</v>
      </c>
      <c r="L237" s="43">
        <f t="shared" si="19"/>
        <v>0</v>
      </c>
    </row>
    <row r="238" ht="16.5" spans="1:12">
      <c r="A238" s="41">
        <v>237</v>
      </c>
      <c r="B238" s="41"/>
      <c r="C238" s="41"/>
      <c r="D238" s="42"/>
      <c r="E238" s="43">
        <f t="shared" si="16"/>
        <v>0</v>
      </c>
      <c r="F238" s="43">
        <f>IF(E238&gt;0,VLOOKUP(E238,税率表!$C$29:$F$36,3,1),0)</f>
        <v>0</v>
      </c>
      <c r="G238" s="43">
        <f>IF(E238&gt;0,VLOOKUP(E238,税率表!$C$29:$F$36,4,1),0)</f>
        <v>0</v>
      </c>
      <c r="H238" s="43">
        <f t="shared" si="17"/>
        <v>0</v>
      </c>
      <c r="I238" s="43">
        <f>IF(H238&gt;0,VLOOKUP(H238/12,税率表!$A$17:$D$24,3,1),0)</f>
        <v>0</v>
      </c>
      <c r="J238" s="43">
        <f>IF(H238&gt;0,VLOOKUP(H238/12,税率表!$A$17:$D$24,4,1),0)</f>
        <v>0</v>
      </c>
      <c r="K238" s="43">
        <f t="shared" si="18"/>
        <v>0</v>
      </c>
      <c r="L238" s="43">
        <f t="shared" si="19"/>
        <v>0</v>
      </c>
    </row>
    <row r="239" ht="16.5" spans="1:12">
      <c r="A239" s="41">
        <v>238</v>
      </c>
      <c r="B239" s="41"/>
      <c r="C239" s="41"/>
      <c r="D239" s="42"/>
      <c r="E239" s="43">
        <f t="shared" si="16"/>
        <v>0</v>
      </c>
      <c r="F239" s="43">
        <f>IF(E239&gt;0,VLOOKUP(E239,税率表!$C$29:$F$36,3,1),0)</f>
        <v>0</v>
      </c>
      <c r="G239" s="43">
        <f>IF(E239&gt;0,VLOOKUP(E239,税率表!$C$29:$F$36,4,1),0)</f>
        <v>0</v>
      </c>
      <c r="H239" s="43">
        <f t="shared" si="17"/>
        <v>0</v>
      </c>
      <c r="I239" s="43">
        <f>IF(H239&gt;0,VLOOKUP(H239/12,税率表!$A$17:$D$24,3,1),0)</f>
        <v>0</v>
      </c>
      <c r="J239" s="43">
        <f>IF(H239&gt;0,VLOOKUP(H239/12,税率表!$A$17:$D$24,4,1),0)</f>
        <v>0</v>
      </c>
      <c r="K239" s="43">
        <f t="shared" si="18"/>
        <v>0</v>
      </c>
      <c r="L239" s="43">
        <f t="shared" si="19"/>
        <v>0</v>
      </c>
    </row>
    <row r="240" ht="16.5" spans="1:12">
      <c r="A240" s="41">
        <v>239</v>
      </c>
      <c r="B240" s="41"/>
      <c r="C240" s="41"/>
      <c r="D240" s="42"/>
      <c r="E240" s="43">
        <f t="shared" si="16"/>
        <v>0</v>
      </c>
      <c r="F240" s="43">
        <f>IF(E240&gt;0,VLOOKUP(E240,税率表!$C$29:$F$36,3,1),0)</f>
        <v>0</v>
      </c>
      <c r="G240" s="43">
        <f>IF(E240&gt;0,VLOOKUP(E240,税率表!$C$29:$F$36,4,1),0)</f>
        <v>0</v>
      </c>
      <c r="H240" s="43">
        <f t="shared" si="17"/>
        <v>0</v>
      </c>
      <c r="I240" s="43">
        <f>IF(H240&gt;0,VLOOKUP(H240/12,税率表!$A$17:$D$24,3,1),0)</f>
        <v>0</v>
      </c>
      <c r="J240" s="43">
        <f>IF(H240&gt;0,VLOOKUP(H240/12,税率表!$A$17:$D$24,4,1),0)</f>
        <v>0</v>
      </c>
      <c r="K240" s="43">
        <f t="shared" si="18"/>
        <v>0</v>
      </c>
      <c r="L240" s="43">
        <f t="shared" si="19"/>
        <v>0</v>
      </c>
    </row>
    <row r="241" ht="16.5" spans="1:12">
      <c r="A241" s="41">
        <v>240</v>
      </c>
      <c r="B241" s="41"/>
      <c r="C241" s="41"/>
      <c r="D241" s="42"/>
      <c r="E241" s="43">
        <f t="shared" si="16"/>
        <v>0</v>
      </c>
      <c r="F241" s="43">
        <f>IF(E241&gt;0,VLOOKUP(E241,税率表!$C$29:$F$36,3,1),0)</f>
        <v>0</v>
      </c>
      <c r="G241" s="43">
        <f>IF(E241&gt;0,VLOOKUP(E241,税率表!$C$29:$F$36,4,1),0)</f>
        <v>0</v>
      </c>
      <c r="H241" s="43">
        <f t="shared" si="17"/>
        <v>0</v>
      </c>
      <c r="I241" s="43">
        <f>IF(H241&gt;0,VLOOKUP(H241/12,税率表!$A$17:$D$24,3,1),0)</f>
        <v>0</v>
      </c>
      <c r="J241" s="43">
        <f>IF(H241&gt;0,VLOOKUP(H241/12,税率表!$A$17:$D$24,4,1),0)</f>
        <v>0</v>
      </c>
      <c r="K241" s="43">
        <f t="shared" si="18"/>
        <v>0</v>
      </c>
      <c r="L241" s="43">
        <f t="shared" si="19"/>
        <v>0</v>
      </c>
    </row>
    <row r="242" ht="16.5" spans="1:12">
      <c r="A242" s="41">
        <v>241</v>
      </c>
      <c r="B242" s="41"/>
      <c r="C242" s="41"/>
      <c r="D242" s="42"/>
      <c r="E242" s="43">
        <f t="shared" si="16"/>
        <v>0</v>
      </c>
      <c r="F242" s="43">
        <f>IF(E242&gt;0,VLOOKUP(E242,税率表!$C$29:$F$36,3,1),0)</f>
        <v>0</v>
      </c>
      <c r="G242" s="43">
        <f>IF(E242&gt;0,VLOOKUP(E242,税率表!$C$29:$F$36,4,1),0)</f>
        <v>0</v>
      </c>
      <c r="H242" s="43">
        <f t="shared" si="17"/>
        <v>0</v>
      </c>
      <c r="I242" s="43">
        <f>IF(H242&gt;0,VLOOKUP(H242/12,税率表!$A$17:$D$24,3,1),0)</f>
        <v>0</v>
      </c>
      <c r="J242" s="43">
        <f>IF(H242&gt;0,VLOOKUP(H242/12,税率表!$A$17:$D$24,4,1),0)</f>
        <v>0</v>
      </c>
      <c r="K242" s="43">
        <f t="shared" si="18"/>
        <v>0</v>
      </c>
      <c r="L242" s="43">
        <f t="shared" si="19"/>
        <v>0</v>
      </c>
    </row>
    <row r="243" ht="16.5" spans="1:12">
      <c r="A243" s="41">
        <v>242</v>
      </c>
      <c r="B243" s="41"/>
      <c r="C243" s="41"/>
      <c r="D243" s="42"/>
      <c r="E243" s="43">
        <f t="shared" si="16"/>
        <v>0</v>
      </c>
      <c r="F243" s="43">
        <f>IF(E243&gt;0,VLOOKUP(E243,税率表!$C$29:$F$36,3,1),0)</f>
        <v>0</v>
      </c>
      <c r="G243" s="43">
        <f>IF(E243&gt;0,VLOOKUP(E243,税率表!$C$29:$F$36,4,1),0)</f>
        <v>0</v>
      </c>
      <c r="H243" s="43">
        <f t="shared" si="17"/>
        <v>0</v>
      </c>
      <c r="I243" s="43">
        <f>IF(H243&gt;0,VLOOKUP(H243/12,税率表!$A$17:$D$24,3,1),0)</f>
        <v>0</v>
      </c>
      <c r="J243" s="43">
        <f>IF(H243&gt;0,VLOOKUP(H243/12,税率表!$A$17:$D$24,4,1),0)</f>
        <v>0</v>
      </c>
      <c r="K243" s="43">
        <f t="shared" si="18"/>
        <v>0</v>
      </c>
      <c r="L243" s="43">
        <f t="shared" si="19"/>
        <v>0</v>
      </c>
    </row>
    <row r="244" ht="16.5" spans="1:12">
      <c r="A244" s="41">
        <v>243</v>
      </c>
      <c r="B244" s="41"/>
      <c r="C244" s="41"/>
      <c r="D244" s="42"/>
      <c r="E244" s="43">
        <f t="shared" si="16"/>
        <v>0</v>
      </c>
      <c r="F244" s="43">
        <f>IF(E244&gt;0,VLOOKUP(E244,税率表!$C$29:$F$36,3,1),0)</f>
        <v>0</v>
      </c>
      <c r="G244" s="43">
        <f>IF(E244&gt;0,VLOOKUP(E244,税率表!$C$29:$F$36,4,1),0)</f>
        <v>0</v>
      </c>
      <c r="H244" s="43">
        <f t="shared" si="17"/>
        <v>0</v>
      </c>
      <c r="I244" s="43">
        <f>IF(H244&gt;0,VLOOKUP(H244/12,税率表!$A$17:$D$24,3,1),0)</f>
        <v>0</v>
      </c>
      <c r="J244" s="43">
        <f>IF(H244&gt;0,VLOOKUP(H244/12,税率表!$A$17:$D$24,4,1),0)</f>
        <v>0</v>
      </c>
      <c r="K244" s="43">
        <f t="shared" si="18"/>
        <v>0</v>
      </c>
      <c r="L244" s="43">
        <f t="shared" si="19"/>
        <v>0</v>
      </c>
    </row>
    <row r="245" ht="16.5" spans="1:12">
      <c r="A245" s="41">
        <v>244</v>
      </c>
      <c r="B245" s="41"/>
      <c r="C245" s="41"/>
      <c r="D245" s="42"/>
      <c r="E245" s="43">
        <f t="shared" si="16"/>
        <v>0</v>
      </c>
      <c r="F245" s="43">
        <f>IF(E245&gt;0,VLOOKUP(E245,税率表!$C$29:$F$36,3,1),0)</f>
        <v>0</v>
      </c>
      <c r="G245" s="43">
        <f>IF(E245&gt;0,VLOOKUP(E245,税率表!$C$29:$F$36,4,1),0)</f>
        <v>0</v>
      </c>
      <c r="H245" s="43">
        <f t="shared" si="17"/>
        <v>0</v>
      </c>
      <c r="I245" s="43">
        <f>IF(H245&gt;0,VLOOKUP(H245/12,税率表!$A$17:$D$24,3,1),0)</f>
        <v>0</v>
      </c>
      <c r="J245" s="43">
        <f>IF(H245&gt;0,VLOOKUP(H245/12,税率表!$A$17:$D$24,4,1),0)</f>
        <v>0</v>
      </c>
      <c r="K245" s="43">
        <f t="shared" si="18"/>
        <v>0</v>
      </c>
      <c r="L245" s="43">
        <f t="shared" si="19"/>
        <v>0</v>
      </c>
    </row>
    <row r="246" ht="16.5" spans="1:12">
      <c r="A246" s="41">
        <v>245</v>
      </c>
      <c r="B246" s="41"/>
      <c r="C246" s="41"/>
      <c r="D246" s="42"/>
      <c r="E246" s="43">
        <f t="shared" si="16"/>
        <v>0</v>
      </c>
      <c r="F246" s="43">
        <f>IF(E246&gt;0,VLOOKUP(E246,税率表!$C$29:$F$36,3,1),0)</f>
        <v>0</v>
      </c>
      <c r="G246" s="43">
        <f>IF(E246&gt;0,VLOOKUP(E246,税率表!$C$29:$F$36,4,1),0)</f>
        <v>0</v>
      </c>
      <c r="H246" s="43">
        <f t="shared" si="17"/>
        <v>0</v>
      </c>
      <c r="I246" s="43">
        <f>IF(H246&gt;0,VLOOKUP(H246/12,税率表!$A$17:$D$24,3,1),0)</f>
        <v>0</v>
      </c>
      <c r="J246" s="43">
        <f>IF(H246&gt;0,VLOOKUP(H246/12,税率表!$A$17:$D$24,4,1),0)</f>
        <v>0</v>
      </c>
      <c r="K246" s="43">
        <f t="shared" si="18"/>
        <v>0</v>
      </c>
      <c r="L246" s="43">
        <f t="shared" si="19"/>
        <v>0</v>
      </c>
    </row>
    <row r="247" ht="16.5" spans="1:12">
      <c r="A247" s="41">
        <v>246</v>
      </c>
      <c r="B247" s="41"/>
      <c r="C247" s="41"/>
      <c r="D247" s="42"/>
      <c r="E247" s="43">
        <f t="shared" si="16"/>
        <v>0</v>
      </c>
      <c r="F247" s="43">
        <f>IF(E247&gt;0,VLOOKUP(E247,税率表!$C$29:$F$36,3,1),0)</f>
        <v>0</v>
      </c>
      <c r="G247" s="43">
        <f>IF(E247&gt;0,VLOOKUP(E247,税率表!$C$29:$F$36,4,1),0)</f>
        <v>0</v>
      </c>
      <c r="H247" s="43">
        <f t="shared" si="17"/>
        <v>0</v>
      </c>
      <c r="I247" s="43">
        <f>IF(H247&gt;0,VLOOKUP(H247/12,税率表!$A$17:$D$24,3,1),0)</f>
        <v>0</v>
      </c>
      <c r="J247" s="43">
        <f>IF(H247&gt;0,VLOOKUP(H247/12,税率表!$A$17:$D$24,4,1),0)</f>
        <v>0</v>
      </c>
      <c r="K247" s="43">
        <f t="shared" si="18"/>
        <v>0</v>
      </c>
      <c r="L247" s="43">
        <f t="shared" si="19"/>
        <v>0</v>
      </c>
    </row>
    <row r="248" ht="16.5" spans="1:12">
      <c r="A248" s="41">
        <v>247</v>
      </c>
      <c r="B248" s="41"/>
      <c r="C248" s="41"/>
      <c r="D248" s="42"/>
      <c r="E248" s="43">
        <f t="shared" si="16"/>
        <v>0</v>
      </c>
      <c r="F248" s="43">
        <f>IF(E248&gt;0,VLOOKUP(E248,税率表!$C$29:$F$36,3,1),0)</f>
        <v>0</v>
      </c>
      <c r="G248" s="43">
        <f>IF(E248&gt;0,VLOOKUP(E248,税率表!$C$29:$F$36,4,1),0)</f>
        <v>0</v>
      </c>
      <c r="H248" s="43">
        <f t="shared" si="17"/>
        <v>0</v>
      </c>
      <c r="I248" s="43">
        <f>IF(H248&gt;0,VLOOKUP(H248/12,税率表!$A$17:$D$24,3,1),0)</f>
        <v>0</v>
      </c>
      <c r="J248" s="43">
        <f>IF(H248&gt;0,VLOOKUP(H248/12,税率表!$A$17:$D$24,4,1),0)</f>
        <v>0</v>
      </c>
      <c r="K248" s="43">
        <f t="shared" si="18"/>
        <v>0</v>
      </c>
      <c r="L248" s="43">
        <f t="shared" si="19"/>
        <v>0</v>
      </c>
    </row>
    <row r="249" ht="16.5" spans="1:12">
      <c r="A249" s="41">
        <v>248</v>
      </c>
      <c r="B249" s="41"/>
      <c r="C249" s="41"/>
      <c r="D249" s="42"/>
      <c r="E249" s="43">
        <f t="shared" si="16"/>
        <v>0</v>
      </c>
      <c r="F249" s="43">
        <f>IF(E249&gt;0,VLOOKUP(E249,税率表!$C$29:$F$36,3,1),0)</f>
        <v>0</v>
      </c>
      <c r="G249" s="43">
        <f>IF(E249&gt;0,VLOOKUP(E249,税率表!$C$29:$F$36,4,1),0)</f>
        <v>0</v>
      </c>
      <c r="H249" s="43">
        <f t="shared" si="17"/>
        <v>0</v>
      </c>
      <c r="I249" s="43">
        <f>IF(H249&gt;0,VLOOKUP(H249/12,税率表!$A$17:$D$24,3,1),0)</f>
        <v>0</v>
      </c>
      <c r="J249" s="43">
        <f>IF(H249&gt;0,VLOOKUP(H249/12,税率表!$A$17:$D$24,4,1),0)</f>
        <v>0</v>
      </c>
      <c r="K249" s="43">
        <f t="shared" si="18"/>
        <v>0</v>
      </c>
      <c r="L249" s="43">
        <f t="shared" si="19"/>
        <v>0</v>
      </c>
    </row>
    <row r="250" ht="16.5" spans="1:12">
      <c r="A250" s="41">
        <v>249</v>
      </c>
      <c r="B250" s="41"/>
      <c r="C250" s="41"/>
      <c r="D250" s="42"/>
      <c r="E250" s="43">
        <f t="shared" si="16"/>
        <v>0</v>
      </c>
      <c r="F250" s="43">
        <f>IF(E250&gt;0,VLOOKUP(E250,税率表!$C$29:$F$36,3,1),0)</f>
        <v>0</v>
      </c>
      <c r="G250" s="43">
        <f>IF(E250&gt;0,VLOOKUP(E250,税率表!$C$29:$F$36,4,1),0)</f>
        <v>0</v>
      </c>
      <c r="H250" s="43">
        <f t="shared" si="17"/>
        <v>0</v>
      </c>
      <c r="I250" s="43">
        <f>IF(H250&gt;0,VLOOKUP(H250/12,税率表!$A$17:$D$24,3,1),0)</f>
        <v>0</v>
      </c>
      <c r="J250" s="43">
        <f>IF(H250&gt;0,VLOOKUP(H250/12,税率表!$A$17:$D$24,4,1),0)</f>
        <v>0</v>
      </c>
      <c r="K250" s="43">
        <f t="shared" si="18"/>
        <v>0</v>
      </c>
      <c r="L250" s="43">
        <f t="shared" si="19"/>
        <v>0</v>
      </c>
    </row>
    <row r="251" ht="16.5" spans="1:12">
      <c r="A251" s="41">
        <v>250</v>
      </c>
      <c r="B251" s="41"/>
      <c r="C251" s="41"/>
      <c r="D251" s="42"/>
      <c r="E251" s="43">
        <f t="shared" si="16"/>
        <v>0</v>
      </c>
      <c r="F251" s="43">
        <f>IF(E251&gt;0,VLOOKUP(E251,税率表!$C$29:$F$36,3,1),0)</f>
        <v>0</v>
      </c>
      <c r="G251" s="43">
        <f>IF(E251&gt;0,VLOOKUP(E251,税率表!$C$29:$F$36,4,1),0)</f>
        <v>0</v>
      </c>
      <c r="H251" s="43">
        <f t="shared" si="17"/>
        <v>0</v>
      </c>
      <c r="I251" s="43">
        <f>IF(H251&gt;0,VLOOKUP(H251/12,税率表!$A$17:$D$24,3,1),0)</f>
        <v>0</v>
      </c>
      <c r="J251" s="43">
        <f>IF(H251&gt;0,VLOOKUP(H251/12,税率表!$A$17:$D$24,4,1),0)</f>
        <v>0</v>
      </c>
      <c r="K251" s="43">
        <f t="shared" si="18"/>
        <v>0</v>
      </c>
      <c r="L251" s="43">
        <f t="shared" si="19"/>
        <v>0</v>
      </c>
    </row>
    <row r="252" ht="16.5" spans="1:12">
      <c r="A252" s="41">
        <v>251</v>
      </c>
      <c r="B252" s="41"/>
      <c r="C252" s="41"/>
      <c r="D252" s="42"/>
      <c r="E252" s="43">
        <f t="shared" si="16"/>
        <v>0</v>
      </c>
      <c r="F252" s="43">
        <f>IF(E252&gt;0,VLOOKUP(E252,税率表!$C$29:$F$36,3,1),0)</f>
        <v>0</v>
      </c>
      <c r="G252" s="43">
        <f>IF(E252&gt;0,VLOOKUP(E252,税率表!$C$29:$F$36,4,1),0)</f>
        <v>0</v>
      </c>
      <c r="H252" s="43">
        <f t="shared" si="17"/>
        <v>0</v>
      </c>
      <c r="I252" s="43">
        <f>IF(H252&gt;0,VLOOKUP(H252/12,税率表!$A$17:$D$24,3,1),0)</f>
        <v>0</v>
      </c>
      <c r="J252" s="43">
        <f>IF(H252&gt;0,VLOOKUP(H252/12,税率表!$A$17:$D$24,4,1),0)</f>
        <v>0</v>
      </c>
      <c r="K252" s="43">
        <f t="shared" si="18"/>
        <v>0</v>
      </c>
      <c r="L252" s="43">
        <f t="shared" si="19"/>
        <v>0</v>
      </c>
    </row>
    <row r="253" ht="16.5" spans="1:12">
      <c r="A253" s="41">
        <v>252</v>
      </c>
      <c r="B253" s="41"/>
      <c r="C253" s="41"/>
      <c r="D253" s="42"/>
      <c r="E253" s="43">
        <f t="shared" si="16"/>
        <v>0</v>
      </c>
      <c r="F253" s="43">
        <f>IF(E253&gt;0,VLOOKUP(E253,税率表!$C$29:$F$36,3,1),0)</f>
        <v>0</v>
      </c>
      <c r="G253" s="43">
        <f>IF(E253&gt;0,VLOOKUP(E253,税率表!$C$29:$F$36,4,1),0)</f>
        <v>0</v>
      </c>
      <c r="H253" s="43">
        <f t="shared" si="17"/>
        <v>0</v>
      </c>
      <c r="I253" s="43">
        <f>IF(H253&gt;0,VLOOKUP(H253/12,税率表!$A$17:$D$24,3,1),0)</f>
        <v>0</v>
      </c>
      <c r="J253" s="43">
        <f>IF(H253&gt;0,VLOOKUP(H253/12,税率表!$A$17:$D$24,4,1),0)</f>
        <v>0</v>
      </c>
      <c r="K253" s="43">
        <f t="shared" si="18"/>
        <v>0</v>
      </c>
      <c r="L253" s="43">
        <f t="shared" si="19"/>
        <v>0</v>
      </c>
    </row>
    <row r="254" ht="16.5" spans="1:12">
      <c r="A254" s="41">
        <v>253</v>
      </c>
      <c r="B254" s="41"/>
      <c r="C254" s="41"/>
      <c r="D254" s="42"/>
      <c r="E254" s="43">
        <f t="shared" si="16"/>
        <v>0</v>
      </c>
      <c r="F254" s="43">
        <f>IF(E254&gt;0,VLOOKUP(E254,税率表!$C$29:$F$36,3,1),0)</f>
        <v>0</v>
      </c>
      <c r="G254" s="43">
        <f>IF(E254&gt;0,VLOOKUP(E254,税率表!$C$29:$F$36,4,1),0)</f>
        <v>0</v>
      </c>
      <c r="H254" s="43">
        <f t="shared" si="17"/>
        <v>0</v>
      </c>
      <c r="I254" s="43">
        <f>IF(H254&gt;0,VLOOKUP(H254/12,税率表!$A$17:$D$24,3,1),0)</f>
        <v>0</v>
      </c>
      <c r="J254" s="43">
        <f>IF(H254&gt;0,VLOOKUP(H254/12,税率表!$A$17:$D$24,4,1),0)</f>
        <v>0</v>
      </c>
      <c r="K254" s="43">
        <f t="shared" si="18"/>
        <v>0</v>
      </c>
      <c r="L254" s="43">
        <f t="shared" si="19"/>
        <v>0</v>
      </c>
    </row>
    <row r="255" ht="16.5" spans="1:12">
      <c r="A255" s="41">
        <v>254</v>
      </c>
      <c r="B255" s="41"/>
      <c r="C255" s="41"/>
      <c r="D255" s="42"/>
      <c r="E255" s="43">
        <f t="shared" si="16"/>
        <v>0</v>
      </c>
      <c r="F255" s="43">
        <f>IF(E255&gt;0,VLOOKUP(E255,税率表!$C$29:$F$36,3,1),0)</f>
        <v>0</v>
      </c>
      <c r="G255" s="43">
        <f>IF(E255&gt;0,VLOOKUP(E255,税率表!$C$29:$F$36,4,1),0)</f>
        <v>0</v>
      </c>
      <c r="H255" s="43">
        <f t="shared" si="17"/>
        <v>0</v>
      </c>
      <c r="I255" s="43">
        <f>IF(H255&gt;0,VLOOKUP(H255/12,税率表!$A$17:$D$24,3,1),0)</f>
        <v>0</v>
      </c>
      <c r="J255" s="43">
        <f>IF(H255&gt;0,VLOOKUP(H255/12,税率表!$A$17:$D$24,4,1),0)</f>
        <v>0</v>
      </c>
      <c r="K255" s="43">
        <f t="shared" si="18"/>
        <v>0</v>
      </c>
      <c r="L255" s="43">
        <f t="shared" si="19"/>
        <v>0</v>
      </c>
    </row>
    <row r="256" ht="16.5" spans="1:12">
      <c r="A256" s="41">
        <v>255</v>
      </c>
      <c r="B256" s="41"/>
      <c r="C256" s="41"/>
      <c r="D256" s="42"/>
      <c r="E256" s="43">
        <f t="shared" si="16"/>
        <v>0</v>
      </c>
      <c r="F256" s="43">
        <f>IF(E256&gt;0,VLOOKUP(E256,税率表!$C$29:$F$36,3,1),0)</f>
        <v>0</v>
      </c>
      <c r="G256" s="43">
        <f>IF(E256&gt;0,VLOOKUP(E256,税率表!$C$29:$F$36,4,1),0)</f>
        <v>0</v>
      </c>
      <c r="H256" s="43">
        <f t="shared" si="17"/>
        <v>0</v>
      </c>
      <c r="I256" s="43">
        <f>IF(H256&gt;0,VLOOKUP(H256/12,税率表!$A$17:$D$24,3,1),0)</f>
        <v>0</v>
      </c>
      <c r="J256" s="43">
        <f>IF(H256&gt;0,VLOOKUP(H256/12,税率表!$A$17:$D$24,4,1),0)</f>
        <v>0</v>
      </c>
      <c r="K256" s="43">
        <f t="shared" si="18"/>
        <v>0</v>
      </c>
      <c r="L256" s="43">
        <f t="shared" si="19"/>
        <v>0</v>
      </c>
    </row>
    <row r="257" ht="16.5" spans="1:12">
      <c r="A257" s="41">
        <v>256</v>
      </c>
      <c r="B257" s="41"/>
      <c r="C257" s="41"/>
      <c r="D257" s="42"/>
      <c r="E257" s="43">
        <f t="shared" si="16"/>
        <v>0</v>
      </c>
      <c r="F257" s="43">
        <f>IF(E257&gt;0,VLOOKUP(E257,税率表!$C$29:$F$36,3,1),0)</f>
        <v>0</v>
      </c>
      <c r="G257" s="43">
        <f>IF(E257&gt;0,VLOOKUP(E257,税率表!$C$29:$F$36,4,1),0)</f>
        <v>0</v>
      </c>
      <c r="H257" s="43">
        <f t="shared" si="17"/>
        <v>0</v>
      </c>
      <c r="I257" s="43">
        <f>IF(H257&gt;0,VLOOKUP(H257/12,税率表!$A$17:$D$24,3,1),0)</f>
        <v>0</v>
      </c>
      <c r="J257" s="43">
        <f>IF(H257&gt;0,VLOOKUP(H257/12,税率表!$A$17:$D$24,4,1),0)</f>
        <v>0</v>
      </c>
      <c r="K257" s="43">
        <f t="shared" si="18"/>
        <v>0</v>
      </c>
      <c r="L257" s="43">
        <f t="shared" si="19"/>
        <v>0</v>
      </c>
    </row>
    <row r="258" ht="16.5" spans="1:12">
      <c r="A258" s="41">
        <v>257</v>
      </c>
      <c r="B258" s="41"/>
      <c r="C258" s="41"/>
      <c r="D258" s="42"/>
      <c r="E258" s="43">
        <f t="shared" si="16"/>
        <v>0</v>
      </c>
      <c r="F258" s="43">
        <f>IF(E258&gt;0,VLOOKUP(E258,税率表!$C$29:$F$36,3,1),0)</f>
        <v>0</v>
      </c>
      <c r="G258" s="43">
        <f>IF(E258&gt;0,VLOOKUP(E258,税率表!$C$29:$F$36,4,1),0)</f>
        <v>0</v>
      </c>
      <c r="H258" s="43">
        <f t="shared" si="17"/>
        <v>0</v>
      </c>
      <c r="I258" s="43">
        <f>IF(H258&gt;0,VLOOKUP(H258/12,税率表!$A$17:$D$24,3,1),0)</f>
        <v>0</v>
      </c>
      <c r="J258" s="43">
        <f>IF(H258&gt;0,VLOOKUP(H258/12,税率表!$A$17:$D$24,4,1),0)</f>
        <v>0</v>
      </c>
      <c r="K258" s="43">
        <f t="shared" si="18"/>
        <v>0</v>
      </c>
      <c r="L258" s="43">
        <f t="shared" si="19"/>
        <v>0</v>
      </c>
    </row>
    <row r="259" ht="16.5" spans="1:12">
      <c r="A259" s="41">
        <v>258</v>
      </c>
      <c r="B259" s="41"/>
      <c r="C259" s="41"/>
      <c r="D259" s="42"/>
      <c r="E259" s="43">
        <f t="shared" si="16"/>
        <v>0</v>
      </c>
      <c r="F259" s="43">
        <f>IF(E259&gt;0,VLOOKUP(E259,税率表!$C$29:$F$36,3,1),0)</f>
        <v>0</v>
      </c>
      <c r="G259" s="43">
        <f>IF(E259&gt;0,VLOOKUP(E259,税率表!$C$29:$F$36,4,1),0)</f>
        <v>0</v>
      </c>
      <c r="H259" s="43">
        <f t="shared" si="17"/>
        <v>0</v>
      </c>
      <c r="I259" s="43">
        <f>IF(H259&gt;0,VLOOKUP(H259/12,税率表!$A$17:$D$24,3,1),0)</f>
        <v>0</v>
      </c>
      <c r="J259" s="43">
        <f>IF(H259&gt;0,VLOOKUP(H259/12,税率表!$A$17:$D$24,4,1),0)</f>
        <v>0</v>
      </c>
      <c r="K259" s="43">
        <f t="shared" si="18"/>
        <v>0</v>
      </c>
      <c r="L259" s="43">
        <f t="shared" si="19"/>
        <v>0</v>
      </c>
    </row>
    <row r="260" ht="16.5" spans="1:12">
      <c r="A260" s="41">
        <v>259</v>
      </c>
      <c r="B260" s="41"/>
      <c r="C260" s="41"/>
      <c r="D260" s="42"/>
      <c r="E260" s="43">
        <f t="shared" si="16"/>
        <v>0</v>
      </c>
      <c r="F260" s="43">
        <f>IF(E260&gt;0,VLOOKUP(E260,税率表!$C$29:$F$36,3,1),0)</f>
        <v>0</v>
      </c>
      <c r="G260" s="43">
        <f>IF(E260&gt;0,VLOOKUP(E260,税率表!$C$29:$F$36,4,1),0)</f>
        <v>0</v>
      </c>
      <c r="H260" s="43">
        <f t="shared" si="17"/>
        <v>0</v>
      </c>
      <c r="I260" s="43">
        <f>IF(H260&gt;0,VLOOKUP(H260/12,税率表!$A$17:$D$24,3,1),0)</f>
        <v>0</v>
      </c>
      <c r="J260" s="43">
        <f>IF(H260&gt;0,VLOOKUP(H260/12,税率表!$A$17:$D$24,4,1),0)</f>
        <v>0</v>
      </c>
      <c r="K260" s="43">
        <f t="shared" si="18"/>
        <v>0</v>
      </c>
      <c r="L260" s="43">
        <f t="shared" si="19"/>
        <v>0</v>
      </c>
    </row>
    <row r="261" ht="16.5" spans="1:12">
      <c r="A261" s="41">
        <v>260</v>
      </c>
      <c r="B261" s="41"/>
      <c r="C261" s="41"/>
      <c r="D261" s="42"/>
      <c r="E261" s="43">
        <f t="shared" si="16"/>
        <v>0</v>
      </c>
      <c r="F261" s="43">
        <f>IF(E261&gt;0,VLOOKUP(E261,税率表!$C$29:$F$36,3,1),0)</f>
        <v>0</v>
      </c>
      <c r="G261" s="43">
        <f>IF(E261&gt;0,VLOOKUP(E261,税率表!$C$29:$F$36,4,1),0)</f>
        <v>0</v>
      </c>
      <c r="H261" s="43">
        <f t="shared" si="17"/>
        <v>0</v>
      </c>
      <c r="I261" s="43">
        <f>IF(H261&gt;0,VLOOKUP(H261/12,税率表!$A$17:$D$24,3,1),0)</f>
        <v>0</v>
      </c>
      <c r="J261" s="43">
        <f>IF(H261&gt;0,VLOOKUP(H261/12,税率表!$A$17:$D$24,4,1),0)</f>
        <v>0</v>
      </c>
      <c r="K261" s="43">
        <f t="shared" si="18"/>
        <v>0</v>
      </c>
      <c r="L261" s="43">
        <f t="shared" si="19"/>
        <v>0</v>
      </c>
    </row>
    <row r="262" ht="16.5" spans="1:12">
      <c r="A262" s="41">
        <v>261</v>
      </c>
      <c r="B262" s="41"/>
      <c r="C262" s="41"/>
      <c r="D262" s="42"/>
      <c r="E262" s="43">
        <f t="shared" si="16"/>
        <v>0</v>
      </c>
      <c r="F262" s="43">
        <f>IF(E262&gt;0,VLOOKUP(E262,税率表!$C$29:$F$36,3,1),0)</f>
        <v>0</v>
      </c>
      <c r="G262" s="43">
        <f>IF(E262&gt;0,VLOOKUP(E262,税率表!$C$29:$F$36,4,1),0)</f>
        <v>0</v>
      </c>
      <c r="H262" s="43">
        <f t="shared" si="17"/>
        <v>0</v>
      </c>
      <c r="I262" s="43">
        <f>IF(H262&gt;0,VLOOKUP(H262/12,税率表!$A$17:$D$24,3,1),0)</f>
        <v>0</v>
      </c>
      <c r="J262" s="43">
        <f>IF(H262&gt;0,VLOOKUP(H262/12,税率表!$A$17:$D$24,4,1),0)</f>
        <v>0</v>
      </c>
      <c r="K262" s="43">
        <f t="shared" si="18"/>
        <v>0</v>
      </c>
      <c r="L262" s="43">
        <f t="shared" si="19"/>
        <v>0</v>
      </c>
    </row>
    <row r="263" ht="16.5" spans="1:12">
      <c r="A263" s="41">
        <v>262</v>
      </c>
      <c r="B263" s="41"/>
      <c r="C263" s="41"/>
      <c r="D263" s="42"/>
      <c r="E263" s="43">
        <f t="shared" si="16"/>
        <v>0</v>
      </c>
      <c r="F263" s="43">
        <f>IF(E263&gt;0,VLOOKUP(E263,税率表!$C$29:$F$36,3,1),0)</f>
        <v>0</v>
      </c>
      <c r="G263" s="43">
        <f>IF(E263&gt;0,VLOOKUP(E263,税率表!$C$29:$F$36,4,1),0)</f>
        <v>0</v>
      </c>
      <c r="H263" s="43">
        <f t="shared" si="17"/>
        <v>0</v>
      </c>
      <c r="I263" s="43">
        <f>IF(H263&gt;0,VLOOKUP(H263/12,税率表!$A$17:$D$24,3,1),0)</f>
        <v>0</v>
      </c>
      <c r="J263" s="43">
        <f>IF(H263&gt;0,VLOOKUP(H263/12,税率表!$A$17:$D$24,4,1),0)</f>
        <v>0</v>
      </c>
      <c r="K263" s="43">
        <f t="shared" si="18"/>
        <v>0</v>
      </c>
      <c r="L263" s="43">
        <f t="shared" si="19"/>
        <v>0</v>
      </c>
    </row>
    <row r="264" ht="16.5" spans="1:12">
      <c r="A264" s="41">
        <v>263</v>
      </c>
      <c r="B264" s="41"/>
      <c r="C264" s="41"/>
      <c r="D264" s="42"/>
      <c r="E264" s="43">
        <f t="shared" si="16"/>
        <v>0</v>
      </c>
      <c r="F264" s="43">
        <f>IF(E264&gt;0,VLOOKUP(E264,税率表!$C$29:$F$36,3,1),0)</f>
        <v>0</v>
      </c>
      <c r="G264" s="43">
        <f>IF(E264&gt;0,VLOOKUP(E264,税率表!$C$29:$F$36,4,1),0)</f>
        <v>0</v>
      </c>
      <c r="H264" s="43">
        <f t="shared" si="17"/>
        <v>0</v>
      </c>
      <c r="I264" s="43">
        <f>IF(H264&gt;0,VLOOKUP(H264/12,税率表!$A$17:$D$24,3,1),0)</f>
        <v>0</v>
      </c>
      <c r="J264" s="43">
        <f>IF(H264&gt;0,VLOOKUP(H264/12,税率表!$A$17:$D$24,4,1),0)</f>
        <v>0</v>
      </c>
      <c r="K264" s="43">
        <f t="shared" si="18"/>
        <v>0</v>
      </c>
      <c r="L264" s="43">
        <f t="shared" si="19"/>
        <v>0</v>
      </c>
    </row>
    <row r="265" ht="16.5" spans="1:12">
      <c r="A265" s="41">
        <v>264</v>
      </c>
      <c r="B265" s="41"/>
      <c r="C265" s="41"/>
      <c r="D265" s="42"/>
      <c r="E265" s="43">
        <f t="shared" si="16"/>
        <v>0</v>
      </c>
      <c r="F265" s="43">
        <f>IF(E265&gt;0,VLOOKUP(E265,税率表!$C$29:$F$36,3,1),0)</f>
        <v>0</v>
      </c>
      <c r="G265" s="43">
        <f>IF(E265&gt;0,VLOOKUP(E265,税率表!$C$29:$F$36,4,1),0)</f>
        <v>0</v>
      </c>
      <c r="H265" s="43">
        <f t="shared" si="17"/>
        <v>0</v>
      </c>
      <c r="I265" s="43">
        <f>IF(H265&gt;0,VLOOKUP(H265/12,税率表!$A$17:$D$24,3,1),0)</f>
        <v>0</v>
      </c>
      <c r="J265" s="43">
        <f>IF(H265&gt;0,VLOOKUP(H265/12,税率表!$A$17:$D$24,4,1),0)</f>
        <v>0</v>
      </c>
      <c r="K265" s="43">
        <f t="shared" si="18"/>
        <v>0</v>
      </c>
      <c r="L265" s="43">
        <f t="shared" si="19"/>
        <v>0</v>
      </c>
    </row>
    <row r="266" ht="16.5" spans="1:12">
      <c r="A266" s="41">
        <v>265</v>
      </c>
      <c r="B266" s="41"/>
      <c r="C266" s="41"/>
      <c r="D266" s="42"/>
      <c r="E266" s="43">
        <f t="shared" ref="E266:E329" si="20">ROUND(D266,2)</f>
        <v>0</v>
      </c>
      <c r="F266" s="43">
        <f>IF(E266&gt;0,VLOOKUP(E266,税率表!$C$29:$F$36,3,1),0)</f>
        <v>0</v>
      </c>
      <c r="G266" s="43">
        <f>IF(E266&gt;0,VLOOKUP(E266,税率表!$C$29:$F$36,4,1),0)</f>
        <v>0</v>
      </c>
      <c r="H266" s="43">
        <f t="shared" ref="H266:H329" si="21">ROUND((E266-G266)/(1-F266),2)</f>
        <v>0</v>
      </c>
      <c r="I266" s="43">
        <f>IF(H266&gt;0,VLOOKUP(H266/12,税率表!$A$17:$D$24,3,1),0)</f>
        <v>0</v>
      </c>
      <c r="J266" s="43">
        <f>IF(H266&gt;0,VLOOKUP(H266/12,税率表!$A$17:$D$24,4,1),0)</f>
        <v>0</v>
      </c>
      <c r="K266" s="43">
        <f t="shared" ref="K266:K329" si="22">ROUND(H266*I266-J266,2)</f>
        <v>0</v>
      </c>
      <c r="L266" s="43">
        <f t="shared" ref="L266:L329" si="23">ROUND((E266-G266)/(1-F266),2)</f>
        <v>0</v>
      </c>
    </row>
    <row r="267" ht="16.5" spans="1:12">
      <c r="A267" s="41">
        <v>266</v>
      </c>
      <c r="B267" s="41"/>
      <c r="C267" s="41"/>
      <c r="D267" s="42"/>
      <c r="E267" s="43">
        <f t="shared" si="20"/>
        <v>0</v>
      </c>
      <c r="F267" s="43">
        <f>IF(E267&gt;0,VLOOKUP(E267,税率表!$C$29:$F$36,3,1),0)</f>
        <v>0</v>
      </c>
      <c r="G267" s="43">
        <f>IF(E267&gt;0,VLOOKUP(E267,税率表!$C$29:$F$36,4,1),0)</f>
        <v>0</v>
      </c>
      <c r="H267" s="43">
        <f t="shared" si="21"/>
        <v>0</v>
      </c>
      <c r="I267" s="43">
        <f>IF(H267&gt;0,VLOOKUP(H267/12,税率表!$A$17:$D$24,3,1),0)</f>
        <v>0</v>
      </c>
      <c r="J267" s="43">
        <f>IF(H267&gt;0,VLOOKUP(H267/12,税率表!$A$17:$D$24,4,1),0)</f>
        <v>0</v>
      </c>
      <c r="K267" s="43">
        <f t="shared" si="22"/>
        <v>0</v>
      </c>
      <c r="L267" s="43">
        <f t="shared" si="23"/>
        <v>0</v>
      </c>
    </row>
    <row r="268" ht="16.5" spans="1:12">
      <c r="A268" s="41">
        <v>267</v>
      </c>
      <c r="B268" s="41"/>
      <c r="C268" s="41"/>
      <c r="D268" s="42"/>
      <c r="E268" s="43">
        <f t="shared" si="20"/>
        <v>0</v>
      </c>
      <c r="F268" s="43">
        <f>IF(E268&gt;0,VLOOKUP(E268,税率表!$C$29:$F$36,3,1),0)</f>
        <v>0</v>
      </c>
      <c r="G268" s="43">
        <f>IF(E268&gt;0,VLOOKUP(E268,税率表!$C$29:$F$36,4,1),0)</f>
        <v>0</v>
      </c>
      <c r="H268" s="43">
        <f t="shared" si="21"/>
        <v>0</v>
      </c>
      <c r="I268" s="43">
        <f>IF(H268&gt;0,VLOOKUP(H268/12,税率表!$A$17:$D$24,3,1),0)</f>
        <v>0</v>
      </c>
      <c r="J268" s="43">
        <f>IF(H268&gt;0,VLOOKUP(H268/12,税率表!$A$17:$D$24,4,1),0)</f>
        <v>0</v>
      </c>
      <c r="K268" s="43">
        <f t="shared" si="22"/>
        <v>0</v>
      </c>
      <c r="L268" s="43">
        <f t="shared" si="23"/>
        <v>0</v>
      </c>
    </row>
    <row r="269" ht="16.5" spans="1:12">
      <c r="A269" s="41">
        <v>268</v>
      </c>
      <c r="B269" s="41"/>
      <c r="C269" s="41"/>
      <c r="D269" s="42"/>
      <c r="E269" s="43">
        <f t="shared" si="20"/>
        <v>0</v>
      </c>
      <c r="F269" s="43">
        <f>IF(E269&gt;0,VLOOKUP(E269,税率表!$C$29:$F$36,3,1),0)</f>
        <v>0</v>
      </c>
      <c r="G269" s="43">
        <f>IF(E269&gt;0,VLOOKUP(E269,税率表!$C$29:$F$36,4,1),0)</f>
        <v>0</v>
      </c>
      <c r="H269" s="43">
        <f t="shared" si="21"/>
        <v>0</v>
      </c>
      <c r="I269" s="43">
        <f>IF(H269&gt;0,VLOOKUP(H269/12,税率表!$A$17:$D$24,3,1),0)</f>
        <v>0</v>
      </c>
      <c r="J269" s="43">
        <f>IF(H269&gt;0,VLOOKUP(H269/12,税率表!$A$17:$D$24,4,1),0)</f>
        <v>0</v>
      </c>
      <c r="K269" s="43">
        <f t="shared" si="22"/>
        <v>0</v>
      </c>
      <c r="L269" s="43">
        <f t="shared" si="23"/>
        <v>0</v>
      </c>
    </row>
    <row r="270" ht="16.5" spans="1:12">
      <c r="A270" s="41">
        <v>269</v>
      </c>
      <c r="B270" s="41"/>
      <c r="C270" s="41"/>
      <c r="D270" s="42"/>
      <c r="E270" s="43">
        <f t="shared" si="20"/>
        <v>0</v>
      </c>
      <c r="F270" s="43">
        <f>IF(E270&gt;0,VLOOKUP(E270,税率表!$C$29:$F$36,3,1),0)</f>
        <v>0</v>
      </c>
      <c r="G270" s="43">
        <f>IF(E270&gt;0,VLOOKUP(E270,税率表!$C$29:$F$36,4,1),0)</f>
        <v>0</v>
      </c>
      <c r="H270" s="43">
        <f t="shared" si="21"/>
        <v>0</v>
      </c>
      <c r="I270" s="43">
        <f>IF(H270&gt;0,VLOOKUP(H270/12,税率表!$A$17:$D$24,3,1),0)</f>
        <v>0</v>
      </c>
      <c r="J270" s="43">
        <f>IF(H270&gt;0,VLOOKUP(H270/12,税率表!$A$17:$D$24,4,1),0)</f>
        <v>0</v>
      </c>
      <c r="K270" s="43">
        <f t="shared" si="22"/>
        <v>0</v>
      </c>
      <c r="L270" s="43">
        <f t="shared" si="23"/>
        <v>0</v>
      </c>
    </row>
    <row r="271" ht="16.5" spans="1:12">
      <c r="A271" s="41">
        <v>270</v>
      </c>
      <c r="B271" s="41"/>
      <c r="C271" s="41"/>
      <c r="D271" s="42"/>
      <c r="E271" s="43">
        <f t="shared" si="20"/>
        <v>0</v>
      </c>
      <c r="F271" s="43">
        <f>IF(E271&gt;0,VLOOKUP(E271,税率表!$C$29:$F$36,3,1),0)</f>
        <v>0</v>
      </c>
      <c r="G271" s="43">
        <f>IF(E271&gt;0,VLOOKUP(E271,税率表!$C$29:$F$36,4,1),0)</f>
        <v>0</v>
      </c>
      <c r="H271" s="43">
        <f t="shared" si="21"/>
        <v>0</v>
      </c>
      <c r="I271" s="43">
        <f>IF(H271&gt;0,VLOOKUP(H271/12,税率表!$A$17:$D$24,3,1),0)</f>
        <v>0</v>
      </c>
      <c r="J271" s="43">
        <f>IF(H271&gt;0,VLOOKUP(H271/12,税率表!$A$17:$D$24,4,1),0)</f>
        <v>0</v>
      </c>
      <c r="K271" s="43">
        <f t="shared" si="22"/>
        <v>0</v>
      </c>
      <c r="L271" s="43">
        <f t="shared" si="23"/>
        <v>0</v>
      </c>
    </row>
    <row r="272" ht="16.5" spans="1:12">
      <c r="A272" s="41">
        <v>271</v>
      </c>
      <c r="B272" s="41"/>
      <c r="C272" s="41"/>
      <c r="D272" s="42"/>
      <c r="E272" s="43">
        <f t="shared" si="20"/>
        <v>0</v>
      </c>
      <c r="F272" s="43">
        <f>IF(E272&gt;0,VLOOKUP(E272,税率表!$C$29:$F$36,3,1),0)</f>
        <v>0</v>
      </c>
      <c r="G272" s="43">
        <f>IF(E272&gt;0,VLOOKUP(E272,税率表!$C$29:$F$36,4,1),0)</f>
        <v>0</v>
      </c>
      <c r="H272" s="43">
        <f t="shared" si="21"/>
        <v>0</v>
      </c>
      <c r="I272" s="43">
        <f>IF(H272&gt;0,VLOOKUP(H272/12,税率表!$A$17:$D$24,3,1),0)</f>
        <v>0</v>
      </c>
      <c r="J272" s="43">
        <f>IF(H272&gt;0,VLOOKUP(H272/12,税率表!$A$17:$D$24,4,1),0)</f>
        <v>0</v>
      </c>
      <c r="K272" s="43">
        <f t="shared" si="22"/>
        <v>0</v>
      </c>
      <c r="L272" s="43">
        <f t="shared" si="23"/>
        <v>0</v>
      </c>
    </row>
    <row r="273" ht="16.5" spans="1:12">
      <c r="A273" s="41">
        <v>272</v>
      </c>
      <c r="B273" s="41"/>
      <c r="C273" s="41"/>
      <c r="D273" s="42"/>
      <c r="E273" s="43">
        <f t="shared" si="20"/>
        <v>0</v>
      </c>
      <c r="F273" s="43">
        <f>IF(E273&gt;0,VLOOKUP(E273,税率表!$C$29:$F$36,3,1),0)</f>
        <v>0</v>
      </c>
      <c r="G273" s="43">
        <f>IF(E273&gt;0,VLOOKUP(E273,税率表!$C$29:$F$36,4,1),0)</f>
        <v>0</v>
      </c>
      <c r="H273" s="43">
        <f t="shared" si="21"/>
        <v>0</v>
      </c>
      <c r="I273" s="43">
        <f>IF(H273&gt;0,VLOOKUP(H273/12,税率表!$A$17:$D$24,3,1),0)</f>
        <v>0</v>
      </c>
      <c r="J273" s="43">
        <f>IF(H273&gt;0,VLOOKUP(H273/12,税率表!$A$17:$D$24,4,1),0)</f>
        <v>0</v>
      </c>
      <c r="K273" s="43">
        <f t="shared" si="22"/>
        <v>0</v>
      </c>
      <c r="L273" s="43">
        <f t="shared" si="23"/>
        <v>0</v>
      </c>
    </row>
    <row r="274" ht="16.5" spans="1:12">
      <c r="A274" s="41">
        <v>273</v>
      </c>
      <c r="B274" s="41"/>
      <c r="C274" s="41"/>
      <c r="D274" s="42"/>
      <c r="E274" s="43">
        <f t="shared" si="20"/>
        <v>0</v>
      </c>
      <c r="F274" s="43">
        <f>IF(E274&gt;0,VLOOKUP(E274,税率表!$C$29:$F$36,3,1),0)</f>
        <v>0</v>
      </c>
      <c r="G274" s="43">
        <f>IF(E274&gt;0,VLOOKUP(E274,税率表!$C$29:$F$36,4,1),0)</f>
        <v>0</v>
      </c>
      <c r="H274" s="43">
        <f t="shared" si="21"/>
        <v>0</v>
      </c>
      <c r="I274" s="43">
        <f>IF(H274&gt;0,VLOOKUP(H274/12,税率表!$A$17:$D$24,3,1),0)</f>
        <v>0</v>
      </c>
      <c r="J274" s="43">
        <f>IF(H274&gt;0,VLOOKUP(H274/12,税率表!$A$17:$D$24,4,1),0)</f>
        <v>0</v>
      </c>
      <c r="K274" s="43">
        <f t="shared" si="22"/>
        <v>0</v>
      </c>
      <c r="L274" s="43">
        <f t="shared" si="23"/>
        <v>0</v>
      </c>
    </row>
    <row r="275" ht="16.5" spans="1:12">
      <c r="A275" s="41">
        <v>274</v>
      </c>
      <c r="B275" s="41"/>
      <c r="C275" s="41"/>
      <c r="D275" s="42"/>
      <c r="E275" s="43">
        <f t="shared" si="20"/>
        <v>0</v>
      </c>
      <c r="F275" s="43">
        <f>IF(E275&gt;0,VLOOKUP(E275,税率表!$C$29:$F$36,3,1),0)</f>
        <v>0</v>
      </c>
      <c r="G275" s="43">
        <f>IF(E275&gt;0,VLOOKUP(E275,税率表!$C$29:$F$36,4,1),0)</f>
        <v>0</v>
      </c>
      <c r="H275" s="43">
        <f t="shared" si="21"/>
        <v>0</v>
      </c>
      <c r="I275" s="43">
        <f>IF(H275&gt;0,VLOOKUP(H275/12,税率表!$A$17:$D$24,3,1),0)</f>
        <v>0</v>
      </c>
      <c r="J275" s="43">
        <f>IF(H275&gt;0,VLOOKUP(H275/12,税率表!$A$17:$D$24,4,1),0)</f>
        <v>0</v>
      </c>
      <c r="K275" s="43">
        <f t="shared" si="22"/>
        <v>0</v>
      </c>
      <c r="L275" s="43">
        <f t="shared" si="23"/>
        <v>0</v>
      </c>
    </row>
    <row r="276" ht="16.5" spans="1:12">
      <c r="A276" s="41">
        <v>275</v>
      </c>
      <c r="B276" s="41"/>
      <c r="C276" s="41"/>
      <c r="D276" s="42"/>
      <c r="E276" s="43">
        <f t="shared" si="20"/>
        <v>0</v>
      </c>
      <c r="F276" s="43">
        <f>IF(E276&gt;0,VLOOKUP(E276,税率表!$C$29:$F$36,3,1),0)</f>
        <v>0</v>
      </c>
      <c r="G276" s="43">
        <f>IF(E276&gt;0,VLOOKUP(E276,税率表!$C$29:$F$36,4,1),0)</f>
        <v>0</v>
      </c>
      <c r="H276" s="43">
        <f t="shared" si="21"/>
        <v>0</v>
      </c>
      <c r="I276" s="43">
        <f>IF(H276&gt;0,VLOOKUP(H276/12,税率表!$A$17:$D$24,3,1),0)</f>
        <v>0</v>
      </c>
      <c r="J276" s="43">
        <f>IF(H276&gt;0,VLOOKUP(H276/12,税率表!$A$17:$D$24,4,1),0)</f>
        <v>0</v>
      </c>
      <c r="K276" s="43">
        <f t="shared" si="22"/>
        <v>0</v>
      </c>
      <c r="L276" s="43">
        <f t="shared" si="23"/>
        <v>0</v>
      </c>
    </row>
    <row r="277" ht="16.5" spans="1:12">
      <c r="A277" s="41">
        <v>276</v>
      </c>
      <c r="B277" s="41"/>
      <c r="C277" s="41"/>
      <c r="D277" s="42"/>
      <c r="E277" s="43">
        <f t="shared" si="20"/>
        <v>0</v>
      </c>
      <c r="F277" s="43">
        <f>IF(E277&gt;0,VLOOKUP(E277,税率表!$C$29:$F$36,3,1),0)</f>
        <v>0</v>
      </c>
      <c r="G277" s="43">
        <f>IF(E277&gt;0,VLOOKUP(E277,税率表!$C$29:$F$36,4,1),0)</f>
        <v>0</v>
      </c>
      <c r="H277" s="43">
        <f t="shared" si="21"/>
        <v>0</v>
      </c>
      <c r="I277" s="43">
        <f>IF(H277&gt;0,VLOOKUP(H277/12,税率表!$A$17:$D$24,3,1),0)</f>
        <v>0</v>
      </c>
      <c r="J277" s="43">
        <f>IF(H277&gt;0,VLOOKUP(H277/12,税率表!$A$17:$D$24,4,1),0)</f>
        <v>0</v>
      </c>
      <c r="K277" s="43">
        <f t="shared" si="22"/>
        <v>0</v>
      </c>
      <c r="L277" s="43">
        <f t="shared" si="23"/>
        <v>0</v>
      </c>
    </row>
    <row r="278" ht="16.5" spans="1:12">
      <c r="A278" s="41">
        <v>277</v>
      </c>
      <c r="B278" s="41"/>
      <c r="C278" s="41"/>
      <c r="D278" s="42"/>
      <c r="E278" s="43">
        <f t="shared" si="20"/>
        <v>0</v>
      </c>
      <c r="F278" s="43">
        <f>IF(E278&gt;0,VLOOKUP(E278,税率表!$C$29:$F$36,3,1),0)</f>
        <v>0</v>
      </c>
      <c r="G278" s="43">
        <f>IF(E278&gt;0,VLOOKUP(E278,税率表!$C$29:$F$36,4,1),0)</f>
        <v>0</v>
      </c>
      <c r="H278" s="43">
        <f t="shared" si="21"/>
        <v>0</v>
      </c>
      <c r="I278" s="43">
        <f>IF(H278&gt;0,VLOOKUP(H278/12,税率表!$A$17:$D$24,3,1),0)</f>
        <v>0</v>
      </c>
      <c r="J278" s="43">
        <f>IF(H278&gt;0,VLOOKUP(H278/12,税率表!$A$17:$D$24,4,1),0)</f>
        <v>0</v>
      </c>
      <c r="K278" s="43">
        <f t="shared" si="22"/>
        <v>0</v>
      </c>
      <c r="L278" s="43">
        <f t="shared" si="23"/>
        <v>0</v>
      </c>
    </row>
    <row r="279" ht="16.5" spans="1:12">
      <c r="A279" s="41">
        <v>278</v>
      </c>
      <c r="B279" s="41"/>
      <c r="C279" s="41"/>
      <c r="D279" s="42"/>
      <c r="E279" s="43">
        <f t="shared" si="20"/>
        <v>0</v>
      </c>
      <c r="F279" s="43">
        <f>IF(E279&gt;0,VLOOKUP(E279,税率表!$C$29:$F$36,3,1),0)</f>
        <v>0</v>
      </c>
      <c r="G279" s="43">
        <f>IF(E279&gt;0,VLOOKUP(E279,税率表!$C$29:$F$36,4,1),0)</f>
        <v>0</v>
      </c>
      <c r="H279" s="43">
        <f t="shared" si="21"/>
        <v>0</v>
      </c>
      <c r="I279" s="43">
        <f>IF(H279&gt;0,VLOOKUP(H279/12,税率表!$A$17:$D$24,3,1),0)</f>
        <v>0</v>
      </c>
      <c r="J279" s="43">
        <f>IF(H279&gt;0,VLOOKUP(H279/12,税率表!$A$17:$D$24,4,1),0)</f>
        <v>0</v>
      </c>
      <c r="K279" s="43">
        <f t="shared" si="22"/>
        <v>0</v>
      </c>
      <c r="L279" s="43">
        <f t="shared" si="23"/>
        <v>0</v>
      </c>
    </row>
    <row r="280" ht="16.5" spans="1:12">
      <c r="A280" s="41">
        <v>279</v>
      </c>
      <c r="B280" s="41"/>
      <c r="C280" s="41"/>
      <c r="D280" s="42"/>
      <c r="E280" s="43">
        <f t="shared" si="20"/>
        <v>0</v>
      </c>
      <c r="F280" s="43">
        <f>IF(E280&gt;0,VLOOKUP(E280,税率表!$C$29:$F$36,3,1),0)</f>
        <v>0</v>
      </c>
      <c r="G280" s="43">
        <f>IF(E280&gt;0,VLOOKUP(E280,税率表!$C$29:$F$36,4,1),0)</f>
        <v>0</v>
      </c>
      <c r="H280" s="43">
        <f t="shared" si="21"/>
        <v>0</v>
      </c>
      <c r="I280" s="43">
        <f>IF(H280&gt;0,VLOOKUP(H280/12,税率表!$A$17:$D$24,3,1),0)</f>
        <v>0</v>
      </c>
      <c r="J280" s="43">
        <f>IF(H280&gt;0,VLOOKUP(H280/12,税率表!$A$17:$D$24,4,1),0)</f>
        <v>0</v>
      </c>
      <c r="K280" s="43">
        <f t="shared" si="22"/>
        <v>0</v>
      </c>
      <c r="L280" s="43">
        <f t="shared" si="23"/>
        <v>0</v>
      </c>
    </row>
    <row r="281" ht="16.5" spans="1:12">
      <c r="A281" s="41">
        <v>280</v>
      </c>
      <c r="B281" s="41"/>
      <c r="C281" s="41"/>
      <c r="D281" s="42"/>
      <c r="E281" s="43">
        <f t="shared" si="20"/>
        <v>0</v>
      </c>
      <c r="F281" s="43">
        <f>IF(E281&gt;0,VLOOKUP(E281,税率表!$C$29:$F$36,3,1),0)</f>
        <v>0</v>
      </c>
      <c r="G281" s="43">
        <f>IF(E281&gt;0,VLOOKUP(E281,税率表!$C$29:$F$36,4,1),0)</f>
        <v>0</v>
      </c>
      <c r="H281" s="43">
        <f t="shared" si="21"/>
        <v>0</v>
      </c>
      <c r="I281" s="43">
        <f>IF(H281&gt;0,VLOOKUP(H281/12,税率表!$A$17:$D$24,3,1),0)</f>
        <v>0</v>
      </c>
      <c r="J281" s="43">
        <f>IF(H281&gt;0,VLOOKUP(H281/12,税率表!$A$17:$D$24,4,1),0)</f>
        <v>0</v>
      </c>
      <c r="K281" s="43">
        <f t="shared" si="22"/>
        <v>0</v>
      </c>
      <c r="L281" s="43">
        <f t="shared" si="23"/>
        <v>0</v>
      </c>
    </row>
    <row r="282" ht="16.5" spans="1:12">
      <c r="A282" s="41">
        <v>281</v>
      </c>
      <c r="B282" s="41"/>
      <c r="C282" s="41"/>
      <c r="D282" s="42"/>
      <c r="E282" s="43">
        <f t="shared" si="20"/>
        <v>0</v>
      </c>
      <c r="F282" s="43">
        <f>IF(E282&gt;0,VLOOKUP(E282,税率表!$C$29:$F$36,3,1),0)</f>
        <v>0</v>
      </c>
      <c r="G282" s="43">
        <f>IF(E282&gt;0,VLOOKUP(E282,税率表!$C$29:$F$36,4,1),0)</f>
        <v>0</v>
      </c>
      <c r="H282" s="43">
        <f t="shared" si="21"/>
        <v>0</v>
      </c>
      <c r="I282" s="43">
        <f>IF(H282&gt;0,VLOOKUP(H282/12,税率表!$A$17:$D$24,3,1),0)</f>
        <v>0</v>
      </c>
      <c r="J282" s="43">
        <f>IF(H282&gt;0,VLOOKUP(H282/12,税率表!$A$17:$D$24,4,1),0)</f>
        <v>0</v>
      </c>
      <c r="K282" s="43">
        <f t="shared" si="22"/>
        <v>0</v>
      </c>
      <c r="L282" s="43">
        <f t="shared" si="23"/>
        <v>0</v>
      </c>
    </row>
    <row r="283" ht="16.5" spans="1:12">
      <c r="A283" s="41">
        <v>282</v>
      </c>
      <c r="B283" s="41"/>
      <c r="C283" s="41"/>
      <c r="D283" s="42"/>
      <c r="E283" s="43">
        <f t="shared" si="20"/>
        <v>0</v>
      </c>
      <c r="F283" s="43">
        <f>IF(E283&gt;0,VLOOKUP(E283,税率表!$C$29:$F$36,3,1),0)</f>
        <v>0</v>
      </c>
      <c r="G283" s="43">
        <f>IF(E283&gt;0,VLOOKUP(E283,税率表!$C$29:$F$36,4,1),0)</f>
        <v>0</v>
      </c>
      <c r="H283" s="43">
        <f t="shared" si="21"/>
        <v>0</v>
      </c>
      <c r="I283" s="43">
        <f>IF(H283&gt;0,VLOOKUP(H283/12,税率表!$A$17:$D$24,3,1),0)</f>
        <v>0</v>
      </c>
      <c r="J283" s="43">
        <f>IF(H283&gt;0,VLOOKUP(H283/12,税率表!$A$17:$D$24,4,1),0)</f>
        <v>0</v>
      </c>
      <c r="K283" s="43">
        <f t="shared" si="22"/>
        <v>0</v>
      </c>
      <c r="L283" s="43">
        <f t="shared" si="23"/>
        <v>0</v>
      </c>
    </row>
    <row r="284" ht="16.5" spans="1:12">
      <c r="A284" s="41">
        <v>283</v>
      </c>
      <c r="B284" s="41"/>
      <c r="C284" s="41"/>
      <c r="D284" s="42"/>
      <c r="E284" s="43">
        <f t="shared" si="20"/>
        <v>0</v>
      </c>
      <c r="F284" s="43">
        <f>IF(E284&gt;0,VLOOKUP(E284,税率表!$C$29:$F$36,3,1),0)</f>
        <v>0</v>
      </c>
      <c r="G284" s="43">
        <f>IF(E284&gt;0,VLOOKUP(E284,税率表!$C$29:$F$36,4,1),0)</f>
        <v>0</v>
      </c>
      <c r="H284" s="43">
        <f t="shared" si="21"/>
        <v>0</v>
      </c>
      <c r="I284" s="43">
        <f>IF(H284&gt;0,VLOOKUP(H284/12,税率表!$A$17:$D$24,3,1),0)</f>
        <v>0</v>
      </c>
      <c r="J284" s="43">
        <f>IF(H284&gt;0,VLOOKUP(H284/12,税率表!$A$17:$D$24,4,1),0)</f>
        <v>0</v>
      </c>
      <c r="K284" s="43">
        <f t="shared" si="22"/>
        <v>0</v>
      </c>
      <c r="L284" s="43">
        <f t="shared" si="23"/>
        <v>0</v>
      </c>
    </row>
    <row r="285" ht="16.5" spans="1:12">
      <c r="A285" s="41">
        <v>284</v>
      </c>
      <c r="B285" s="41"/>
      <c r="C285" s="41"/>
      <c r="D285" s="42"/>
      <c r="E285" s="43">
        <f t="shared" si="20"/>
        <v>0</v>
      </c>
      <c r="F285" s="43">
        <f>IF(E285&gt;0,VLOOKUP(E285,税率表!$C$29:$F$36,3,1),0)</f>
        <v>0</v>
      </c>
      <c r="G285" s="43">
        <f>IF(E285&gt;0,VLOOKUP(E285,税率表!$C$29:$F$36,4,1),0)</f>
        <v>0</v>
      </c>
      <c r="H285" s="43">
        <f t="shared" si="21"/>
        <v>0</v>
      </c>
      <c r="I285" s="43">
        <f>IF(H285&gt;0,VLOOKUP(H285/12,税率表!$A$17:$D$24,3,1),0)</f>
        <v>0</v>
      </c>
      <c r="J285" s="43">
        <f>IF(H285&gt;0,VLOOKUP(H285/12,税率表!$A$17:$D$24,4,1),0)</f>
        <v>0</v>
      </c>
      <c r="K285" s="43">
        <f t="shared" si="22"/>
        <v>0</v>
      </c>
      <c r="L285" s="43">
        <f t="shared" si="23"/>
        <v>0</v>
      </c>
    </row>
    <row r="286" ht="16.5" spans="1:12">
      <c r="A286" s="41">
        <v>285</v>
      </c>
      <c r="B286" s="41"/>
      <c r="C286" s="41"/>
      <c r="D286" s="42"/>
      <c r="E286" s="43">
        <f t="shared" si="20"/>
        <v>0</v>
      </c>
      <c r="F286" s="43">
        <f>IF(E286&gt;0,VLOOKUP(E286,税率表!$C$29:$F$36,3,1),0)</f>
        <v>0</v>
      </c>
      <c r="G286" s="43">
        <f>IF(E286&gt;0,VLOOKUP(E286,税率表!$C$29:$F$36,4,1),0)</f>
        <v>0</v>
      </c>
      <c r="H286" s="43">
        <f t="shared" si="21"/>
        <v>0</v>
      </c>
      <c r="I286" s="43">
        <f>IF(H286&gt;0,VLOOKUP(H286/12,税率表!$A$17:$D$24,3,1),0)</f>
        <v>0</v>
      </c>
      <c r="J286" s="43">
        <f>IF(H286&gt;0,VLOOKUP(H286/12,税率表!$A$17:$D$24,4,1),0)</f>
        <v>0</v>
      </c>
      <c r="K286" s="43">
        <f t="shared" si="22"/>
        <v>0</v>
      </c>
      <c r="L286" s="43">
        <f t="shared" si="23"/>
        <v>0</v>
      </c>
    </row>
    <row r="287" ht="16.5" spans="1:12">
      <c r="A287" s="41">
        <v>286</v>
      </c>
      <c r="B287" s="41"/>
      <c r="C287" s="41"/>
      <c r="D287" s="42"/>
      <c r="E287" s="43">
        <f t="shared" si="20"/>
        <v>0</v>
      </c>
      <c r="F287" s="43">
        <f>IF(E287&gt;0,VLOOKUP(E287,税率表!$C$29:$F$36,3,1),0)</f>
        <v>0</v>
      </c>
      <c r="G287" s="43">
        <f>IF(E287&gt;0,VLOOKUP(E287,税率表!$C$29:$F$36,4,1),0)</f>
        <v>0</v>
      </c>
      <c r="H287" s="43">
        <f t="shared" si="21"/>
        <v>0</v>
      </c>
      <c r="I287" s="43">
        <f>IF(H287&gt;0,VLOOKUP(H287/12,税率表!$A$17:$D$24,3,1),0)</f>
        <v>0</v>
      </c>
      <c r="J287" s="43">
        <f>IF(H287&gt;0,VLOOKUP(H287/12,税率表!$A$17:$D$24,4,1),0)</f>
        <v>0</v>
      </c>
      <c r="K287" s="43">
        <f t="shared" si="22"/>
        <v>0</v>
      </c>
      <c r="L287" s="43">
        <f t="shared" si="23"/>
        <v>0</v>
      </c>
    </row>
    <row r="288" ht="16.5" spans="1:12">
      <c r="A288" s="41">
        <v>287</v>
      </c>
      <c r="B288" s="41"/>
      <c r="C288" s="41"/>
      <c r="D288" s="42"/>
      <c r="E288" s="43">
        <f t="shared" si="20"/>
        <v>0</v>
      </c>
      <c r="F288" s="43">
        <f>IF(E288&gt;0,VLOOKUP(E288,税率表!$C$29:$F$36,3,1),0)</f>
        <v>0</v>
      </c>
      <c r="G288" s="43">
        <f>IF(E288&gt;0,VLOOKUP(E288,税率表!$C$29:$F$36,4,1),0)</f>
        <v>0</v>
      </c>
      <c r="H288" s="43">
        <f t="shared" si="21"/>
        <v>0</v>
      </c>
      <c r="I288" s="43">
        <f>IF(H288&gt;0,VLOOKUP(H288/12,税率表!$A$17:$D$24,3,1),0)</f>
        <v>0</v>
      </c>
      <c r="J288" s="43">
        <f>IF(H288&gt;0,VLOOKUP(H288/12,税率表!$A$17:$D$24,4,1),0)</f>
        <v>0</v>
      </c>
      <c r="K288" s="43">
        <f t="shared" si="22"/>
        <v>0</v>
      </c>
      <c r="L288" s="43">
        <f t="shared" si="23"/>
        <v>0</v>
      </c>
    </row>
    <row r="289" ht="16.5" spans="1:12">
      <c r="A289" s="41">
        <v>288</v>
      </c>
      <c r="B289" s="41"/>
      <c r="C289" s="41"/>
      <c r="D289" s="42"/>
      <c r="E289" s="43">
        <f t="shared" si="20"/>
        <v>0</v>
      </c>
      <c r="F289" s="43">
        <f>IF(E289&gt;0,VLOOKUP(E289,税率表!$C$29:$F$36,3,1),0)</f>
        <v>0</v>
      </c>
      <c r="G289" s="43">
        <f>IF(E289&gt;0,VLOOKUP(E289,税率表!$C$29:$F$36,4,1),0)</f>
        <v>0</v>
      </c>
      <c r="H289" s="43">
        <f t="shared" si="21"/>
        <v>0</v>
      </c>
      <c r="I289" s="43">
        <f>IF(H289&gt;0,VLOOKUP(H289/12,税率表!$A$17:$D$24,3,1),0)</f>
        <v>0</v>
      </c>
      <c r="J289" s="43">
        <f>IF(H289&gt;0,VLOOKUP(H289/12,税率表!$A$17:$D$24,4,1),0)</f>
        <v>0</v>
      </c>
      <c r="K289" s="43">
        <f t="shared" si="22"/>
        <v>0</v>
      </c>
      <c r="L289" s="43">
        <f t="shared" si="23"/>
        <v>0</v>
      </c>
    </row>
    <row r="290" ht="16.5" spans="1:12">
      <c r="A290" s="41">
        <v>289</v>
      </c>
      <c r="B290" s="41"/>
      <c r="C290" s="41"/>
      <c r="D290" s="42"/>
      <c r="E290" s="43">
        <f t="shared" si="20"/>
        <v>0</v>
      </c>
      <c r="F290" s="43">
        <f>IF(E290&gt;0,VLOOKUP(E290,税率表!$C$29:$F$36,3,1),0)</f>
        <v>0</v>
      </c>
      <c r="G290" s="43">
        <f>IF(E290&gt;0,VLOOKUP(E290,税率表!$C$29:$F$36,4,1),0)</f>
        <v>0</v>
      </c>
      <c r="H290" s="43">
        <f t="shared" si="21"/>
        <v>0</v>
      </c>
      <c r="I290" s="43">
        <f>IF(H290&gt;0,VLOOKUP(H290/12,税率表!$A$17:$D$24,3,1),0)</f>
        <v>0</v>
      </c>
      <c r="J290" s="43">
        <f>IF(H290&gt;0,VLOOKUP(H290/12,税率表!$A$17:$D$24,4,1),0)</f>
        <v>0</v>
      </c>
      <c r="K290" s="43">
        <f t="shared" si="22"/>
        <v>0</v>
      </c>
      <c r="L290" s="43">
        <f t="shared" si="23"/>
        <v>0</v>
      </c>
    </row>
    <row r="291" ht="16.5" spans="1:12">
      <c r="A291" s="41">
        <v>290</v>
      </c>
      <c r="B291" s="41"/>
      <c r="C291" s="41"/>
      <c r="D291" s="42"/>
      <c r="E291" s="43">
        <f t="shared" si="20"/>
        <v>0</v>
      </c>
      <c r="F291" s="43">
        <f>IF(E291&gt;0,VLOOKUP(E291,税率表!$C$29:$F$36,3,1),0)</f>
        <v>0</v>
      </c>
      <c r="G291" s="43">
        <f>IF(E291&gt;0,VLOOKUP(E291,税率表!$C$29:$F$36,4,1),0)</f>
        <v>0</v>
      </c>
      <c r="H291" s="43">
        <f t="shared" si="21"/>
        <v>0</v>
      </c>
      <c r="I291" s="43">
        <f>IF(H291&gt;0,VLOOKUP(H291/12,税率表!$A$17:$D$24,3,1),0)</f>
        <v>0</v>
      </c>
      <c r="J291" s="43">
        <f>IF(H291&gt;0,VLOOKUP(H291/12,税率表!$A$17:$D$24,4,1),0)</f>
        <v>0</v>
      </c>
      <c r="K291" s="43">
        <f t="shared" si="22"/>
        <v>0</v>
      </c>
      <c r="L291" s="43">
        <f t="shared" si="23"/>
        <v>0</v>
      </c>
    </row>
    <row r="292" ht="16.5" spans="1:12">
      <c r="A292" s="41">
        <v>291</v>
      </c>
      <c r="B292" s="41"/>
      <c r="C292" s="41"/>
      <c r="D292" s="42"/>
      <c r="E292" s="43">
        <f t="shared" si="20"/>
        <v>0</v>
      </c>
      <c r="F292" s="43">
        <f>IF(E292&gt;0,VLOOKUP(E292,税率表!$C$29:$F$36,3,1),0)</f>
        <v>0</v>
      </c>
      <c r="G292" s="43">
        <f>IF(E292&gt;0,VLOOKUP(E292,税率表!$C$29:$F$36,4,1),0)</f>
        <v>0</v>
      </c>
      <c r="H292" s="43">
        <f t="shared" si="21"/>
        <v>0</v>
      </c>
      <c r="I292" s="43">
        <f>IF(H292&gt;0,VLOOKUP(H292/12,税率表!$A$17:$D$24,3,1),0)</f>
        <v>0</v>
      </c>
      <c r="J292" s="43">
        <f>IF(H292&gt;0,VLOOKUP(H292/12,税率表!$A$17:$D$24,4,1),0)</f>
        <v>0</v>
      </c>
      <c r="K292" s="43">
        <f t="shared" si="22"/>
        <v>0</v>
      </c>
      <c r="L292" s="43">
        <f t="shared" si="23"/>
        <v>0</v>
      </c>
    </row>
    <row r="293" ht="16.5" spans="1:12">
      <c r="A293" s="41">
        <v>292</v>
      </c>
      <c r="B293" s="41"/>
      <c r="C293" s="41"/>
      <c r="D293" s="42"/>
      <c r="E293" s="43">
        <f t="shared" si="20"/>
        <v>0</v>
      </c>
      <c r="F293" s="43">
        <f>IF(E293&gt;0,VLOOKUP(E293,税率表!$C$29:$F$36,3,1),0)</f>
        <v>0</v>
      </c>
      <c r="G293" s="43">
        <f>IF(E293&gt;0,VLOOKUP(E293,税率表!$C$29:$F$36,4,1),0)</f>
        <v>0</v>
      </c>
      <c r="H293" s="43">
        <f t="shared" si="21"/>
        <v>0</v>
      </c>
      <c r="I293" s="43">
        <f>IF(H293&gt;0,VLOOKUP(H293/12,税率表!$A$17:$D$24,3,1),0)</f>
        <v>0</v>
      </c>
      <c r="J293" s="43">
        <f>IF(H293&gt;0,VLOOKUP(H293/12,税率表!$A$17:$D$24,4,1),0)</f>
        <v>0</v>
      </c>
      <c r="K293" s="43">
        <f t="shared" si="22"/>
        <v>0</v>
      </c>
      <c r="L293" s="43">
        <f t="shared" si="23"/>
        <v>0</v>
      </c>
    </row>
    <row r="294" ht="16.5" spans="1:12">
      <c r="A294" s="41">
        <v>293</v>
      </c>
      <c r="B294" s="41"/>
      <c r="C294" s="41"/>
      <c r="D294" s="42"/>
      <c r="E294" s="43">
        <f t="shared" si="20"/>
        <v>0</v>
      </c>
      <c r="F294" s="43">
        <f>IF(E294&gt;0,VLOOKUP(E294,税率表!$C$29:$F$36,3,1),0)</f>
        <v>0</v>
      </c>
      <c r="G294" s="43">
        <f>IF(E294&gt;0,VLOOKUP(E294,税率表!$C$29:$F$36,4,1),0)</f>
        <v>0</v>
      </c>
      <c r="H294" s="43">
        <f t="shared" si="21"/>
        <v>0</v>
      </c>
      <c r="I294" s="43">
        <f>IF(H294&gt;0,VLOOKUP(H294/12,税率表!$A$17:$D$24,3,1),0)</f>
        <v>0</v>
      </c>
      <c r="J294" s="43">
        <f>IF(H294&gt;0,VLOOKUP(H294/12,税率表!$A$17:$D$24,4,1),0)</f>
        <v>0</v>
      </c>
      <c r="K294" s="43">
        <f t="shared" si="22"/>
        <v>0</v>
      </c>
      <c r="L294" s="43">
        <f t="shared" si="23"/>
        <v>0</v>
      </c>
    </row>
    <row r="295" ht="16.5" spans="1:12">
      <c r="A295" s="41">
        <v>294</v>
      </c>
      <c r="B295" s="41"/>
      <c r="C295" s="41"/>
      <c r="D295" s="42"/>
      <c r="E295" s="43">
        <f t="shared" si="20"/>
        <v>0</v>
      </c>
      <c r="F295" s="43">
        <f>IF(E295&gt;0,VLOOKUP(E295,税率表!$C$29:$F$36,3,1),0)</f>
        <v>0</v>
      </c>
      <c r="G295" s="43">
        <f>IF(E295&gt;0,VLOOKUP(E295,税率表!$C$29:$F$36,4,1),0)</f>
        <v>0</v>
      </c>
      <c r="H295" s="43">
        <f t="shared" si="21"/>
        <v>0</v>
      </c>
      <c r="I295" s="43">
        <f>IF(H295&gt;0,VLOOKUP(H295/12,税率表!$A$17:$D$24,3,1),0)</f>
        <v>0</v>
      </c>
      <c r="J295" s="43">
        <f>IF(H295&gt;0,VLOOKUP(H295/12,税率表!$A$17:$D$24,4,1),0)</f>
        <v>0</v>
      </c>
      <c r="K295" s="43">
        <f t="shared" si="22"/>
        <v>0</v>
      </c>
      <c r="L295" s="43">
        <f t="shared" si="23"/>
        <v>0</v>
      </c>
    </row>
    <row r="296" ht="16.5" spans="1:12">
      <c r="A296" s="41">
        <v>295</v>
      </c>
      <c r="B296" s="41"/>
      <c r="C296" s="41"/>
      <c r="D296" s="42"/>
      <c r="E296" s="43">
        <f t="shared" si="20"/>
        <v>0</v>
      </c>
      <c r="F296" s="43">
        <f>IF(E296&gt;0,VLOOKUP(E296,税率表!$C$29:$F$36,3,1),0)</f>
        <v>0</v>
      </c>
      <c r="G296" s="43">
        <f>IF(E296&gt;0,VLOOKUP(E296,税率表!$C$29:$F$36,4,1),0)</f>
        <v>0</v>
      </c>
      <c r="H296" s="43">
        <f t="shared" si="21"/>
        <v>0</v>
      </c>
      <c r="I296" s="43">
        <f>IF(H296&gt;0,VLOOKUP(H296/12,税率表!$A$17:$D$24,3,1),0)</f>
        <v>0</v>
      </c>
      <c r="J296" s="43">
        <f>IF(H296&gt;0,VLOOKUP(H296/12,税率表!$A$17:$D$24,4,1),0)</f>
        <v>0</v>
      </c>
      <c r="K296" s="43">
        <f t="shared" si="22"/>
        <v>0</v>
      </c>
      <c r="L296" s="43">
        <f t="shared" si="23"/>
        <v>0</v>
      </c>
    </row>
    <row r="297" ht="16.5" spans="1:12">
      <c r="A297" s="41">
        <v>296</v>
      </c>
      <c r="B297" s="41"/>
      <c r="C297" s="41"/>
      <c r="D297" s="42"/>
      <c r="E297" s="43">
        <f t="shared" si="20"/>
        <v>0</v>
      </c>
      <c r="F297" s="43">
        <f>IF(E297&gt;0,VLOOKUP(E297,税率表!$C$29:$F$36,3,1),0)</f>
        <v>0</v>
      </c>
      <c r="G297" s="43">
        <f>IF(E297&gt;0,VLOOKUP(E297,税率表!$C$29:$F$36,4,1),0)</f>
        <v>0</v>
      </c>
      <c r="H297" s="43">
        <f t="shared" si="21"/>
        <v>0</v>
      </c>
      <c r="I297" s="43">
        <f>IF(H297&gt;0,VLOOKUP(H297/12,税率表!$A$17:$D$24,3,1),0)</f>
        <v>0</v>
      </c>
      <c r="J297" s="43">
        <f>IF(H297&gt;0,VLOOKUP(H297/12,税率表!$A$17:$D$24,4,1),0)</f>
        <v>0</v>
      </c>
      <c r="K297" s="43">
        <f t="shared" si="22"/>
        <v>0</v>
      </c>
      <c r="L297" s="43">
        <f t="shared" si="23"/>
        <v>0</v>
      </c>
    </row>
    <row r="298" ht="16.5" spans="1:12">
      <c r="A298" s="41">
        <v>297</v>
      </c>
      <c r="B298" s="41"/>
      <c r="C298" s="41"/>
      <c r="D298" s="42"/>
      <c r="E298" s="43">
        <f t="shared" si="20"/>
        <v>0</v>
      </c>
      <c r="F298" s="43">
        <f>IF(E298&gt;0,VLOOKUP(E298,税率表!$C$29:$F$36,3,1),0)</f>
        <v>0</v>
      </c>
      <c r="G298" s="43">
        <f>IF(E298&gt;0,VLOOKUP(E298,税率表!$C$29:$F$36,4,1),0)</f>
        <v>0</v>
      </c>
      <c r="H298" s="43">
        <f t="shared" si="21"/>
        <v>0</v>
      </c>
      <c r="I298" s="43">
        <f>IF(H298&gt;0,VLOOKUP(H298/12,税率表!$A$17:$D$24,3,1),0)</f>
        <v>0</v>
      </c>
      <c r="J298" s="43">
        <f>IF(H298&gt;0,VLOOKUP(H298/12,税率表!$A$17:$D$24,4,1),0)</f>
        <v>0</v>
      </c>
      <c r="K298" s="43">
        <f t="shared" si="22"/>
        <v>0</v>
      </c>
      <c r="L298" s="43">
        <f t="shared" si="23"/>
        <v>0</v>
      </c>
    </row>
    <row r="299" ht="16.5" spans="1:12">
      <c r="A299" s="41">
        <v>298</v>
      </c>
      <c r="B299" s="41"/>
      <c r="C299" s="41"/>
      <c r="D299" s="42"/>
      <c r="E299" s="43">
        <f t="shared" si="20"/>
        <v>0</v>
      </c>
      <c r="F299" s="43">
        <f>IF(E299&gt;0,VLOOKUP(E299,税率表!$C$29:$F$36,3,1),0)</f>
        <v>0</v>
      </c>
      <c r="G299" s="43">
        <f>IF(E299&gt;0,VLOOKUP(E299,税率表!$C$29:$F$36,4,1),0)</f>
        <v>0</v>
      </c>
      <c r="H299" s="43">
        <f t="shared" si="21"/>
        <v>0</v>
      </c>
      <c r="I299" s="43">
        <f>IF(H299&gt;0,VLOOKUP(H299/12,税率表!$A$17:$D$24,3,1),0)</f>
        <v>0</v>
      </c>
      <c r="J299" s="43">
        <f>IF(H299&gt;0,VLOOKUP(H299/12,税率表!$A$17:$D$24,4,1),0)</f>
        <v>0</v>
      </c>
      <c r="K299" s="43">
        <f t="shared" si="22"/>
        <v>0</v>
      </c>
      <c r="L299" s="43">
        <f t="shared" si="23"/>
        <v>0</v>
      </c>
    </row>
    <row r="300" ht="16.5" spans="1:12">
      <c r="A300" s="41">
        <v>299</v>
      </c>
      <c r="B300" s="41"/>
      <c r="C300" s="41"/>
      <c r="D300" s="42"/>
      <c r="E300" s="43">
        <f t="shared" si="20"/>
        <v>0</v>
      </c>
      <c r="F300" s="43">
        <f>IF(E300&gt;0,VLOOKUP(E300,税率表!$C$29:$F$36,3,1),0)</f>
        <v>0</v>
      </c>
      <c r="G300" s="43">
        <f>IF(E300&gt;0,VLOOKUP(E300,税率表!$C$29:$F$36,4,1),0)</f>
        <v>0</v>
      </c>
      <c r="H300" s="43">
        <f t="shared" si="21"/>
        <v>0</v>
      </c>
      <c r="I300" s="43">
        <f>IF(H300&gt;0,VLOOKUP(H300/12,税率表!$A$17:$D$24,3,1),0)</f>
        <v>0</v>
      </c>
      <c r="J300" s="43">
        <f>IF(H300&gt;0,VLOOKUP(H300/12,税率表!$A$17:$D$24,4,1),0)</f>
        <v>0</v>
      </c>
      <c r="K300" s="43">
        <f t="shared" si="22"/>
        <v>0</v>
      </c>
      <c r="L300" s="43">
        <f t="shared" si="23"/>
        <v>0</v>
      </c>
    </row>
    <row r="301" ht="16.5" spans="1:12">
      <c r="A301" s="41">
        <v>300</v>
      </c>
      <c r="B301" s="41"/>
      <c r="C301" s="41"/>
      <c r="D301" s="42"/>
      <c r="E301" s="43">
        <f t="shared" si="20"/>
        <v>0</v>
      </c>
      <c r="F301" s="43">
        <f>IF(E301&gt;0,VLOOKUP(E301,税率表!$C$29:$F$36,3,1),0)</f>
        <v>0</v>
      </c>
      <c r="G301" s="43">
        <f>IF(E301&gt;0,VLOOKUP(E301,税率表!$C$29:$F$36,4,1),0)</f>
        <v>0</v>
      </c>
      <c r="H301" s="43">
        <f t="shared" si="21"/>
        <v>0</v>
      </c>
      <c r="I301" s="43">
        <f>IF(H301&gt;0,VLOOKUP(H301/12,税率表!$A$17:$D$24,3,1),0)</f>
        <v>0</v>
      </c>
      <c r="J301" s="43">
        <f>IF(H301&gt;0,VLOOKUP(H301/12,税率表!$A$17:$D$24,4,1),0)</f>
        <v>0</v>
      </c>
      <c r="K301" s="43">
        <f t="shared" si="22"/>
        <v>0</v>
      </c>
      <c r="L301" s="43">
        <f t="shared" si="23"/>
        <v>0</v>
      </c>
    </row>
    <row r="302" ht="16.5" spans="1:12">
      <c r="A302" s="41">
        <v>301</v>
      </c>
      <c r="B302" s="41"/>
      <c r="C302" s="41"/>
      <c r="D302" s="42"/>
      <c r="E302" s="43">
        <f t="shared" si="20"/>
        <v>0</v>
      </c>
      <c r="F302" s="43">
        <f>IF(E302&gt;0,VLOOKUP(E302,税率表!$C$29:$F$36,3,1),0)</f>
        <v>0</v>
      </c>
      <c r="G302" s="43">
        <f>IF(E302&gt;0,VLOOKUP(E302,税率表!$C$29:$F$36,4,1),0)</f>
        <v>0</v>
      </c>
      <c r="H302" s="43">
        <f t="shared" si="21"/>
        <v>0</v>
      </c>
      <c r="I302" s="43">
        <f>IF(H302&gt;0,VLOOKUP(H302/12,税率表!$A$17:$D$24,3,1),0)</f>
        <v>0</v>
      </c>
      <c r="J302" s="43">
        <f>IF(H302&gt;0,VLOOKUP(H302/12,税率表!$A$17:$D$24,4,1),0)</f>
        <v>0</v>
      </c>
      <c r="K302" s="43">
        <f t="shared" si="22"/>
        <v>0</v>
      </c>
      <c r="L302" s="43">
        <f t="shared" si="23"/>
        <v>0</v>
      </c>
    </row>
    <row r="303" ht="16.5" spans="1:12">
      <c r="A303" s="41">
        <v>302</v>
      </c>
      <c r="B303" s="41"/>
      <c r="C303" s="41"/>
      <c r="D303" s="42"/>
      <c r="E303" s="43">
        <f t="shared" si="20"/>
        <v>0</v>
      </c>
      <c r="F303" s="43">
        <f>IF(E303&gt;0,VLOOKUP(E303,税率表!$C$29:$F$36,3,1),0)</f>
        <v>0</v>
      </c>
      <c r="G303" s="43">
        <f>IF(E303&gt;0,VLOOKUP(E303,税率表!$C$29:$F$36,4,1),0)</f>
        <v>0</v>
      </c>
      <c r="H303" s="43">
        <f t="shared" si="21"/>
        <v>0</v>
      </c>
      <c r="I303" s="43">
        <f>IF(H303&gt;0,VLOOKUP(H303/12,税率表!$A$17:$D$24,3,1),0)</f>
        <v>0</v>
      </c>
      <c r="J303" s="43">
        <f>IF(H303&gt;0,VLOOKUP(H303/12,税率表!$A$17:$D$24,4,1),0)</f>
        <v>0</v>
      </c>
      <c r="K303" s="43">
        <f t="shared" si="22"/>
        <v>0</v>
      </c>
      <c r="L303" s="43">
        <f t="shared" si="23"/>
        <v>0</v>
      </c>
    </row>
    <row r="304" ht="16.5" spans="1:12">
      <c r="A304" s="41">
        <v>303</v>
      </c>
      <c r="B304" s="41"/>
      <c r="C304" s="41"/>
      <c r="D304" s="42"/>
      <c r="E304" s="43">
        <f t="shared" si="20"/>
        <v>0</v>
      </c>
      <c r="F304" s="43">
        <f>IF(E304&gt;0,VLOOKUP(E304,税率表!$C$29:$F$36,3,1),0)</f>
        <v>0</v>
      </c>
      <c r="G304" s="43">
        <f>IF(E304&gt;0,VLOOKUP(E304,税率表!$C$29:$F$36,4,1),0)</f>
        <v>0</v>
      </c>
      <c r="H304" s="43">
        <f t="shared" si="21"/>
        <v>0</v>
      </c>
      <c r="I304" s="43">
        <f>IF(H304&gt;0,VLOOKUP(H304/12,税率表!$A$17:$D$24,3,1),0)</f>
        <v>0</v>
      </c>
      <c r="J304" s="43">
        <f>IF(H304&gt;0,VLOOKUP(H304/12,税率表!$A$17:$D$24,4,1),0)</f>
        <v>0</v>
      </c>
      <c r="K304" s="43">
        <f t="shared" si="22"/>
        <v>0</v>
      </c>
      <c r="L304" s="43">
        <f t="shared" si="23"/>
        <v>0</v>
      </c>
    </row>
    <row r="305" ht="16.5" spans="1:12">
      <c r="A305" s="41">
        <v>304</v>
      </c>
      <c r="B305" s="41"/>
      <c r="C305" s="41"/>
      <c r="D305" s="42"/>
      <c r="E305" s="43">
        <f t="shared" si="20"/>
        <v>0</v>
      </c>
      <c r="F305" s="43">
        <f>IF(E305&gt;0,VLOOKUP(E305,税率表!$C$29:$F$36,3,1),0)</f>
        <v>0</v>
      </c>
      <c r="G305" s="43">
        <f>IF(E305&gt;0,VLOOKUP(E305,税率表!$C$29:$F$36,4,1),0)</f>
        <v>0</v>
      </c>
      <c r="H305" s="43">
        <f t="shared" si="21"/>
        <v>0</v>
      </c>
      <c r="I305" s="43">
        <f>IF(H305&gt;0,VLOOKUP(H305/12,税率表!$A$17:$D$24,3,1),0)</f>
        <v>0</v>
      </c>
      <c r="J305" s="43">
        <f>IF(H305&gt;0,VLOOKUP(H305/12,税率表!$A$17:$D$24,4,1),0)</f>
        <v>0</v>
      </c>
      <c r="K305" s="43">
        <f t="shared" si="22"/>
        <v>0</v>
      </c>
      <c r="L305" s="43">
        <f t="shared" si="23"/>
        <v>0</v>
      </c>
    </row>
    <row r="306" ht="16.5" spans="1:12">
      <c r="A306" s="41">
        <v>305</v>
      </c>
      <c r="B306" s="41"/>
      <c r="C306" s="41"/>
      <c r="D306" s="42"/>
      <c r="E306" s="43">
        <f t="shared" si="20"/>
        <v>0</v>
      </c>
      <c r="F306" s="43">
        <f>IF(E306&gt;0,VLOOKUP(E306,税率表!$C$29:$F$36,3,1),0)</f>
        <v>0</v>
      </c>
      <c r="G306" s="43">
        <f>IF(E306&gt;0,VLOOKUP(E306,税率表!$C$29:$F$36,4,1),0)</f>
        <v>0</v>
      </c>
      <c r="H306" s="43">
        <f t="shared" si="21"/>
        <v>0</v>
      </c>
      <c r="I306" s="43">
        <f>IF(H306&gt;0,VLOOKUP(H306/12,税率表!$A$17:$D$24,3,1),0)</f>
        <v>0</v>
      </c>
      <c r="J306" s="43">
        <f>IF(H306&gt;0,VLOOKUP(H306/12,税率表!$A$17:$D$24,4,1),0)</f>
        <v>0</v>
      </c>
      <c r="K306" s="43">
        <f t="shared" si="22"/>
        <v>0</v>
      </c>
      <c r="L306" s="43">
        <f t="shared" si="23"/>
        <v>0</v>
      </c>
    </row>
    <row r="307" ht="16.5" spans="1:12">
      <c r="A307" s="41">
        <v>306</v>
      </c>
      <c r="B307" s="41"/>
      <c r="C307" s="41"/>
      <c r="D307" s="42"/>
      <c r="E307" s="43">
        <f t="shared" si="20"/>
        <v>0</v>
      </c>
      <c r="F307" s="43">
        <f>IF(E307&gt;0,VLOOKUP(E307,税率表!$C$29:$F$36,3,1),0)</f>
        <v>0</v>
      </c>
      <c r="G307" s="43">
        <f>IF(E307&gt;0,VLOOKUP(E307,税率表!$C$29:$F$36,4,1),0)</f>
        <v>0</v>
      </c>
      <c r="H307" s="43">
        <f t="shared" si="21"/>
        <v>0</v>
      </c>
      <c r="I307" s="43">
        <f>IF(H307&gt;0,VLOOKUP(H307/12,税率表!$A$17:$D$24,3,1),0)</f>
        <v>0</v>
      </c>
      <c r="J307" s="43">
        <f>IF(H307&gt;0,VLOOKUP(H307/12,税率表!$A$17:$D$24,4,1),0)</f>
        <v>0</v>
      </c>
      <c r="K307" s="43">
        <f t="shared" si="22"/>
        <v>0</v>
      </c>
      <c r="L307" s="43">
        <f t="shared" si="23"/>
        <v>0</v>
      </c>
    </row>
    <row r="308" ht="16.5" spans="1:12">
      <c r="A308" s="41">
        <v>307</v>
      </c>
      <c r="B308" s="41"/>
      <c r="C308" s="41"/>
      <c r="D308" s="42"/>
      <c r="E308" s="43">
        <f t="shared" si="20"/>
        <v>0</v>
      </c>
      <c r="F308" s="43">
        <f>IF(E308&gt;0,VLOOKUP(E308,税率表!$C$29:$F$36,3,1),0)</f>
        <v>0</v>
      </c>
      <c r="G308" s="43">
        <f>IF(E308&gt;0,VLOOKUP(E308,税率表!$C$29:$F$36,4,1),0)</f>
        <v>0</v>
      </c>
      <c r="H308" s="43">
        <f t="shared" si="21"/>
        <v>0</v>
      </c>
      <c r="I308" s="43">
        <f>IF(H308&gt;0,VLOOKUP(H308/12,税率表!$A$17:$D$24,3,1),0)</f>
        <v>0</v>
      </c>
      <c r="J308" s="43">
        <f>IF(H308&gt;0,VLOOKUP(H308/12,税率表!$A$17:$D$24,4,1),0)</f>
        <v>0</v>
      </c>
      <c r="K308" s="43">
        <f t="shared" si="22"/>
        <v>0</v>
      </c>
      <c r="L308" s="43">
        <f t="shared" si="23"/>
        <v>0</v>
      </c>
    </row>
    <row r="309" ht="16.5" spans="1:12">
      <c r="A309" s="41">
        <v>308</v>
      </c>
      <c r="B309" s="41"/>
      <c r="C309" s="41"/>
      <c r="D309" s="42"/>
      <c r="E309" s="43">
        <f t="shared" si="20"/>
        <v>0</v>
      </c>
      <c r="F309" s="43">
        <f>IF(E309&gt;0,VLOOKUP(E309,税率表!$C$29:$F$36,3,1),0)</f>
        <v>0</v>
      </c>
      <c r="G309" s="43">
        <f>IF(E309&gt;0,VLOOKUP(E309,税率表!$C$29:$F$36,4,1),0)</f>
        <v>0</v>
      </c>
      <c r="H309" s="43">
        <f t="shared" si="21"/>
        <v>0</v>
      </c>
      <c r="I309" s="43">
        <f>IF(H309&gt;0,VLOOKUP(H309/12,税率表!$A$17:$D$24,3,1),0)</f>
        <v>0</v>
      </c>
      <c r="J309" s="43">
        <f>IF(H309&gt;0,VLOOKUP(H309/12,税率表!$A$17:$D$24,4,1),0)</f>
        <v>0</v>
      </c>
      <c r="K309" s="43">
        <f t="shared" si="22"/>
        <v>0</v>
      </c>
      <c r="L309" s="43">
        <f t="shared" si="23"/>
        <v>0</v>
      </c>
    </row>
    <row r="310" ht="16.5" spans="1:12">
      <c r="A310" s="41">
        <v>309</v>
      </c>
      <c r="B310" s="41"/>
      <c r="C310" s="41"/>
      <c r="D310" s="42"/>
      <c r="E310" s="43">
        <f t="shared" si="20"/>
        <v>0</v>
      </c>
      <c r="F310" s="43">
        <f>IF(E310&gt;0,VLOOKUP(E310,税率表!$C$29:$F$36,3,1),0)</f>
        <v>0</v>
      </c>
      <c r="G310" s="43">
        <f>IF(E310&gt;0,VLOOKUP(E310,税率表!$C$29:$F$36,4,1),0)</f>
        <v>0</v>
      </c>
      <c r="H310" s="43">
        <f t="shared" si="21"/>
        <v>0</v>
      </c>
      <c r="I310" s="43">
        <f>IF(H310&gt;0,VLOOKUP(H310/12,税率表!$A$17:$D$24,3,1),0)</f>
        <v>0</v>
      </c>
      <c r="J310" s="43">
        <f>IF(H310&gt;0,VLOOKUP(H310/12,税率表!$A$17:$D$24,4,1),0)</f>
        <v>0</v>
      </c>
      <c r="K310" s="43">
        <f t="shared" si="22"/>
        <v>0</v>
      </c>
      <c r="L310" s="43">
        <f t="shared" si="23"/>
        <v>0</v>
      </c>
    </row>
    <row r="311" ht="16.5" spans="1:12">
      <c r="A311" s="41">
        <v>310</v>
      </c>
      <c r="B311" s="41"/>
      <c r="C311" s="41"/>
      <c r="D311" s="42"/>
      <c r="E311" s="43">
        <f t="shared" si="20"/>
        <v>0</v>
      </c>
      <c r="F311" s="43">
        <f>IF(E311&gt;0,VLOOKUP(E311,税率表!$C$29:$F$36,3,1),0)</f>
        <v>0</v>
      </c>
      <c r="G311" s="43">
        <f>IF(E311&gt;0,VLOOKUP(E311,税率表!$C$29:$F$36,4,1),0)</f>
        <v>0</v>
      </c>
      <c r="H311" s="43">
        <f t="shared" si="21"/>
        <v>0</v>
      </c>
      <c r="I311" s="43">
        <f>IF(H311&gt;0,VLOOKUP(H311/12,税率表!$A$17:$D$24,3,1),0)</f>
        <v>0</v>
      </c>
      <c r="J311" s="43">
        <f>IF(H311&gt;0,VLOOKUP(H311/12,税率表!$A$17:$D$24,4,1),0)</f>
        <v>0</v>
      </c>
      <c r="K311" s="43">
        <f t="shared" si="22"/>
        <v>0</v>
      </c>
      <c r="L311" s="43">
        <f t="shared" si="23"/>
        <v>0</v>
      </c>
    </row>
    <row r="312" ht="16.5" spans="1:12">
      <c r="A312" s="41">
        <v>311</v>
      </c>
      <c r="B312" s="41"/>
      <c r="C312" s="41"/>
      <c r="D312" s="42"/>
      <c r="E312" s="43">
        <f t="shared" si="20"/>
        <v>0</v>
      </c>
      <c r="F312" s="43">
        <f>IF(E312&gt;0,VLOOKUP(E312,税率表!$C$29:$F$36,3,1),0)</f>
        <v>0</v>
      </c>
      <c r="G312" s="43">
        <f>IF(E312&gt;0,VLOOKUP(E312,税率表!$C$29:$F$36,4,1),0)</f>
        <v>0</v>
      </c>
      <c r="H312" s="43">
        <f t="shared" si="21"/>
        <v>0</v>
      </c>
      <c r="I312" s="43">
        <f>IF(H312&gt;0,VLOOKUP(H312/12,税率表!$A$17:$D$24,3,1),0)</f>
        <v>0</v>
      </c>
      <c r="J312" s="43">
        <f>IF(H312&gt;0,VLOOKUP(H312/12,税率表!$A$17:$D$24,4,1),0)</f>
        <v>0</v>
      </c>
      <c r="K312" s="43">
        <f t="shared" si="22"/>
        <v>0</v>
      </c>
      <c r="L312" s="43">
        <f t="shared" si="23"/>
        <v>0</v>
      </c>
    </row>
    <row r="313" ht="16.5" spans="1:12">
      <c r="A313" s="41">
        <v>312</v>
      </c>
      <c r="B313" s="41"/>
      <c r="C313" s="41"/>
      <c r="D313" s="42"/>
      <c r="E313" s="43">
        <f t="shared" si="20"/>
        <v>0</v>
      </c>
      <c r="F313" s="43">
        <f>IF(E313&gt;0,VLOOKUP(E313,税率表!$C$29:$F$36,3,1),0)</f>
        <v>0</v>
      </c>
      <c r="G313" s="43">
        <f>IF(E313&gt;0,VLOOKUP(E313,税率表!$C$29:$F$36,4,1),0)</f>
        <v>0</v>
      </c>
      <c r="H313" s="43">
        <f t="shared" si="21"/>
        <v>0</v>
      </c>
      <c r="I313" s="43">
        <f>IF(H313&gt;0,VLOOKUP(H313/12,税率表!$A$17:$D$24,3,1),0)</f>
        <v>0</v>
      </c>
      <c r="J313" s="43">
        <f>IF(H313&gt;0,VLOOKUP(H313/12,税率表!$A$17:$D$24,4,1),0)</f>
        <v>0</v>
      </c>
      <c r="K313" s="43">
        <f t="shared" si="22"/>
        <v>0</v>
      </c>
      <c r="L313" s="43">
        <f t="shared" si="23"/>
        <v>0</v>
      </c>
    </row>
    <row r="314" ht="16.5" spans="1:12">
      <c r="A314" s="41">
        <v>313</v>
      </c>
      <c r="B314" s="41"/>
      <c r="C314" s="41"/>
      <c r="D314" s="42"/>
      <c r="E314" s="43">
        <f t="shared" si="20"/>
        <v>0</v>
      </c>
      <c r="F314" s="43">
        <f>IF(E314&gt;0,VLOOKUP(E314,税率表!$C$29:$F$36,3,1),0)</f>
        <v>0</v>
      </c>
      <c r="G314" s="43">
        <f>IF(E314&gt;0,VLOOKUP(E314,税率表!$C$29:$F$36,4,1),0)</f>
        <v>0</v>
      </c>
      <c r="H314" s="43">
        <f t="shared" si="21"/>
        <v>0</v>
      </c>
      <c r="I314" s="43">
        <f>IF(H314&gt;0,VLOOKUP(H314/12,税率表!$A$17:$D$24,3,1),0)</f>
        <v>0</v>
      </c>
      <c r="J314" s="43">
        <f>IF(H314&gt;0,VLOOKUP(H314/12,税率表!$A$17:$D$24,4,1),0)</f>
        <v>0</v>
      </c>
      <c r="K314" s="43">
        <f t="shared" si="22"/>
        <v>0</v>
      </c>
      <c r="L314" s="43">
        <f t="shared" si="23"/>
        <v>0</v>
      </c>
    </row>
    <row r="315" ht="16.5" spans="1:12">
      <c r="A315" s="41">
        <v>314</v>
      </c>
      <c r="B315" s="41"/>
      <c r="C315" s="41"/>
      <c r="D315" s="42"/>
      <c r="E315" s="43">
        <f t="shared" si="20"/>
        <v>0</v>
      </c>
      <c r="F315" s="43">
        <f>IF(E315&gt;0,VLOOKUP(E315,税率表!$C$29:$F$36,3,1),0)</f>
        <v>0</v>
      </c>
      <c r="G315" s="43">
        <f>IF(E315&gt;0,VLOOKUP(E315,税率表!$C$29:$F$36,4,1),0)</f>
        <v>0</v>
      </c>
      <c r="H315" s="43">
        <f t="shared" si="21"/>
        <v>0</v>
      </c>
      <c r="I315" s="43">
        <f>IF(H315&gt;0,VLOOKUP(H315/12,税率表!$A$17:$D$24,3,1),0)</f>
        <v>0</v>
      </c>
      <c r="J315" s="43">
        <f>IF(H315&gt;0,VLOOKUP(H315/12,税率表!$A$17:$D$24,4,1),0)</f>
        <v>0</v>
      </c>
      <c r="K315" s="43">
        <f t="shared" si="22"/>
        <v>0</v>
      </c>
      <c r="L315" s="43">
        <f t="shared" si="23"/>
        <v>0</v>
      </c>
    </row>
    <row r="316" ht="16.5" spans="1:12">
      <c r="A316" s="41">
        <v>315</v>
      </c>
      <c r="B316" s="41"/>
      <c r="C316" s="41"/>
      <c r="D316" s="42"/>
      <c r="E316" s="43">
        <f t="shared" si="20"/>
        <v>0</v>
      </c>
      <c r="F316" s="43">
        <f>IF(E316&gt;0,VLOOKUP(E316,税率表!$C$29:$F$36,3,1),0)</f>
        <v>0</v>
      </c>
      <c r="G316" s="43">
        <f>IF(E316&gt;0,VLOOKUP(E316,税率表!$C$29:$F$36,4,1),0)</f>
        <v>0</v>
      </c>
      <c r="H316" s="43">
        <f t="shared" si="21"/>
        <v>0</v>
      </c>
      <c r="I316" s="43">
        <f>IF(H316&gt;0,VLOOKUP(H316/12,税率表!$A$17:$D$24,3,1),0)</f>
        <v>0</v>
      </c>
      <c r="J316" s="43">
        <f>IF(H316&gt;0,VLOOKUP(H316/12,税率表!$A$17:$D$24,4,1),0)</f>
        <v>0</v>
      </c>
      <c r="K316" s="43">
        <f t="shared" si="22"/>
        <v>0</v>
      </c>
      <c r="L316" s="43">
        <f t="shared" si="23"/>
        <v>0</v>
      </c>
    </row>
    <row r="317" ht="16.5" spans="1:12">
      <c r="A317" s="41">
        <v>316</v>
      </c>
      <c r="B317" s="41"/>
      <c r="C317" s="41"/>
      <c r="D317" s="42"/>
      <c r="E317" s="43">
        <f t="shared" si="20"/>
        <v>0</v>
      </c>
      <c r="F317" s="43">
        <f>IF(E317&gt;0,VLOOKUP(E317,税率表!$C$29:$F$36,3,1),0)</f>
        <v>0</v>
      </c>
      <c r="G317" s="43">
        <f>IF(E317&gt;0,VLOOKUP(E317,税率表!$C$29:$F$36,4,1),0)</f>
        <v>0</v>
      </c>
      <c r="H317" s="43">
        <f t="shared" si="21"/>
        <v>0</v>
      </c>
      <c r="I317" s="43">
        <f>IF(H317&gt;0,VLOOKUP(H317/12,税率表!$A$17:$D$24,3,1),0)</f>
        <v>0</v>
      </c>
      <c r="J317" s="43">
        <f>IF(H317&gt;0,VLOOKUP(H317/12,税率表!$A$17:$D$24,4,1),0)</f>
        <v>0</v>
      </c>
      <c r="K317" s="43">
        <f t="shared" si="22"/>
        <v>0</v>
      </c>
      <c r="L317" s="43">
        <f t="shared" si="23"/>
        <v>0</v>
      </c>
    </row>
    <row r="318" ht="16.5" spans="1:12">
      <c r="A318" s="41">
        <v>317</v>
      </c>
      <c r="B318" s="41"/>
      <c r="C318" s="41"/>
      <c r="D318" s="42"/>
      <c r="E318" s="43">
        <f t="shared" si="20"/>
        <v>0</v>
      </c>
      <c r="F318" s="43">
        <f>IF(E318&gt;0,VLOOKUP(E318,税率表!$C$29:$F$36,3,1),0)</f>
        <v>0</v>
      </c>
      <c r="G318" s="43">
        <f>IF(E318&gt;0,VLOOKUP(E318,税率表!$C$29:$F$36,4,1),0)</f>
        <v>0</v>
      </c>
      <c r="H318" s="43">
        <f t="shared" si="21"/>
        <v>0</v>
      </c>
      <c r="I318" s="43">
        <f>IF(H318&gt;0,VLOOKUP(H318/12,税率表!$A$17:$D$24,3,1),0)</f>
        <v>0</v>
      </c>
      <c r="J318" s="43">
        <f>IF(H318&gt;0,VLOOKUP(H318/12,税率表!$A$17:$D$24,4,1),0)</f>
        <v>0</v>
      </c>
      <c r="K318" s="43">
        <f t="shared" si="22"/>
        <v>0</v>
      </c>
      <c r="L318" s="43">
        <f t="shared" si="23"/>
        <v>0</v>
      </c>
    </row>
    <row r="319" ht="16.5" spans="1:12">
      <c r="A319" s="41">
        <v>318</v>
      </c>
      <c r="B319" s="41"/>
      <c r="C319" s="41"/>
      <c r="D319" s="42"/>
      <c r="E319" s="43">
        <f t="shared" si="20"/>
        <v>0</v>
      </c>
      <c r="F319" s="43">
        <f>IF(E319&gt;0,VLOOKUP(E319,税率表!$C$29:$F$36,3,1),0)</f>
        <v>0</v>
      </c>
      <c r="G319" s="43">
        <f>IF(E319&gt;0,VLOOKUP(E319,税率表!$C$29:$F$36,4,1),0)</f>
        <v>0</v>
      </c>
      <c r="H319" s="43">
        <f t="shared" si="21"/>
        <v>0</v>
      </c>
      <c r="I319" s="43">
        <f>IF(H319&gt;0,VLOOKUP(H319/12,税率表!$A$17:$D$24,3,1),0)</f>
        <v>0</v>
      </c>
      <c r="J319" s="43">
        <f>IF(H319&gt;0,VLOOKUP(H319/12,税率表!$A$17:$D$24,4,1),0)</f>
        <v>0</v>
      </c>
      <c r="K319" s="43">
        <f t="shared" si="22"/>
        <v>0</v>
      </c>
      <c r="L319" s="43">
        <f t="shared" si="23"/>
        <v>0</v>
      </c>
    </row>
    <row r="320" ht="16.5" spans="1:12">
      <c r="A320" s="41">
        <v>319</v>
      </c>
      <c r="B320" s="41"/>
      <c r="C320" s="41"/>
      <c r="D320" s="42"/>
      <c r="E320" s="43">
        <f t="shared" si="20"/>
        <v>0</v>
      </c>
      <c r="F320" s="43">
        <f>IF(E320&gt;0,VLOOKUP(E320,税率表!$C$29:$F$36,3,1),0)</f>
        <v>0</v>
      </c>
      <c r="G320" s="43">
        <f>IF(E320&gt;0,VLOOKUP(E320,税率表!$C$29:$F$36,4,1),0)</f>
        <v>0</v>
      </c>
      <c r="H320" s="43">
        <f t="shared" si="21"/>
        <v>0</v>
      </c>
      <c r="I320" s="43">
        <f>IF(H320&gt;0,VLOOKUP(H320/12,税率表!$A$17:$D$24,3,1),0)</f>
        <v>0</v>
      </c>
      <c r="J320" s="43">
        <f>IF(H320&gt;0,VLOOKUP(H320/12,税率表!$A$17:$D$24,4,1),0)</f>
        <v>0</v>
      </c>
      <c r="K320" s="43">
        <f t="shared" si="22"/>
        <v>0</v>
      </c>
      <c r="L320" s="43">
        <f t="shared" si="23"/>
        <v>0</v>
      </c>
    </row>
    <row r="321" ht="16.5" spans="1:12">
      <c r="A321" s="41">
        <v>320</v>
      </c>
      <c r="B321" s="41"/>
      <c r="C321" s="41"/>
      <c r="D321" s="42"/>
      <c r="E321" s="43">
        <f t="shared" si="20"/>
        <v>0</v>
      </c>
      <c r="F321" s="43">
        <f>IF(E321&gt;0,VLOOKUP(E321,税率表!$C$29:$F$36,3,1),0)</f>
        <v>0</v>
      </c>
      <c r="G321" s="43">
        <f>IF(E321&gt;0,VLOOKUP(E321,税率表!$C$29:$F$36,4,1),0)</f>
        <v>0</v>
      </c>
      <c r="H321" s="43">
        <f t="shared" si="21"/>
        <v>0</v>
      </c>
      <c r="I321" s="43">
        <f>IF(H321&gt;0,VLOOKUP(H321/12,税率表!$A$17:$D$24,3,1),0)</f>
        <v>0</v>
      </c>
      <c r="J321" s="43">
        <f>IF(H321&gt;0,VLOOKUP(H321/12,税率表!$A$17:$D$24,4,1),0)</f>
        <v>0</v>
      </c>
      <c r="K321" s="43">
        <f t="shared" si="22"/>
        <v>0</v>
      </c>
      <c r="L321" s="43">
        <f t="shared" si="23"/>
        <v>0</v>
      </c>
    </row>
    <row r="322" ht="16.5" spans="1:12">
      <c r="A322" s="41">
        <v>321</v>
      </c>
      <c r="B322" s="41"/>
      <c r="C322" s="41"/>
      <c r="D322" s="42"/>
      <c r="E322" s="43">
        <f t="shared" si="20"/>
        <v>0</v>
      </c>
      <c r="F322" s="43">
        <f>IF(E322&gt;0,VLOOKUP(E322,税率表!$C$29:$F$36,3,1),0)</f>
        <v>0</v>
      </c>
      <c r="G322" s="43">
        <f>IF(E322&gt;0,VLOOKUP(E322,税率表!$C$29:$F$36,4,1),0)</f>
        <v>0</v>
      </c>
      <c r="H322" s="43">
        <f t="shared" si="21"/>
        <v>0</v>
      </c>
      <c r="I322" s="43">
        <f>IF(H322&gt;0,VLOOKUP(H322/12,税率表!$A$17:$D$24,3,1),0)</f>
        <v>0</v>
      </c>
      <c r="J322" s="43">
        <f>IF(H322&gt;0,VLOOKUP(H322/12,税率表!$A$17:$D$24,4,1),0)</f>
        <v>0</v>
      </c>
      <c r="K322" s="43">
        <f t="shared" si="22"/>
        <v>0</v>
      </c>
      <c r="L322" s="43">
        <f t="shared" si="23"/>
        <v>0</v>
      </c>
    </row>
    <row r="323" ht="16.5" spans="1:12">
      <c r="A323" s="41">
        <v>322</v>
      </c>
      <c r="B323" s="41"/>
      <c r="C323" s="41"/>
      <c r="D323" s="42"/>
      <c r="E323" s="43">
        <f t="shared" si="20"/>
        <v>0</v>
      </c>
      <c r="F323" s="43">
        <f>IF(E323&gt;0,VLOOKUP(E323,税率表!$C$29:$F$36,3,1),0)</f>
        <v>0</v>
      </c>
      <c r="G323" s="43">
        <f>IF(E323&gt;0,VLOOKUP(E323,税率表!$C$29:$F$36,4,1),0)</f>
        <v>0</v>
      </c>
      <c r="H323" s="43">
        <f t="shared" si="21"/>
        <v>0</v>
      </c>
      <c r="I323" s="43">
        <f>IF(H323&gt;0,VLOOKUP(H323/12,税率表!$A$17:$D$24,3,1),0)</f>
        <v>0</v>
      </c>
      <c r="J323" s="43">
        <f>IF(H323&gt;0,VLOOKUP(H323/12,税率表!$A$17:$D$24,4,1),0)</f>
        <v>0</v>
      </c>
      <c r="K323" s="43">
        <f t="shared" si="22"/>
        <v>0</v>
      </c>
      <c r="L323" s="43">
        <f t="shared" si="23"/>
        <v>0</v>
      </c>
    </row>
    <row r="324" ht="16.5" spans="1:12">
      <c r="A324" s="41">
        <v>323</v>
      </c>
      <c r="B324" s="41"/>
      <c r="C324" s="41"/>
      <c r="D324" s="42"/>
      <c r="E324" s="43">
        <f t="shared" si="20"/>
        <v>0</v>
      </c>
      <c r="F324" s="43">
        <f>IF(E324&gt;0,VLOOKUP(E324,税率表!$C$29:$F$36,3,1),0)</f>
        <v>0</v>
      </c>
      <c r="G324" s="43">
        <f>IF(E324&gt;0,VLOOKUP(E324,税率表!$C$29:$F$36,4,1),0)</f>
        <v>0</v>
      </c>
      <c r="H324" s="43">
        <f t="shared" si="21"/>
        <v>0</v>
      </c>
      <c r="I324" s="43">
        <f>IF(H324&gt;0,VLOOKUP(H324/12,税率表!$A$17:$D$24,3,1),0)</f>
        <v>0</v>
      </c>
      <c r="J324" s="43">
        <f>IF(H324&gt;0,VLOOKUP(H324/12,税率表!$A$17:$D$24,4,1),0)</f>
        <v>0</v>
      </c>
      <c r="K324" s="43">
        <f t="shared" si="22"/>
        <v>0</v>
      </c>
      <c r="L324" s="43">
        <f t="shared" si="23"/>
        <v>0</v>
      </c>
    </row>
    <row r="325" ht="16.5" spans="1:12">
      <c r="A325" s="41">
        <v>324</v>
      </c>
      <c r="B325" s="41"/>
      <c r="C325" s="41"/>
      <c r="D325" s="42"/>
      <c r="E325" s="43">
        <f t="shared" si="20"/>
        <v>0</v>
      </c>
      <c r="F325" s="43">
        <f>IF(E325&gt;0,VLOOKUP(E325,税率表!$C$29:$F$36,3,1),0)</f>
        <v>0</v>
      </c>
      <c r="G325" s="43">
        <f>IF(E325&gt;0,VLOOKUP(E325,税率表!$C$29:$F$36,4,1),0)</f>
        <v>0</v>
      </c>
      <c r="H325" s="43">
        <f t="shared" si="21"/>
        <v>0</v>
      </c>
      <c r="I325" s="43">
        <f>IF(H325&gt;0,VLOOKUP(H325/12,税率表!$A$17:$D$24,3,1),0)</f>
        <v>0</v>
      </c>
      <c r="J325" s="43">
        <f>IF(H325&gt;0,VLOOKUP(H325/12,税率表!$A$17:$D$24,4,1),0)</f>
        <v>0</v>
      </c>
      <c r="K325" s="43">
        <f t="shared" si="22"/>
        <v>0</v>
      </c>
      <c r="L325" s="43">
        <f t="shared" si="23"/>
        <v>0</v>
      </c>
    </row>
    <row r="326" ht="16.5" spans="1:12">
      <c r="A326" s="41">
        <v>325</v>
      </c>
      <c r="B326" s="41"/>
      <c r="C326" s="41"/>
      <c r="D326" s="42"/>
      <c r="E326" s="43">
        <f t="shared" si="20"/>
        <v>0</v>
      </c>
      <c r="F326" s="43">
        <f>IF(E326&gt;0,VLOOKUP(E326,税率表!$C$29:$F$36,3,1),0)</f>
        <v>0</v>
      </c>
      <c r="G326" s="43">
        <f>IF(E326&gt;0,VLOOKUP(E326,税率表!$C$29:$F$36,4,1),0)</f>
        <v>0</v>
      </c>
      <c r="H326" s="43">
        <f t="shared" si="21"/>
        <v>0</v>
      </c>
      <c r="I326" s="43">
        <f>IF(H326&gt;0,VLOOKUP(H326/12,税率表!$A$17:$D$24,3,1),0)</f>
        <v>0</v>
      </c>
      <c r="J326" s="43">
        <f>IF(H326&gt;0,VLOOKUP(H326/12,税率表!$A$17:$D$24,4,1),0)</f>
        <v>0</v>
      </c>
      <c r="K326" s="43">
        <f t="shared" si="22"/>
        <v>0</v>
      </c>
      <c r="L326" s="43">
        <f t="shared" si="23"/>
        <v>0</v>
      </c>
    </row>
    <row r="327" ht="16.5" spans="1:12">
      <c r="A327" s="41">
        <v>326</v>
      </c>
      <c r="B327" s="41"/>
      <c r="C327" s="41"/>
      <c r="D327" s="42"/>
      <c r="E327" s="43">
        <f t="shared" si="20"/>
        <v>0</v>
      </c>
      <c r="F327" s="43">
        <f>IF(E327&gt;0,VLOOKUP(E327,税率表!$C$29:$F$36,3,1),0)</f>
        <v>0</v>
      </c>
      <c r="G327" s="43">
        <f>IF(E327&gt;0,VLOOKUP(E327,税率表!$C$29:$F$36,4,1),0)</f>
        <v>0</v>
      </c>
      <c r="H327" s="43">
        <f t="shared" si="21"/>
        <v>0</v>
      </c>
      <c r="I327" s="43">
        <f>IF(H327&gt;0,VLOOKUP(H327/12,税率表!$A$17:$D$24,3,1),0)</f>
        <v>0</v>
      </c>
      <c r="J327" s="43">
        <f>IF(H327&gt;0,VLOOKUP(H327/12,税率表!$A$17:$D$24,4,1),0)</f>
        <v>0</v>
      </c>
      <c r="K327" s="43">
        <f t="shared" si="22"/>
        <v>0</v>
      </c>
      <c r="L327" s="43">
        <f t="shared" si="23"/>
        <v>0</v>
      </c>
    </row>
    <row r="328" ht="16.5" spans="1:12">
      <c r="A328" s="41">
        <v>327</v>
      </c>
      <c r="B328" s="41"/>
      <c r="C328" s="41"/>
      <c r="D328" s="42"/>
      <c r="E328" s="43">
        <f t="shared" si="20"/>
        <v>0</v>
      </c>
      <c r="F328" s="43">
        <f>IF(E328&gt;0,VLOOKUP(E328,税率表!$C$29:$F$36,3,1),0)</f>
        <v>0</v>
      </c>
      <c r="G328" s="43">
        <f>IF(E328&gt;0,VLOOKUP(E328,税率表!$C$29:$F$36,4,1),0)</f>
        <v>0</v>
      </c>
      <c r="H328" s="43">
        <f t="shared" si="21"/>
        <v>0</v>
      </c>
      <c r="I328" s="43">
        <f>IF(H328&gt;0,VLOOKUP(H328/12,税率表!$A$17:$D$24,3,1),0)</f>
        <v>0</v>
      </c>
      <c r="J328" s="43">
        <f>IF(H328&gt;0,VLOOKUP(H328/12,税率表!$A$17:$D$24,4,1),0)</f>
        <v>0</v>
      </c>
      <c r="K328" s="43">
        <f t="shared" si="22"/>
        <v>0</v>
      </c>
      <c r="L328" s="43">
        <f t="shared" si="23"/>
        <v>0</v>
      </c>
    </row>
    <row r="329" ht="16.5" spans="1:12">
      <c r="A329" s="41">
        <v>328</v>
      </c>
      <c r="B329" s="41"/>
      <c r="C329" s="41"/>
      <c r="D329" s="42"/>
      <c r="E329" s="43">
        <f t="shared" si="20"/>
        <v>0</v>
      </c>
      <c r="F329" s="43">
        <f>IF(E329&gt;0,VLOOKUP(E329,税率表!$C$29:$F$36,3,1),0)</f>
        <v>0</v>
      </c>
      <c r="G329" s="43">
        <f>IF(E329&gt;0,VLOOKUP(E329,税率表!$C$29:$F$36,4,1),0)</f>
        <v>0</v>
      </c>
      <c r="H329" s="43">
        <f t="shared" si="21"/>
        <v>0</v>
      </c>
      <c r="I329" s="43">
        <f>IF(H329&gt;0,VLOOKUP(H329/12,税率表!$A$17:$D$24,3,1),0)</f>
        <v>0</v>
      </c>
      <c r="J329" s="43">
        <f>IF(H329&gt;0,VLOOKUP(H329/12,税率表!$A$17:$D$24,4,1),0)</f>
        <v>0</v>
      </c>
      <c r="K329" s="43">
        <f t="shared" si="22"/>
        <v>0</v>
      </c>
      <c r="L329" s="43">
        <f t="shared" si="23"/>
        <v>0</v>
      </c>
    </row>
    <row r="330" ht="16.5" spans="1:12">
      <c r="A330" s="41">
        <v>329</v>
      </c>
      <c r="B330" s="41"/>
      <c r="C330" s="41"/>
      <c r="D330" s="42"/>
      <c r="E330" s="43">
        <f t="shared" ref="E330:E393" si="24">ROUND(D330,2)</f>
        <v>0</v>
      </c>
      <c r="F330" s="43">
        <f>IF(E330&gt;0,VLOOKUP(E330,税率表!$C$29:$F$36,3,1),0)</f>
        <v>0</v>
      </c>
      <c r="G330" s="43">
        <f>IF(E330&gt;0,VLOOKUP(E330,税率表!$C$29:$F$36,4,1),0)</f>
        <v>0</v>
      </c>
      <c r="H330" s="43">
        <f t="shared" ref="H330:H393" si="25">ROUND((E330-G330)/(1-F330),2)</f>
        <v>0</v>
      </c>
      <c r="I330" s="43">
        <f>IF(H330&gt;0,VLOOKUP(H330/12,税率表!$A$17:$D$24,3,1),0)</f>
        <v>0</v>
      </c>
      <c r="J330" s="43">
        <f>IF(H330&gt;0,VLOOKUP(H330/12,税率表!$A$17:$D$24,4,1),0)</f>
        <v>0</v>
      </c>
      <c r="K330" s="43">
        <f t="shared" ref="K330:K393" si="26">ROUND(H330*I330-J330,2)</f>
        <v>0</v>
      </c>
      <c r="L330" s="43">
        <f t="shared" ref="L330:L393" si="27">ROUND((E330-G330)/(1-F330),2)</f>
        <v>0</v>
      </c>
    </row>
    <row r="331" ht="16.5" spans="1:12">
      <c r="A331" s="41">
        <v>330</v>
      </c>
      <c r="B331" s="41"/>
      <c r="C331" s="41"/>
      <c r="D331" s="42"/>
      <c r="E331" s="43">
        <f t="shared" si="24"/>
        <v>0</v>
      </c>
      <c r="F331" s="43">
        <f>IF(E331&gt;0,VLOOKUP(E331,税率表!$C$29:$F$36,3,1),0)</f>
        <v>0</v>
      </c>
      <c r="G331" s="43">
        <f>IF(E331&gt;0,VLOOKUP(E331,税率表!$C$29:$F$36,4,1),0)</f>
        <v>0</v>
      </c>
      <c r="H331" s="43">
        <f t="shared" si="25"/>
        <v>0</v>
      </c>
      <c r="I331" s="43">
        <f>IF(H331&gt;0,VLOOKUP(H331/12,税率表!$A$17:$D$24,3,1),0)</f>
        <v>0</v>
      </c>
      <c r="J331" s="43">
        <f>IF(H331&gt;0,VLOOKUP(H331/12,税率表!$A$17:$D$24,4,1),0)</f>
        <v>0</v>
      </c>
      <c r="K331" s="43">
        <f t="shared" si="26"/>
        <v>0</v>
      </c>
      <c r="L331" s="43">
        <f t="shared" si="27"/>
        <v>0</v>
      </c>
    </row>
    <row r="332" ht="16.5" spans="1:12">
      <c r="A332" s="41">
        <v>331</v>
      </c>
      <c r="B332" s="41"/>
      <c r="C332" s="41"/>
      <c r="D332" s="42"/>
      <c r="E332" s="43">
        <f t="shared" si="24"/>
        <v>0</v>
      </c>
      <c r="F332" s="43">
        <f>IF(E332&gt;0,VLOOKUP(E332,税率表!$C$29:$F$36,3,1),0)</f>
        <v>0</v>
      </c>
      <c r="G332" s="43">
        <f>IF(E332&gt;0,VLOOKUP(E332,税率表!$C$29:$F$36,4,1),0)</f>
        <v>0</v>
      </c>
      <c r="H332" s="43">
        <f t="shared" si="25"/>
        <v>0</v>
      </c>
      <c r="I332" s="43">
        <f>IF(H332&gt;0,VLOOKUP(H332/12,税率表!$A$17:$D$24,3,1),0)</f>
        <v>0</v>
      </c>
      <c r="J332" s="43">
        <f>IF(H332&gt;0,VLOOKUP(H332/12,税率表!$A$17:$D$24,4,1),0)</f>
        <v>0</v>
      </c>
      <c r="K332" s="43">
        <f t="shared" si="26"/>
        <v>0</v>
      </c>
      <c r="L332" s="43">
        <f t="shared" si="27"/>
        <v>0</v>
      </c>
    </row>
    <row r="333" ht="16.5" spans="1:12">
      <c r="A333" s="41">
        <v>332</v>
      </c>
      <c r="B333" s="41"/>
      <c r="C333" s="41"/>
      <c r="D333" s="42"/>
      <c r="E333" s="43">
        <f t="shared" si="24"/>
        <v>0</v>
      </c>
      <c r="F333" s="43">
        <f>IF(E333&gt;0,VLOOKUP(E333,税率表!$C$29:$F$36,3,1),0)</f>
        <v>0</v>
      </c>
      <c r="G333" s="43">
        <f>IF(E333&gt;0,VLOOKUP(E333,税率表!$C$29:$F$36,4,1),0)</f>
        <v>0</v>
      </c>
      <c r="H333" s="43">
        <f t="shared" si="25"/>
        <v>0</v>
      </c>
      <c r="I333" s="43">
        <f>IF(H333&gt;0,VLOOKUP(H333/12,税率表!$A$17:$D$24,3,1),0)</f>
        <v>0</v>
      </c>
      <c r="J333" s="43">
        <f>IF(H333&gt;0,VLOOKUP(H333/12,税率表!$A$17:$D$24,4,1),0)</f>
        <v>0</v>
      </c>
      <c r="K333" s="43">
        <f t="shared" si="26"/>
        <v>0</v>
      </c>
      <c r="L333" s="43">
        <f t="shared" si="27"/>
        <v>0</v>
      </c>
    </row>
    <row r="334" ht="16.5" spans="1:12">
      <c r="A334" s="41">
        <v>333</v>
      </c>
      <c r="B334" s="41"/>
      <c r="C334" s="41"/>
      <c r="D334" s="42"/>
      <c r="E334" s="43">
        <f t="shared" si="24"/>
        <v>0</v>
      </c>
      <c r="F334" s="43">
        <f>IF(E334&gt;0,VLOOKUP(E334,税率表!$C$29:$F$36,3,1),0)</f>
        <v>0</v>
      </c>
      <c r="G334" s="43">
        <f>IF(E334&gt;0,VLOOKUP(E334,税率表!$C$29:$F$36,4,1),0)</f>
        <v>0</v>
      </c>
      <c r="H334" s="43">
        <f t="shared" si="25"/>
        <v>0</v>
      </c>
      <c r="I334" s="43">
        <f>IF(H334&gt;0,VLOOKUP(H334/12,税率表!$A$17:$D$24,3,1),0)</f>
        <v>0</v>
      </c>
      <c r="J334" s="43">
        <f>IF(H334&gt;0,VLOOKUP(H334/12,税率表!$A$17:$D$24,4,1),0)</f>
        <v>0</v>
      </c>
      <c r="K334" s="43">
        <f t="shared" si="26"/>
        <v>0</v>
      </c>
      <c r="L334" s="43">
        <f t="shared" si="27"/>
        <v>0</v>
      </c>
    </row>
    <row r="335" ht="16.5" spans="1:12">
      <c r="A335" s="41">
        <v>334</v>
      </c>
      <c r="B335" s="41"/>
      <c r="C335" s="41"/>
      <c r="D335" s="42"/>
      <c r="E335" s="43">
        <f t="shared" si="24"/>
        <v>0</v>
      </c>
      <c r="F335" s="43">
        <f>IF(E335&gt;0,VLOOKUP(E335,税率表!$C$29:$F$36,3,1),0)</f>
        <v>0</v>
      </c>
      <c r="G335" s="43">
        <f>IF(E335&gt;0,VLOOKUP(E335,税率表!$C$29:$F$36,4,1),0)</f>
        <v>0</v>
      </c>
      <c r="H335" s="43">
        <f t="shared" si="25"/>
        <v>0</v>
      </c>
      <c r="I335" s="43">
        <f>IF(H335&gt;0,VLOOKUP(H335/12,税率表!$A$17:$D$24,3,1),0)</f>
        <v>0</v>
      </c>
      <c r="J335" s="43">
        <f>IF(H335&gt;0,VLOOKUP(H335/12,税率表!$A$17:$D$24,4,1),0)</f>
        <v>0</v>
      </c>
      <c r="K335" s="43">
        <f t="shared" si="26"/>
        <v>0</v>
      </c>
      <c r="L335" s="43">
        <f t="shared" si="27"/>
        <v>0</v>
      </c>
    </row>
    <row r="336" ht="16.5" spans="1:12">
      <c r="A336" s="41">
        <v>335</v>
      </c>
      <c r="B336" s="41"/>
      <c r="C336" s="41"/>
      <c r="D336" s="42"/>
      <c r="E336" s="43">
        <f t="shared" si="24"/>
        <v>0</v>
      </c>
      <c r="F336" s="43">
        <f>IF(E336&gt;0,VLOOKUP(E336,税率表!$C$29:$F$36,3,1),0)</f>
        <v>0</v>
      </c>
      <c r="G336" s="43">
        <f>IF(E336&gt;0,VLOOKUP(E336,税率表!$C$29:$F$36,4,1),0)</f>
        <v>0</v>
      </c>
      <c r="H336" s="43">
        <f t="shared" si="25"/>
        <v>0</v>
      </c>
      <c r="I336" s="43">
        <f>IF(H336&gt;0,VLOOKUP(H336/12,税率表!$A$17:$D$24,3,1),0)</f>
        <v>0</v>
      </c>
      <c r="J336" s="43">
        <f>IF(H336&gt;0,VLOOKUP(H336/12,税率表!$A$17:$D$24,4,1),0)</f>
        <v>0</v>
      </c>
      <c r="K336" s="43">
        <f t="shared" si="26"/>
        <v>0</v>
      </c>
      <c r="L336" s="43">
        <f t="shared" si="27"/>
        <v>0</v>
      </c>
    </row>
    <row r="337" ht="16.5" spans="1:12">
      <c r="A337" s="41">
        <v>336</v>
      </c>
      <c r="B337" s="41"/>
      <c r="C337" s="41"/>
      <c r="D337" s="42"/>
      <c r="E337" s="43">
        <f t="shared" si="24"/>
        <v>0</v>
      </c>
      <c r="F337" s="43">
        <f>IF(E337&gt;0,VLOOKUP(E337,税率表!$C$29:$F$36,3,1),0)</f>
        <v>0</v>
      </c>
      <c r="G337" s="43">
        <f>IF(E337&gt;0,VLOOKUP(E337,税率表!$C$29:$F$36,4,1),0)</f>
        <v>0</v>
      </c>
      <c r="H337" s="43">
        <f t="shared" si="25"/>
        <v>0</v>
      </c>
      <c r="I337" s="43">
        <f>IF(H337&gt;0,VLOOKUP(H337/12,税率表!$A$17:$D$24,3,1),0)</f>
        <v>0</v>
      </c>
      <c r="J337" s="43">
        <f>IF(H337&gt;0,VLOOKUP(H337/12,税率表!$A$17:$D$24,4,1),0)</f>
        <v>0</v>
      </c>
      <c r="K337" s="43">
        <f t="shared" si="26"/>
        <v>0</v>
      </c>
      <c r="L337" s="43">
        <f t="shared" si="27"/>
        <v>0</v>
      </c>
    </row>
    <row r="338" ht="16.5" spans="1:12">
      <c r="A338" s="41">
        <v>337</v>
      </c>
      <c r="B338" s="41"/>
      <c r="C338" s="41"/>
      <c r="D338" s="42"/>
      <c r="E338" s="43">
        <f t="shared" si="24"/>
        <v>0</v>
      </c>
      <c r="F338" s="43">
        <f>IF(E338&gt;0,VLOOKUP(E338,税率表!$C$29:$F$36,3,1),0)</f>
        <v>0</v>
      </c>
      <c r="G338" s="43">
        <f>IF(E338&gt;0,VLOOKUP(E338,税率表!$C$29:$F$36,4,1),0)</f>
        <v>0</v>
      </c>
      <c r="H338" s="43">
        <f t="shared" si="25"/>
        <v>0</v>
      </c>
      <c r="I338" s="43">
        <f>IF(H338&gt;0,VLOOKUP(H338/12,税率表!$A$17:$D$24,3,1),0)</f>
        <v>0</v>
      </c>
      <c r="J338" s="43">
        <f>IF(H338&gt;0,VLOOKUP(H338/12,税率表!$A$17:$D$24,4,1),0)</f>
        <v>0</v>
      </c>
      <c r="K338" s="43">
        <f t="shared" si="26"/>
        <v>0</v>
      </c>
      <c r="L338" s="43">
        <f t="shared" si="27"/>
        <v>0</v>
      </c>
    </row>
    <row r="339" ht="16.5" spans="1:12">
      <c r="A339" s="41">
        <v>338</v>
      </c>
      <c r="B339" s="41"/>
      <c r="C339" s="41"/>
      <c r="D339" s="42"/>
      <c r="E339" s="43">
        <f t="shared" si="24"/>
        <v>0</v>
      </c>
      <c r="F339" s="43">
        <f>IF(E339&gt;0,VLOOKUP(E339,税率表!$C$29:$F$36,3,1),0)</f>
        <v>0</v>
      </c>
      <c r="G339" s="43">
        <f>IF(E339&gt;0,VLOOKUP(E339,税率表!$C$29:$F$36,4,1),0)</f>
        <v>0</v>
      </c>
      <c r="H339" s="43">
        <f t="shared" si="25"/>
        <v>0</v>
      </c>
      <c r="I339" s="43">
        <f>IF(H339&gt;0,VLOOKUP(H339/12,税率表!$A$17:$D$24,3,1),0)</f>
        <v>0</v>
      </c>
      <c r="J339" s="43">
        <f>IF(H339&gt;0,VLOOKUP(H339/12,税率表!$A$17:$D$24,4,1),0)</f>
        <v>0</v>
      </c>
      <c r="K339" s="43">
        <f t="shared" si="26"/>
        <v>0</v>
      </c>
      <c r="L339" s="43">
        <f t="shared" si="27"/>
        <v>0</v>
      </c>
    </row>
    <row r="340" ht="16.5" spans="1:12">
      <c r="A340" s="41">
        <v>339</v>
      </c>
      <c r="B340" s="41"/>
      <c r="C340" s="41"/>
      <c r="D340" s="42"/>
      <c r="E340" s="43">
        <f t="shared" si="24"/>
        <v>0</v>
      </c>
      <c r="F340" s="43">
        <f>IF(E340&gt;0,VLOOKUP(E340,税率表!$C$29:$F$36,3,1),0)</f>
        <v>0</v>
      </c>
      <c r="G340" s="43">
        <f>IF(E340&gt;0,VLOOKUP(E340,税率表!$C$29:$F$36,4,1),0)</f>
        <v>0</v>
      </c>
      <c r="H340" s="43">
        <f t="shared" si="25"/>
        <v>0</v>
      </c>
      <c r="I340" s="43">
        <f>IF(H340&gt;0,VLOOKUP(H340/12,税率表!$A$17:$D$24,3,1),0)</f>
        <v>0</v>
      </c>
      <c r="J340" s="43">
        <f>IF(H340&gt;0,VLOOKUP(H340/12,税率表!$A$17:$D$24,4,1),0)</f>
        <v>0</v>
      </c>
      <c r="K340" s="43">
        <f t="shared" si="26"/>
        <v>0</v>
      </c>
      <c r="L340" s="43">
        <f t="shared" si="27"/>
        <v>0</v>
      </c>
    </row>
    <row r="341" ht="16.5" spans="1:12">
      <c r="A341" s="41">
        <v>340</v>
      </c>
      <c r="B341" s="41"/>
      <c r="C341" s="41"/>
      <c r="D341" s="42"/>
      <c r="E341" s="43">
        <f t="shared" si="24"/>
        <v>0</v>
      </c>
      <c r="F341" s="43">
        <f>IF(E341&gt;0,VLOOKUP(E341,税率表!$C$29:$F$36,3,1),0)</f>
        <v>0</v>
      </c>
      <c r="G341" s="43">
        <f>IF(E341&gt;0,VLOOKUP(E341,税率表!$C$29:$F$36,4,1),0)</f>
        <v>0</v>
      </c>
      <c r="H341" s="43">
        <f t="shared" si="25"/>
        <v>0</v>
      </c>
      <c r="I341" s="43">
        <f>IF(H341&gt;0,VLOOKUP(H341/12,税率表!$A$17:$D$24,3,1),0)</f>
        <v>0</v>
      </c>
      <c r="J341" s="43">
        <f>IF(H341&gt;0,VLOOKUP(H341/12,税率表!$A$17:$D$24,4,1),0)</f>
        <v>0</v>
      </c>
      <c r="K341" s="43">
        <f t="shared" si="26"/>
        <v>0</v>
      </c>
      <c r="L341" s="43">
        <f t="shared" si="27"/>
        <v>0</v>
      </c>
    </row>
    <row r="342" ht="16.5" spans="1:12">
      <c r="A342" s="41">
        <v>341</v>
      </c>
      <c r="B342" s="41"/>
      <c r="C342" s="41"/>
      <c r="D342" s="42"/>
      <c r="E342" s="43">
        <f t="shared" si="24"/>
        <v>0</v>
      </c>
      <c r="F342" s="43">
        <f>IF(E342&gt;0,VLOOKUP(E342,税率表!$C$29:$F$36,3,1),0)</f>
        <v>0</v>
      </c>
      <c r="G342" s="43">
        <f>IF(E342&gt;0,VLOOKUP(E342,税率表!$C$29:$F$36,4,1),0)</f>
        <v>0</v>
      </c>
      <c r="H342" s="43">
        <f t="shared" si="25"/>
        <v>0</v>
      </c>
      <c r="I342" s="43">
        <f>IF(H342&gt;0,VLOOKUP(H342/12,税率表!$A$17:$D$24,3,1),0)</f>
        <v>0</v>
      </c>
      <c r="J342" s="43">
        <f>IF(H342&gt;0,VLOOKUP(H342/12,税率表!$A$17:$D$24,4,1),0)</f>
        <v>0</v>
      </c>
      <c r="K342" s="43">
        <f t="shared" si="26"/>
        <v>0</v>
      </c>
      <c r="L342" s="43">
        <f t="shared" si="27"/>
        <v>0</v>
      </c>
    </row>
    <row r="343" ht="16.5" spans="1:12">
      <c r="A343" s="41">
        <v>342</v>
      </c>
      <c r="B343" s="41"/>
      <c r="C343" s="41"/>
      <c r="D343" s="42"/>
      <c r="E343" s="43">
        <f t="shared" si="24"/>
        <v>0</v>
      </c>
      <c r="F343" s="43">
        <f>IF(E343&gt;0,VLOOKUP(E343,税率表!$C$29:$F$36,3,1),0)</f>
        <v>0</v>
      </c>
      <c r="G343" s="43">
        <f>IF(E343&gt;0,VLOOKUP(E343,税率表!$C$29:$F$36,4,1),0)</f>
        <v>0</v>
      </c>
      <c r="H343" s="43">
        <f t="shared" si="25"/>
        <v>0</v>
      </c>
      <c r="I343" s="43">
        <f>IF(H343&gt;0,VLOOKUP(H343/12,税率表!$A$17:$D$24,3,1),0)</f>
        <v>0</v>
      </c>
      <c r="J343" s="43">
        <f>IF(H343&gt;0,VLOOKUP(H343/12,税率表!$A$17:$D$24,4,1),0)</f>
        <v>0</v>
      </c>
      <c r="K343" s="43">
        <f t="shared" si="26"/>
        <v>0</v>
      </c>
      <c r="L343" s="43">
        <f t="shared" si="27"/>
        <v>0</v>
      </c>
    </row>
    <row r="344" ht="16.5" spans="1:12">
      <c r="A344" s="41">
        <v>343</v>
      </c>
      <c r="B344" s="41"/>
      <c r="C344" s="41"/>
      <c r="D344" s="42"/>
      <c r="E344" s="43">
        <f t="shared" si="24"/>
        <v>0</v>
      </c>
      <c r="F344" s="43">
        <f>IF(E344&gt;0,VLOOKUP(E344,税率表!$C$29:$F$36,3,1),0)</f>
        <v>0</v>
      </c>
      <c r="G344" s="43">
        <f>IF(E344&gt;0,VLOOKUP(E344,税率表!$C$29:$F$36,4,1),0)</f>
        <v>0</v>
      </c>
      <c r="H344" s="43">
        <f t="shared" si="25"/>
        <v>0</v>
      </c>
      <c r="I344" s="43">
        <f>IF(H344&gt;0,VLOOKUP(H344/12,税率表!$A$17:$D$24,3,1),0)</f>
        <v>0</v>
      </c>
      <c r="J344" s="43">
        <f>IF(H344&gt;0,VLOOKUP(H344/12,税率表!$A$17:$D$24,4,1),0)</f>
        <v>0</v>
      </c>
      <c r="K344" s="43">
        <f t="shared" si="26"/>
        <v>0</v>
      </c>
      <c r="L344" s="43">
        <f t="shared" si="27"/>
        <v>0</v>
      </c>
    </row>
    <row r="345" ht="16.5" spans="1:12">
      <c r="A345" s="41">
        <v>344</v>
      </c>
      <c r="B345" s="41"/>
      <c r="C345" s="41"/>
      <c r="D345" s="42"/>
      <c r="E345" s="43">
        <f t="shared" si="24"/>
        <v>0</v>
      </c>
      <c r="F345" s="43">
        <f>IF(E345&gt;0,VLOOKUP(E345,税率表!$C$29:$F$36,3,1),0)</f>
        <v>0</v>
      </c>
      <c r="G345" s="43">
        <f>IF(E345&gt;0,VLOOKUP(E345,税率表!$C$29:$F$36,4,1),0)</f>
        <v>0</v>
      </c>
      <c r="H345" s="43">
        <f t="shared" si="25"/>
        <v>0</v>
      </c>
      <c r="I345" s="43">
        <f>IF(H345&gt;0,VLOOKUP(H345/12,税率表!$A$17:$D$24,3,1),0)</f>
        <v>0</v>
      </c>
      <c r="J345" s="43">
        <f>IF(H345&gt;0,VLOOKUP(H345/12,税率表!$A$17:$D$24,4,1),0)</f>
        <v>0</v>
      </c>
      <c r="K345" s="43">
        <f t="shared" si="26"/>
        <v>0</v>
      </c>
      <c r="L345" s="43">
        <f t="shared" si="27"/>
        <v>0</v>
      </c>
    </row>
    <row r="346" ht="16.5" spans="1:12">
      <c r="A346" s="41">
        <v>345</v>
      </c>
      <c r="B346" s="41"/>
      <c r="C346" s="41"/>
      <c r="D346" s="42"/>
      <c r="E346" s="43">
        <f t="shared" si="24"/>
        <v>0</v>
      </c>
      <c r="F346" s="43">
        <f>IF(E346&gt;0,VLOOKUP(E346,税率表!$C$29:$F$36,3,1),0)</f>
        <v>0</v>
      </c>
      <c r="G346" s="43">
        <f>IF(E346&gt;0,VLOOKUP(E346,税率表!$C$29:$F$36,4,1),0)</f>
        <v>0</v>
      </c>
      <c r="H346" s="43">
        <f t="shared" si="25"/>
        <v>0</v>
      </c>
      <c r="I346" s="43">
        <f>IF(H346&gt;0,VLOOKUP(H346/12,税率表!$A$17:$D$24,3,1),0)</f>
        <v>0</v>
      </c>
      <c r="J346" s="43">
        <f>IF(H346&gt;0,VLOOKUP(H346/12,税率表!$A$17:$D$24,4,1),0)</f>
        <v>0</v>
      </c>
      <c r="K346" s="43">
        <f t="shared" si="26"/>
        <v>0</v>
      </c>
      <c r="L346" s="43">
        <f t="shared" si="27"/>
        <v>0</v>
      </c>
    </row>
    <row r="347" ht="16.5" spans="1:12">
      <c r="A347" s="41">
        <v>346</v>
      </c>
      <c r="B347" s="41"/>
      <c r="C347" s="41"/>
      <c r="D347" s="42"/>
      <c r="E347" s="43">
        <f t="shared" si="24"/>
        <v>0</v>
      </c>
      <c r="F347" s="43">
        <f>IF(E347&gt;0,VLOOKUP(E347,税率表!$C$29:$F$36,3,1),0)</f>
        <v>0</v>
      </c>
      <c r="G347" s="43">
        <f>IF(E347&gt;0,VLOOKUP(E347,税率表!$C$29:$F$36,4,1),0)</f>
        <v>0</v>
      </c>
      <c r="H347" s="43">
        <f t="shared" si="25"/>
        <v>0</v>
      </c>
      <c r="I347" s="43">
        <f>IF(H347&gt;0,VLOOKUP(H347/12,税率表!$A$17:$D$24,3,1),0)</f>
        <v>0</v>
      </c>
      <c r="J347" s="43">
        <f>IF(H347&gt;0,VLOOKUP(H347/12,税率表!$A$17:$D$24,4,1),0)</f>
        <v>0</v>
      </c>
      <c r="K347" s="43">
        <f t="shared" si="26"/>
        <v>0</v>
      </c>
      <c r="L347" s="43">
        <f t="shared" si="27"/>
        <v>0</v>
      </c>
    </row>
    <row r="348" ht="16.5" spans="1:12">
      <c r="A348" s="41">
        <v>347</v>
      </c>
      <c r="B348" s="41"/>
      <c r="C348" s="41"/>
      <c r="D348" s="42"/>
      <c r="E348" s="43">
        <f t="shared" si="24"/>
        <v>0</v>
      </c>
      <c r="F348" s="43">
        <f>IF(E348&gt;0,VLOOKUP(E348,税率表!$C$29:$F$36,3,1),0)</f>
        <v>0</v>
      </c>
      <c r="G348" s="43">
        <f>IF(E348&gt;0,VLOOKUP(E348,税率表!$C$29:$F$36,4,1),0)</f>
        <v>0</v>
      </c>
      <c r="H348" s="43">
        <f t="shared" si="25"/>
        <v>0</v>
      </c>
      <c r="I348" s="43">
        <f>IF(H348&gt;0,VLOOKUP(H348/12,税率表!$A$17:$D$24,3,1),0)</f>
        <v>0</v>
      </c>
      <c r="J348" s="43">
        <f>IF(H348&gt;0,VLOOKUP(H348/12,税率表!$A$17:$D$24,4,1),0)</f>
        <v>0</v>
      </c>
      <c r="K348" s="43">
        <f t="shared" si="26"/>
        <v>0</v>
      </c>
      <c r="L348" s="43">
        <f t="shared" si="27"/>
        <v>0</v>
      </c>
    </row>
    <row r="349" ht="16.5" spans="1:12">
      <c r="A349" s="41">
        <v>348</v>
      </c>
      <c r="B349" s="41"/>
      <c r="C349" s="41"/>
      <c r="D349" s="42"/>
      <c r="E349" s="43">
        <f t="shared" si="24"/>
        <v>0</v>
      </c>
      <c r="F349" s="43">
        <f>IF(E349&gt;0,VLOOKUP(E349,税率表!$C$29:$F$36,3,1),0)</f>
        <v>0</v>
      </c>
      <c r="G349" s="43">
        <f>IF(E349&gt;0,VLOOKUP(E349,税率表!$C$29:$F$36,4,1),0)</f>
        <v>0</v>
      </c>
      <c r="H349" s="43">
        <f t="shared" si="25"/>
        <v>0</v>
      </c>
      <c r="I349" s="43">
        <f>IF(H349&gt;0,VLOOKUP(H349/12,税率表!$A$17:$D$24,3,1),0)</f>
        <v>0</v>
      </c>
      <c r="J349" s="43">
        <f>IF(H349&gt;0,VLOOKUP(H349/12,税率表!$A$17:$D$24,4,1),0)</f>
        <v>0</v>
      </c>
      <c r="K349" s="43">
        <f t="shared" si="26"/>
        <v>0</v>
      </c>
      <c r="L349" s="43">
        <f t="shared" si="27"/>
        <v>0</v>
      </c>
    </row>
    <row r="350" ht="16.5" spans="1:12">
      <c r="A350" s="41">
        <v>349</v>
      </c>
      <c r="B350" s="41"/>
      <c r="C350" s="41"/>
      <c r="D350" s="42"/>
      <c r="E350" s="43">
        <f t="shared" si="24"/>
        <v>0</v>
      </c>
      <c r="F350" s="43">
        <f>IF(E350&gt;0,VLOOKUP(E350,税率表!$C$29:$F$36,3,1),0)</f>
        <v>0</v>
      </c>
      <c r="G350" s="43">
        <f>IF(E350&gt;0,VLOOKUP(E350,税率表!$C$29:$F$36,4,1),0)</f>
        <v>0</v>
      </c>
      <c r="H350" s="43">
        <f t="shared" si="25"/>
        <v>0</v>
      </c>
      <c r="I350" s="43">
        <f>IF(H350&gt;0,VLOOKUP(H350/12,税率表!$A$17:$D$24,3,1),0)</f>
        <v>0</v>
      </c>
      <c r="J350" s="43">
        <f>IF(H350&gt;0,VLOOKUP(H350/12,税率表!$A$17:$D$24,4,1),0)</f>
        <v>0</v>
      </c>
      <c r="K350" s="43">
        <f t="shared" si="26"/>
        <v>0</v>
      </c>
      <c r="L350" s="43">
        <f t="shared" si="27"/>
        <v>0</v>
      </c>
    </row>
    <row r="351" ht="16.5" spans="1:12">
      <c r="A351" s="41">
        <v>350</v>
      </c>
      <c r="B351" s="41"/>
      <c r="C351" s="41"/>
      <c r="D351" s="42"/>
      <c r="E351" s="43">
        <f t="shared" si="24"/>
        <v>0</v>
      </c>
      <c r="F351" s="43">
        <f>IF(E351&gt;0,VLOOKUP(E351,税率表!$C$29:$F$36,3,1),0)</f>
        <v>0</v>
      </c>
      <c r="G351" s="43">
        <f>IF(E351&gt;0,VLOOKUP(E351,税率表!$C$29:$F$36,4,1),0)</f>
        <v>0</v>
      </c>
      <c r="H351" s="43">
        <f t="shared" si="25"/>
        <v>0</v>
      </c>
      <c r="I351" s="43">
        <f>IF(H351&gt;0,VLOOKUP(H351/12,税率表!$A$17:$D$24,3,1),0)</f>
        <v>0</v>
      </c>
      <c r="J351" s="43">
        <f>IF(H351&gt;0,VLOOKUP(H351/12,税率表!$A$17:$D$24,4,1),0)</f>
        <v>0</v>
      </c>
      <c r="K351" s="43">
        <f t="shared" si="26"/>
        <v>0</v>
      </c>
      <c r="L351" s="43">
        <f t="shared" si="27"/>
        <v>0</v>
      </c>
    </row>
    <row r="352" ht="16.5" spans="1:12">
      <c r="A352" s="41">
        <v>351</v>
      </c>
      <c r="B352" s="41"/>
      <c r="C352" s="41"/>
      <c r="D352" s="42"/>
      <c r="E352" s="43">
        <f t="shared" si="24"/>
        <v>0</v>
      </c>
      <c r="F352" s="43">
        <f>IF(E352&gt;0,VLOOKUP(E352,税率表!$C$29:$F$36,3,1),0)</f>
        <v>0</v>
      </c>
      <c r="G352" s="43">
        <f>IF(E352&gt;0,VLOOKUP(E352,税率表!$C$29:$F$36,4,1),0)</f>
        <v>0</v>
      </c>
      <c r="H352" s="43">
        <f t="shared" si="25"/>
        <v>0</v>
      </c>
      <c r="I352" s="43">
        <f>IF(H352&gt;0,VLOOKUP(H352/12,税率表!$A$17:$D$24,3,1),0)</f>
        <v>0</v>
      </c>
      <c r="J352" s="43">
        <f>IF(H352&gt;0,VLOOKUP(H352/12,税率表!$A$17:$D$24,4,1),0)</f>
        <v>0</v>
      </c>
      <c r="K352" s="43">
        <f t="shared" si="26"/>
        <v>0</v>
      </c>
      <c r="L352" s="43">
        <f t="shared" si="27"/>
        <v>0</v>
      </c>
    </row>
    <row r="353" ht="16.5" spans="1:12">
      <c r="A353" s="41">
        <v>352</v>
      </c>
      <c r="B353" s="41"/>
      <c r="C353" s="41"/>
      <c r="D353" s="42"/>
      <c r="E353" s="43">
        <f t="shared" si="24"/>
        <v>0</v>
      </c>
      <c r="F353" s="43">
        <f>IF(E353&gt;0,VLOOKUP(E353,税率表!$C$29:$F$36,3,1),0)</f>
        <v>0</v>
      </c>
      <c r="G353" s="43">
        <f>IF(E353&gt;0,VLOOKUP(E353,税率表!$C$29:$F$36,4,1),0)</f>
        <v>0</v>
      </c>
      <c r="H353" s="43">
        <f t="shared" si="25"/>
        <v>0</v>
      </c>
      <c r="I353" s="43">
        <f>IF(H353&gt;0,VLOOKUP(H353/12,税率表!$A$17:$D$24,3,1),0)</f>
        <v>0</v>
      </c>
      <c r="J353" s="43">
        <f>IF(H353&gt;0,VLOOKUP(H353/12,税率表!$A$17:$D$24,4,1),0)</f>
        <v>0</v>
      </c>
      <c r="K353" s="43">
        <f t="shared" si="26"/>
        <v>0</v>
      </c>
      <c r="L353" s="43">
        <f t="shared" si="27"/>
        <v>0</v>
      </c>
    </row>
    <row r="354" ht="16.5" spans="1:12">
      <c r="A354" s="41">
        <v>353</v>
      </c>
      <c r="B354" s="41"/>
      <c r="C354" s="41"/>
      <c r="D354" s="42"/>
      <c r="E354" s="43">
        <f t="shared" si="24"/>
        <v>0</v>
      </c>
      <c r="F354" s="43">
        <f>IF(E354&gt;0,VLOOKUP(E354,税率表!$C$29:$F$36,3,1),0)</f>
        <v>0</v>
      </c>
      <c r="G354" s="43">
        <f>IF(E354&gt;0,VLOOKUP(E354,税率表!$C$29:$F$36,4,1),0)</f>
        <v>0</v>
      </c>
      <c r="H354" s="43">
        <f t="shared" si="25"/>
        <v>0</v>
      </c>
      <c r="I354" s="43">
        <f>IF(H354&gt;0,VLOOKUP(H354/12,税率表!$A$17:$D$24,3,1),0)</f>
        <v>0</v>
      </c>
      <c r="J354" s="43">
        <f>IF(H354&gt;0,VLOOKUP(H354/12,税率表!$A$17:$D$24,4,1),0)</f>
        <v>0</v>
      </c>
      <c r="K354" s="43">
        <f t="shared" si="26"/>
        <v>0</v>
      </c>
      <c r="L354" s="43">
        <f t="shared" si="27"/>
        <v>0</v>
      </c>
    </row>
    <row r="355" ht="16.5" spans="1:12">
      <c r="A355" s="41">
        <v>354</v>
      </c>
      <c r="B355" s="41"/>
      <c r="C355" s="41"/>
      <c r="D355" s="42"/>
      <c r="E355" s="43">
        <f t="shared" si="24"/>
        <v>0</v>
      </c>
      <c r="F355" s="43">
        <f>IF(E355&gt;0,VLOOKUP(E355,税率表!$C$29:$F$36,3,1),0)</f>
        <v>0</v>
      </c>
      <c r="G355" s="43">
        <f>IF(E355&gt;0,VLOOKUP(E355,税率表!$C$29:$F$36,4,1),0)</f>
        <v>0</v>
      </c>
      <c r="H355" s="43">
        <f t="shared" si="25"/>
        <v>0</v>
      </c>
      <c r="I355" s="43">
        <f>IF(H355&gt;0,VLOOKUP(H355/12,税率表!$A$17:$D$24,3,1),0)</f>
        <v>0</v>
      </c>
      <c r="J355" s="43">
        <f>IF(H355&gt;0,VLOOKUP(H355/12,税率表!$A$17:$D$24,4,1),0)</f>
        <v>0</v>
      </c>
      <c r="K355" s="43">
        <f t="shared" si="26"/>
        <v>0</v>
      </c>
      <c r="L355" s="43">
        <f t="shared" si="27"/>
        <v>0</v>
      </c>
    </row>
    <row r="356" ht="16.5" spans="1:12">
      <c r="A356" s="41">
        <v>355</v>
      </c>
      <c r="B356" s="41"/>
      <c r="C356" s="41"/>
      <c r="D356" s="42"/>
      <c r="E356" s="43">
        <f t="shared" si="24"/>
        <v>0</v>
      </c>
      <c r="F356" s="43">
        <f>IF(E356&gt;0,VLOOKUP(E356,税率表!$C$29:$F$36,3,1),0)</f>
        <v>0</v>
      </c>
      <c r="G356" s="43">
        <f>IF(E356&gt;0,VLOOKUP(E356,税率表!$C$29:$F$36,4,1),0)</f>
        <v>0</v>
      </c>
      <c r="H356" s="43">
        <f t="shared" si="25"/>
        <v>0</v>
      </c>
      <c r="I356" s="43">
        <f>IF(H356&gt;0,VLOOKUP(H356/12,税率表!$A$17:$D$24,3,1),0)</f>
        <v>0</v>
      </c>
      <c r="J356" s="43">
        <f>IF(H356&gt;0,VLOOKUP(H356/12,税率表!$A$17:$D$24,4,1),0)</f>
        <v>0</v>
      </c>
      <c r="K356" s="43">
        <f t="shared" si="26"/>
        <v>0</v>
      </c>
      <c r="L356" s="43">
        <f t="shared" si="27"/>
        <v>0</v>
      </c>
    </row>
    <row r="357" ht="16.5" spans="1:12">
      <c r="A357" s="41">
        <v>356</v>
      </c>
      <c r="B357" s="41"/>
      <c r="C357" s="41"/>
      <c r="D357" s="42"/>
      <c r="E357" s="43">
        <f t="shared" si="24"/>
        <v>0</v>
      </c>
      <c r="F357" s="43">
        <f>IF(E357&gt;0,VLOOKUP(E357,税率表!$C$29:$F$36,3,1),0)</f>
        <v>0</v>
      </c>
      <c r="G357" s="43">
        <f>IF(E357&gt;0,VLOOKUP(E357,税率表!$C$29:$F$36,4,1),0)</f>
        <v>0</v>
      </c>
      <c r="H357" s="43">
        <f t="shared" si="25"/>
        <v>0</v>
      </c>
      <c r="I357" s="43">
        <f>IF(H357&gt;0,VLOOKUP(H357/12,税率表!$A$17:$D$24,3,1),0)</f>
        <v>0</v>
      </c>
      <c r="J357" s="43">
        <f>IF(H357&gt;0,VLOOKUP(H357/12,税率表!$A$17:$D$24,4,1),0)</f>
        <v>0</v>
      </c>
      <c r="K357" s="43">
        <f t="shared" si="26"/>
        <v>0</v>
      </c>
      <c r="L357" s="43">
        <f t="shared" si="27"/>
        <v>0</v>
      </c>
    </row>
    <row r="358" ht="16.5" spans="1:12">
      <c r="A358" s="41">
        <v>357</v>
      </c>
      <c r="B358" s="41"/>
      <c r="C358" s="41"/>
      <c r="D358" s="42"/>
      <c r="E358" s="43">
        <f t="shared" si="24"/>
        <v>0</v>
      </c>
      <c r="F358" s="43">
        <f>IF(E358&gt;0,VLOOKUP(E358,税率表!$C$29:$F$36,3,1),0)</f>
        <v>0</v>
      </c>
      <c r="G358" s="43">
        <f>IF(E358&gt;0,VLOOKUP(E358,税率表!$C$29:$F$36,4,1),0)</f>
        <v>0</v>
      </c>
      <c r="H358" s="43">
        <f t="shared" si="25"/>
        <v>0</v>
      </c>
      <c r="I358" s="43">
        <f>IF(H358&gt;0,VLOOKUP(H358/12,税率表!$A$17:$D$24,3,1),0)</f>
        <v>0</v>
      </c>
      <c r="J358" s="43">
        <f>IF(H358&gt;0,VLOOKUP(H358/12,税率表!$A$17:$D$24,4,1),0)</f>
        <v>0</v>
      </c>
      <c r="K358" s="43">
        <f t="shared" si="26"/>
        <v>0</v>
      </c>
      <c r="L358" s="43">
        <f t="shared" si="27"/>
        <v>0</v>
      </c>
    </row>
    <row r="359" ht="16.5" spans="1:12">
      <c r="A359" s="41">
        <v>358</v>
      </c>
      <c r="B359" s="41"/>
      <c r="C359" s="41"/>
      <c r="D359" s="42"/>
      <c r="E359" s="43">
        <f t="shared" si="24"/>
        <v>0</v>
      </c>
      <c r="F359" s="43">
        <f>IF(E359&gt;0,VLOOKUP(E359,税率表!$C$29:$F$36,3,1),0)</f>
        <v>0</v>
      </c>
      <c r="G359" s="43">
        <f>IF(E359&gt;0,VLOOKUP(E359,税率表!$C$29:$F$36,4,1),0)</f>
        <v>0</v>
      </c>
      <c r="H359" s="43">
        <f t="shared" si="25"/>
        <v>0</v>
      </c>
      <c r="I359" s="43">
        <f>IF(H359&gt;0,VLOOKUP(H359/12,税率表!$A$17:$D$24,3,1),0)</f>
        <v>0</v>
      </c>
      <c r="J359" s="43">
        <f>IF(H359&gt;0,VLOOKUP(H359/12,税率表!$A$17:$D$24,4,1),0)</f>
        <v>0</v>
      </c>
      <c r="K359" s="43">
        <f t="shared" si="26"/>
        <v>0</v>
      </c>
      <c r="L359" s="43">
        <f t="shared" si="27"/>
        <v>0</v>
      </c>
    </row>
    <row r="360" ht="16.5" spans="1:12">
      <c r="A360" s="41">
        <v>359</v>
      </c>
      <c r="B360" s="41"/>
      <c r="C360" s="41"/>
      <c r="D360" s="42"/>
      <c r="E360" s="43">
        <f t="shared" si="24"/>
        <v>0</v>
      </c>
      <c r="F360" s="43">
        <f>IF(E360&gt;0,VLOOKUP(E360,税率表!$C$29:$F$36,3,1),0)</f>
        <v>0</v>
      </c>
      <c r="G360" s="43">
        <f>IF(E360&gt;0,VLOOKUP(E360,税率表!$C$29:$F$36,4,1),0)</f>
        <v>0</v>
      </c>
      <c r="H360" s="43">
        <f t="shared" si="25"/>
        <v>0</v>
      </c>
      <c r="I360" s="43">
        <f>IF(H360&gt;0,VLOOKUP(H360/12,税率表!$A$17:$D$24,3,1),0)</f>
        <v>0</v>
      </c>
      <c r="J360" s="43">
        <f>IF(H360&gt;0,VLOOKUP(H360/12,税率表!$A$17:$D$24,4,1),0)</f>
        <v>0</v>
      </c>
      <c r="K360" s="43">
        <f t="shared" si="26"/>
        <v>0</v>
      </c>
      <c r="L360" s="43">
        <f t="shared" si="27"/>
        <v>0</v>
      </c>
    </row>
    <row r="361" ht="16.5" spans="1:12">
      <c r="A361" s="41">
        <v>360</v>
      </c>
      <c r="B361" s="41"/>
      <c r="C361" s="41"/>
      <c r="D361" s="42"/>
      <c r="E361" s="43">
        <f t="shared" si="24"/>
        <v>0</v>
      </c>
      <c r="F361" s="43">
        <f>IF(E361&gt;0,VLOOKUP(E361,税率表!$C$29:$F$36,3,1),0)</f>
        <v>0</v>
      </c>
      <c r="G361" s="43">
        <f>IF(E361&gt;0,VLOOKUP(E361,税率表!$C$29:$F$36,4,1),0)</f>
        <v>0</v>
      </c>
      <c r="H361" s="43">
        <f t="shared" si="25"/>
        <v>0</v>
      </c>
      <c r="I361" s="43">
        <f>IF(H361&gt;0,VLOOKUP(H361/12,税率表!$A$17:$D$24,3,1),0)</f>
        <v>0</v>
      </c>
      <c r="J361" s="43">
        <f>IF(H361&gt;0,VLOOKUP(H361/12,税率表!$A$17:$D$24,4,1),0)</f>
        <v>0</v>
      </c>
      <c r="K361" s="43">
        <f t="shared" si="26"/>
        <v>0</v>
      </c>
      <c r="L361" s="43">
        <f t="shared" si="27"/>
        <v>0</v>
      </c>
    </row>
    <row r="362" ht="16.5" spans="1:12">
      <c r="A362" s="41">
        <v>361</v>
      </c>
      <c r="B362" s="41"/>
      <c r="C362" s="41"/>
      <c r="D362" s="42"/>
      <c r="E362" s="43">
        <f t="shared" si="24"/>
        <v>0</v>
      </c>
      <c r="F362" s="43">
        <f>IF(E362&gt;0,VLOOKUP(E362,税率表!$C$29:$F$36,3,1),0)</f>
        <v>0</v>
      </c>
      <c r="G362" s="43">
        <f>IF(E362&gt;0,VLOOKUP(E362,税率表!$C$29:$F$36,4,1),0)</f>
        <v>0</v>
      </c>
      <c r="H362" s="43">
        <f t="shared" si="25"/>
        <v>0</v>
      </c>
      <c r="I362" s="43">
        <f>IF(H362&gt;0,VLOOKUP(H362/12,税率表!$A$17:$D$24,3,1),0)</f>
        <v>0</v>
      </c>
      <c r="J362" s="43">
        <f>IF(H362&gt;0,VLOOKUP(H362/12,税率表!$A$17:$D$24,4,1),0)</f>
        <v>0</v>
      </c>
      <c r="K362" s="43">
        <f t="shared" si="26"/>
        <v>0</v>
      </c>
      <c r="L362" s="43">
        <f t="shared" si="27"/>
        <v>0</v>
      </c>
    </row>
    <row r="363" ht="16.5" spans="1:12">
      <c r="A363" s="41">
        <v>362</v>
      </c>
      <c r="B363" s="41"/>
      <c r="C363" s="41"/>
      <c r="D363" s="42"/>
      <c r="E363" s="43">
        <f t="shared" si="24"/>
        <v>0</v>
      </c>
      <c r="F363" s="43">
        <f>IF(E363&gt;0,VLOOKUP(E363,税率表!$C$29:$F$36,3,1),0)</f>
        <v>0</v>
      </c>
      <c r="G363" s="43">
        <f>IF(E363&gt;0,VLOOKUP(E363,税率表!$C$29:$F$36,4,1),0)</f>
        <v>0</v>
      </c>
      <c r="H363" s="43">
        <f t="shared" si="25"/>
        <v>0</v>
      </c>
      <c r="I363" s="43">
        <f>IF(H363&gt;0,VLOOKUP(H363/12,税率表!$A$17:$D$24,3,1),0)</f>
        <v>0</v>
      </c>
      <c r="J363" s="43">
        <f>IF(H363&gt;0,VLOOKUP(H363/12,税率表!$A$17:$D$24,4,1),0)</f>
        <v>0</v>
      </c>
      <c r="K363" s="43">
        <f t="shared" si="26"/>
        <v>0</v>
      </c>
      <c r="L363" s="43">
        <f t="shared" si="27"/>
        <v>0</v>
      </c>
    </row>
    <row r="364" ht="16.5" spans="1:12">
      <c r="A364" s="41">
        <v>363</v>
      </c>
      <c r="B364" s="41"/>
      <c r="C364" s="41"/>
      <c r="D364" s="42"/>
      <c r="E364" s="43">
        <f t="shared" si="24"/>
        <v>0</v>
      </c>
      <c r="F364" s="43">
        <f>IF(E364&gt;0,VLOOKUP(E364,税率表!$C$29:$F$36,3,1),0)</f>
        <v>0</v>
      </c>
      <c r="G364" s="43">
        <f>IF(E364&gt;0,VLOOKUP(E364,税率表!$C$29:$F$36,4,1),0)</f>
        <v>0</v>
      </c>
      <c r="H364" s="43">
        <f t="shared" si="25"/>
        <v>0</v>
      </c>
      <c r="I364" s="43">
        <f>IF(H364&gt;0,VLOOKUP(H364/12,税率表!$A$17:$D$24,3,1),0)</f>
        <v>0</v>
      </c>
      <c r="J364" s="43">
        <f>IF(H364&gt;0,VLOOKUP(H364/12,税率表!$A$17:$D$24,4,1),0)</f>
        <v>0</v>
      </c>
      <c r="K364" s="43">
        <f t="shared" si="26"/>
        <v>0</v>
      </c>
      <c r="L364" s="43">
        <f t="shared" si="27"/>
        <v>0</v>
      </c>
    </row>
    <row r="365" ht="16.5" spans="1:12">
      <c r="A365" s="41">
        <v>364</v>
      </c>
      <c r="B365" s="41"/>
      <c r="C365" s="41"/>
      <c r="D365" s="42"/>
      <c r="E365" s="43">
        <f t="shared" si="24"/>
        <v>0</v>
      </c>
      <c r="F365" s="43">
        <f>IF(E365&gt;0,VLOOKUP(E365,税率表!$C$29:$F$36,3,1),0)</f>
        <v>0</v>
      </c>
      <c r="G365" s="43">
        <f>IF(E365&gt;0,VLOOKUP(E365,税率表!$C$29:$F$36,4,1),0)</f>
        <v>0</v>
      </c>
      <c r="H365" s="43">
        <f t="shared" si="25"/>
        <v>0</v>
      </c>
      <c r="I365" s="43">
        <f>IF(H365&gt;0,VLOOKUP(H365/12,税率表!$A$17:$D$24,3,1),0)</f>
        <v>0</v>
      </c>
      <c r="J365" s="43">
        <f>IF(H365&gt;0,VLOOKUP(H365/12,税率表!$A$17:$D$24,4,1),0)</f>
        <v>0</v>
      </c>
      <c r="K365" s="43">
        <f t="shared" si="26"/>
        <v>0</v>
      </c>
      <c r="L365" s="43">
        <f t="shared" si="27"/>
        <v>0</v>
      </c>
    </row>
    <row r="366" ht="16.5" spans="1:12">
      <c r="A366" s="41">
        <v>365</v>
      </c>
      <c r="B366" s="41"/>
      <c r="C366" s="41"/>
      <c r="D366" s="42"/>
      <c r="E366" s="43">
        <f t="shared" si="24"/>
        <v>0</v>
      </c>
      <c r="F366" s="43">
        <f>IF(E366&gt;0,VLOOKUP(E366,税率表!$C$29:$F$36,3,1),0)</f>
        <v>0</v>
      </c>
      <c r="G366" s="43">
        <f>IF(E366&gt;0,VLOOKUP(E366,税率表!$C$29:$F$36,4,1),0)</f>
        <v>0</v>
      </c>
      <c r="H366" s="43">
        <f t="shared" si="25"/>
        <v>0</v>
      </c>
      <c r="I366" s="43">
        <f>IF(H366&gt;0,VLOOKUP(H366/12,税率表!$A$17:$D$24,3,1),0)</f>
        <v>0</v>
      </c>
      <c r="J366" s="43">
        <f>IF(H366&gt;0,VLOOKUP(H366/12,税率表!$A$17:$D$24,4,1),0)</f>
        <v>0</v>
      </c>
      <c r="K366" s="43">
        <f t="shared" si="26"/>
        <v>0</v>
      </c>
      <c r="L366" s="43">
        <f t="shared" si="27"/>
        <v>0</v>
      </c>
    </row>
    <row r="367" ht="16.5" spans="1:12">
      <c r="A367" s="41">
        <v>366</v>
      </c>
      <c r="B367" s="41"/>
      <c r="C367" s="41"/>
      <c r="D367" s="42"/>
      <c r="E367" s="43">
        <f t="shared" si="24"/>
        <v>0</v>
      </c>
      <c r="F367" s="43">
        <f>IF(E367&gt;0,VLOOKUP(E367,税率表!$C$29:$F$36,3,1),0)</f>
        <v>0</v>
      </c>
      <c r="G367" s="43">
        <f>IF(E367&gt;0,VLOOKUP(E367,税率表!$C$29:$F$36,4,1),0)</f>
        <v>0</v>
      </c>
      <c r="H367" s="43">
        <f t="shared" si="25"/>
        <v>0</v>
      </c>
      <c r="I367" s="43">
        <f>IF(H367&gt;0,VLOOKUP(H367/12,税率表!$A$17:$D$24,3,1),0)</f>
        <v>0</v>
      </c>
      <c r="J367" s="43">
        <f>IF(H367&gt;0,VLOOKUP(H367/12,税率表!$A$17:$D$24,4,1),0)</f>
        <v>0</v>
      </c>
      <c r="K367" s="43">
        <f t="shared" si="26"/>
        <v>0</v>
      </c>
      <c r="L367" s="43">
        <f t="shared" si="27"/>
        <v>0</v>
      </c>
    </row>
    <row r="368" ht="16.5" spans="1:12">
      <c r="A368" s="41">
        <v>367</v>
      </c>
      <c r="B368" s="41"/>
      <c r="C368" s="41"/>
      <c r="D368" s="42"/>
      <c r="E368" s="43">
        <f t="shared" si="24"/>
        <v>0</v>
      </c>
      <c r="F368" s="43">
        <f>IF(E368&gt;0,VLOOKUP(E368,税率表!$C$29:$F$36,3,1),0)</f>
        <v>0</v>
      </c>
      <c r="G368" s="43">
        <f>IF(E368&gt;0,VLOOKUP(E368,税率表!$C$29:$F$36,4,1),0)</f>
        <v>0</v>
      </c>
      <c r="H368" s="43">
        <f t="shared" si="25"/>
        <v>0</v>
      </c>
      <c r="I368" s="43">
        <f>IF(H368&gt;0,VLOOKUP(H368/12,税率表!$A$17:$D$24,3,1),0)</f>
        <v>0</v>
      </c>
      <c r="J368" s="43">
        <f>IF(H368&gt;0,VLOOKUP(H368/12,税率表!$A$17:$D$24,4,1),0)</f>
        <v>0</v>
      </c>
      <c r="K368" s="43">
        <f t="shared" si="26"/>
        <v>0</v>
      </c>
      <c r="L368" s="43">
        <f t="shared" si="27"/>
        <v>0</v>
      </c>
    </row>
    <row r="369" ht="16.5" spans="1:12">
      <c r="A369" s="41">
        <v>368</v>
      </c>
      <c r="B369" s="41"/>
      <c r="C369" s="41"/>
      <c r="D369" s="42"/>
      <c r="E369" s="43">
        <f t="shared" si="24"/>
        <v>0</v>
      </c>
      <c r="F369" s="43">
        <f>IF(E369&gt;0,VLOOKUP(E369,税率表!$C$29:$F$36,3,1),0)</f>
        <v>0</v>
      </c>
      <c r="G369" s="43">
        <f>IF(E369&gt;0,VLOOKUP(E369,税率表!$C$29:$F$36,4,1),0)</f>
        <v>0</v>
      </c>
      <c r="H369" s="43">
        <f t="shared" si="25"/>
        <v>0</v>
      </c>
      <c r="I369" s="43">
        <f>IF(H369&gt;0,VLOOKUP(H369/12,税率表!$A$17:$D$24,3,1),0)</f>
        <v>0</v>
      </c>
      <c r="J369" s="43">
        <f>IF(H369&gt;0,VLOOKUP(H369/12,税率表!$A$17:$D$24,4,1),0)</f>
        <v>0</v>
      </c>
      <c r="K369" s="43">
        <f t="shared" si="26"/>
        <v>0</v>
      </c>
      <c r="L369" s="43">
        <f t="shared" si="27"/>
        <v>0</v>
      </c>
    </row>
    <row r="370" ht="16.5" spans="1:12">
      <c r="A370" s="41">
        <v>369</v>
      </c>
      <c r="B370" s="41"/>
      <c r="C370" s="41"/>
      <c r="D370" s="42"/>
      <c r="E370" s="43">
        <f t="shared" si="24"/>
        <v>0</v>
      </c>
      <c r="F370" s="43">
        <f>IF(E370&gt;0,VLOOKUP(E370,税率表!$C$29:$F$36,3,1),0)</f>
        <v>0</v>
      </c>
      <c r="G370" s="43">
        <f>IF(E370&gt;0,VLOOKUP(E370,税率表!$C$29:$F$36,4,1),0)</f>
        <v>0</v>
      </c>
      <c r="H370" s="43">
        <f t="shared" si="25"/>
        <v>0</v>
      </c>
      <c r="I370" s="43">
        <f>IF(H370&gt;0,VLOOKUP(H370/12,税率表!$A$17:$D$24,3,1),0)</f>
        <v>0</v>
      </c>
      <c r="J370" s="43">
        <f>IF(H370&gt;0,VLOOKUP(H370/12,税率表!$A$17:$D$24,4,1),0)</f>
        <v>0</v>
      </c>
      <c r="K370" s="43">
        <f t="shared" si="26"/>
        <v>0</v>
      </c>
      <c r="L370" s="43">
        <f t="shared" si="27"/>
        <v>0</v>
      </c>
    </row>
    <row r="371" ht="16.5" spans="1:12">
      <c r="A371" s="41">
        <v>370</v>
      </c>
      <c r="B371" s="41"/>
      <c r="C371" s="41"/>
      <c r="D371" s="42"/>
      <c r="E371" s="43">
        <f t="shared" si="24"/>
        <v>0</v>
      </c>
      <c r="F371" s="43">
        <f>IF(E371&gt;0,VLOOKUP(E371,税率表!$C$29:$F$36,3,1),0)</f>
        <v>0</v>
      </c>
      <c r="G371" s="43">
        <f>IF(E371&gt;0,VLOOKUP(E371,税率表!$C$29:$F$36,4,1),0)</f>
        <v>0</v>
      </c>
      <c r="H371" s="43">
        <f t="shared" si="25"/>
        <v>0</v>
      </c>
      <c r="I371" s="43">
        <f>IF(H371&gt;0,VLOOKUP(H371/12,税率表!$A$17:$D$24,3,1),0)</f>
        <v>0</v>
      </c>
      <c r="J371" s="43">
        <f>IF(H371&gt;0,VLOOKUP(H371/12,税率表!$A$17:$D$24,4,1),0)</f>
        <v>0</v>
      </c>
      <c r="K371" s="43">
        <f t="shared" si="26"/>
        <v>0</v>
      </c>
      <c r="L371" s="43">
        <f t="shared" si="27"/>
        <v>0</v>
      </c>
    </row>
    <row r="372" ht="16.5" spans="1:12">
      <c r="A372" s="41">
        <v>371</v>
      </c>
      <c r="B372" s="41"/>
      <c r="C372" s="41"/>
      <c r="D372" s="42"/>
      <c r="E372" s="43">
        <f t="shared" si="24"/>
        <v>0</v>
      </c>
      <c r="F372" s="43">
        <f>IF(E372&gt;0,VLOOKUP(E372,税率表!$C$29:$F$36,3,1),0)</f>
        <v>0</v>
      </c>
      <c r="G372" s="43">
        <f>IF(E372&gt;0,VLOOKUP(E372,税率表!$C$29:$F$36,4,1),0)</f>
        <v>0</v>
      </c>
      <c r="H372" s="43">
        <f t="shared" si="25"/>
        <v>0</v>
      </c>
      <c r="I372" s="43">
        <f>IF(H372&gt;0,VLOOKUP(H372/12,税率表!$A$17:$D$24,3,1),0)</f>
        <v>0</v>
      </c>
      <c r="J372" s="43">
        <f>IF(H372&gt;0,VLOOKUP(H372/12,税率表!$A$17:$D$24,4,1),0)</f>
        <v>0</v>
      </c>
      <c r="K372" s="43">
        <f t="shared" si="26"/>
        <v>0</v>
      </c>
      <c r="L372" s="43">
        <f t="shared" si="27"/>
        <v>0</v>
      </c>
    </row>
    <row r="373" ht="16.5" spans="1:12">
      <c r="A373" s="41">
        <v>372</v>
      </c>
      <c r="B373" s="41"/>
      <c r="C373" s="41"/>
      <c r="D373" s="42"/>
      <c r="E373" s="43">
        <f t="shared" si="24"/>
        <v>0</v>
      </c>
      <c r="F373" s="43">
        <f>IF(E373&gt;0,VLOOKUP(E373,税率表!$C$29:$F$36,3,1),0)</f>
        <v>0</v>
      </c>
      <c r="G373" s="43">
        <f>IF(E373&gt;0,VLOOKUP(E373,税率表!$C$29:$F$36,4,1),0)</f>
        <v>0</v>
      </c>
      <c r="H373" s="43">
        <f t="shared" si="25"/>
        <v>0</v>
      </c>
      <c r="I373" s="43">
        <f>IF(H373&gt;0,VLOOKUP(H373/12,税率表!$A$17:$D$24,3,1),0)</f>
        <v>0</v>
      </c>
      <c r="J373" s="43">
        <f>IF(H373&gt;0,VLOOKUP(H373/12,税率表!$A$17:$D$24,4,1),0)</f>
        <v>0</v>
      </c>
      <c r="K373" s="43">
        <f t="shared" si="26"/>
        <v>0</v>
      </c>
      <c r="L373" s="43">
        <f t="shared" si="27"/>
        <v>0</v>
      </c>
    </row>
    <row r="374" ht="16.5" spans="1:12">
      <c r="A374" s="41">
        <v>373</v>
      </c>
      <c r="B374" s="41"/>
      <c r="C374" s="41"/>
      <c r="D374" s="42"/>
      <c r="E374" s="43">
        <f t="shared" si="24"/>
        <v>0</v>
      </c>
      <c r="F374" s="43">
        <f>IF(E374&gt;0,VLOOKUP(E374,税率表!$C$29:$F$36,3,1),0)</f>
        <v>0</v>
      </c>
      <c r="G374" s="43">
        <f>IF(E374&gt;0,VLOOKUP(E374,税率表!$C$29:$F$36,4,1),0)</f>
        <v>0</v>
      </c>
      <c r="H374" s="43">
        <f t="shared" si="25"/>
        <v>0</v>
      </c>
      <c r="I374" s="43">
        <f>IF(H374&gt;0,VLOOKUP(H374/12,税率表!$A$17:$D$24,3,1),0)</f>
        <v>0</v>
      </c>
      <c r="J374" s="43">
        <f>IF(H374&gt;0,VLOOKUP(H374/12,税率表!$A$17:$D$24,4,1),0)</f>
        <v>0</v>
      </c>
      <c r="K374" s="43">
        <f t="shared" si="26"/>
        <v>0</v>
      </c>
      <c r="L374" s="43">
        <f t="shared" si="27"/>
        <v>0</v>
      </c>
    </row>
    <row r="375" ht="16.5" spans="1:12">
      <c r="A375" s="41">
        <v>374</v>
      </c>
      <c r="B375" s="41"/>
      <c r="C375" s="41"/>
      <c r="D375" s="42"/>
      <c r="E375" s="43">
        <f t="shared" si="24"/>
        <v>0</v>
      </c>
      <c r="F375" s="43">
        <f>IF(E375&gt;0,VLOOKUP(E375,税率表!$C$29:$F$36,3,1),0)</f>
        <v>0</v>
      </c>
      <c r="G375" s="43">
        <f>IF(E375&gt;0,VLOOKUP(E375,税率表!$C$29:$F$36,4,1),0)</f>
        <v>0</v>
      </c>
      <c r="H375" s="43">
        <f t="shared" si="25"/>
        <v>0</v>
      </c>
      <c r="I375" s="43">
        <f>IF(H375&gt;0,VLOOKUP(H375/12,税率表!$A$17:$D$24,3,1),0)</f>
        <v>0</v>
      </c>
      <c r="J375" s="43">
        <f>IF(H375&gt;0,VLOOKUP(H375/12,税率表!$A$17:$D$24,4,1),0)</f>
        <v>0</v>
      </c>
      <c r="K375" s="43">
        <f t="shared" si="26"/>
        <v>0</v>
      </c>
      <c r="L375" s="43">
        <f t="shared" si="27"/>
        <v>0</v>
      </c>
    </row>
    <row r="376" ht="16.5" spans="1:12">
      <c r="A376" s="41">
        <v>375</v>
      </c>
      <c r="B376" s="41"/>
      <c r="C376" s="41"/>
      <c r="D376" s="42"/>
      <c r="E376" s="43">
        <f t="shared" si="24"/>
        <v>0</v>
      </c>
      <c r="F376" s="43">
        <f>IF(E376&gt;0,VLOOKUP(E376,税率表!$C$29:$F$36,3,1),0)</f>
        <v>0</v>
      </c>
      <c r="G376" s="43">
        <f>IF(E376&gt;0,VLOOKUP(E376,税率表!$C$29:$F$36,4,1),0)</f>
        <v>0</v>
      </c>
      <c r="H376" s="43">
        <f t="shared" si="25"/>
        <v>0</v>
      </c>
      <c r="I376" s="43">
        <f>IF(H376&gt;0,VLOOKUP(H376/12,税率表!$A$17:$D$24,3,1),0)</f>
        <v>0</v>
      </c>
      <c r="J376" s="43">
        <f>IF(H376&gt;0,VLOOKUP(H376/12,税率表!$A$17:$D$24,4,1),0)</f>
        <v>0</v>
      </c>
      <c r="K376" s="43">
        <f t="shared" si="26"/>
        <v>0</v>
      </c>
      <c r="L376" s="43">
        <f t="shared" si="27"/>
        <v>0</v>
      </c>
    </row>
    <row r="377" ht="16.5" spans="1:12">
      <c r="A377" s="41">
        <v>376</v>
      </c>
      <c r="B377" s="41"/>
      <c r="C377" s="41"/>
      <c r="D377" s="42"/>
      <c r="E377" s="43">
        <f t="shared" si="24"/>
        <v>0</v>
      </c>
      <c r="F377" s="43">
        <f>IF(E377&gt;0,VLOOKUP(E377,税率表!$C$29:$F$36,3,1),0)</f>
        <v>0</v>
      </c>
      <c r="G377" s="43">
        <f>IF(E377&gt;0,VLOOKUP(E377,税率表!$C$29:$F$36,4,1),0)</f>
        <v>0</v>
      </c>
      <c r="H377" s="43">
        <f t="shared" si="25"/>
        <v>0</v>
      </c>
      <c r="I377" s="43">
        <f>IF(H377&gt;0,VLOOKUP(H377/12,税率表!$A$17:$D$24,3,1),0)</f>
        <v>0</v>
      </c>
      <c r="J377" s="43">
        <f>IF(H377&gt;0,VLOOKUP(H377/12,税率表!$A$17:$D$24,4,1),0)</f>
        <v>0</v>
      </c>
      <c r="K377" s="43">
        <f t="shared" si="26"/>
        <v>0</v>
      </c>
      <c r="L377" s="43">
        <f t="shared" si="27"/>
        <v>0</v>
      </c>
    </row>
    <row r="378" ht="16.5" spans="1:12">
      <c r="A378" s="41">
        <v>377</v>
      </c>
      <c r="B378" s="41"/>
      <c r="C378" s="41"/>
      <c r="D378" s="42"/>
      <c r="E378" s="43">
        <f t="shared" si="24"/>
        <v>0</v>
      </c>
      <c r="F378" s="43">
        <f>IF(E378&gt;0,VLOOKUP(E378,税率表!$C$29:$F$36,3,1),0)</f>
        <v>0</v>
      </c>
      <c r="G378" s="43">
        <f>IF(E378&gt;0,VLOOKUP(E378,税率表!$C$29:$F$36,4,1),0)</f>
        <v>0</v>
      </c>
      <c r="H378" s="43">
        <f t="shared" si="25"/>
        <v>0</v>
      </c>
      <c r="I378" s="43">
        <f>IF(H378&gt;0,VLOOKUP(H378/12,税率表!$A$17:$D$24,3,1),0)</f>
        <v>0</v>
      </c>
      <c r="J378" s="43">
        <f>IF(H378&gt;0,VLOOKUP(H378/12,税率表!$A$17:$D$24,4,1),0)</f>
        <v>0</v>
      </c>
      <c r="K378" s="43">
        <f t="shared" si="26"/>
        <v>0</v>
      </c>
      <c r="L378" s="43">
        <f t="shared" si="27"/>
        <v>0</v>
      </c>
    </row>
    <row r="379" ht="16.5" spans="1:12">
      <c r="A379" s="41">
        <v>378</v>
      </c>
      <c r="B379" s="41"/>
      <c r="C379" s="41"/>
      <c r="D379" s="42"/>
      <c r="E379" s="43">
        <f t="shared" si="24"/>
        <v>0</v>
      </c>
      <c r="F379" s="43">
        <f>IF(E379&gt;0,VLOOKUP(E379,税率表!$C$29:$F$36,3,1),0)</f>
        <v>0</v>
      </c>
      <c r="G379" s="43">
        <f>IF(E379&gt;0,VLOOKUP(E379,税率表!$C$29:$F$36,4,1),0)</f>
        <v>0</v>
      </c>
      <c r="H379" s="43">
        <f t="shared" si="25"/>
        <v>0</v>
      </c>
      <c r="I379" s="43">
        <f>IF(H379&gt;0,VLOOKUP(H379/12,税率表!$A$17:$D$24,3,1),0)</f>
        <v>0</v>
      </c>
      <c r="J379" s="43">
        <f>IF(H379&gt;0,VLOOKUP(H379/12,税率表!$A$17:$D$24,4,1),0)</f>
        <v>0</v>
      </c>
      <c r="K379" s="43">
        <f t="shared" si="26"/>
        <v>0</v>
      </c>
      <c r="L379" s="43">
        <f t="shared" si="27"/>
        <v>0</v>
      </c>
    </row>
    <row r="380" ht="16.5" spans="1:12">
      <c r="A380" s="41">
        <v>379</v>
      </c>
      <c r="B380" s="41"/>
      <c r="C380" s="41"/>
      <c r="D380" s="42"/>
      <c r="E380" s="43">
        <f t="shared" si="24"/>
        <v>0</v>
      </c>
      <c r="F380" s="43">
        <f>IF(E380&gt;0,VLOOKUP(E380,税率表!$C$29:$F$36,3,1),0)</f>
        <v>0</v>
      </c>
      <c r="G380" s="43">
        <f>IF(E380&gt;0,VLOOKUP(E380,税率表!$C$29:$F$36,4,1),0)</f>
        <v>0</v>
      </c>
      <c r="H380" s="43">
        <f t="shared" si="25"/>
        <v>0</v>
      </c>
      <c r="I380" s="43">
        <f>IF(H380&gt;0,VLOOKUP(H380/12,税率表!$A$17:$D$24,3,1),0)</f>
        <v>0</v>
      </c>
      <c r="J380" s="43">
        <f>IF(H380&gt;0,VLOOKUP(H380/12,税率表!$A$17:$D$24,4,1),0)</f>
        <v>0</v>
      </c>
      <c r="K380" s="43">
        <f t="shared" si="26"/>
        <v>0</v>
      </c>
      <c r="L380" s="43">
        <f t="shared" si="27"/>
        <v>0</v>
      </c>
    </row>
    <row r="381" ht="16.5" spans="1:12">
      <c r="A381" s="41">
        <v>380</v>
      </c>
      <c r="B381" s="41"/>
      <c r="C381" s="41"/>
      <c r="D381" s="42"/>
      <c r="E381" s="43">
        <f t="shared" si="24"/>
        <v>0</v>
      </c>
      <c r="F381" s="43">
        <f>IF(E381&gt;0,VLOOKUP(E381,税率表!$C$29:$F$36,3,1),0)</f>
        <v>0</v>
      </c>
      <c r="G381" s="43">
        <f>IF(E381&gt;0,VLOOKUP(E381,税率表!$C$29:$F$36,4,1),0)</f>
        <v>0</v>
      </c>
      <c r="H381" s="43">
        <f t="shared" si="25"/>
        <v>0</v>
      </c>
      <c r="I381" s="43">
        <f>IF(H381&gt;0,VLOOKUP(H381/12,税率表!$A$17:$D$24,3,1),0)</f>
        <v>0</v>
      </c>
      <c r="J381" s="43">
        <f>IF(H381&gt;0,VLOOKUP(H381/12,税率表!$A$17:$D$24,4,1),0)</f>
        <v>0</v>
      </c>
      <c r="K381" s="43">
        <f t="shared" si="26"/>
        <v>0</v>
      </c>
      <c r="L381" s="43">
        <f t="shared" si="27"/>
        <v>0</v>
      </c>
    </row>
    <row r="382" ht="16.5" spans="1:12">
      <c r="A382" s="41">
        <v>381</v>
      </c>
      <c r="B382" s="41"/>
      <c r="C382" s="41"/>
      <c r="D382" s="42"/>
      <c r="E382" s="43">
        <f t="shared" si="24"/>
        <v>0</v>
      </c>
      <c r="F382" s="43">
        <f>IF(E382&gt;0,VLOOKUP(E382,税率表!$C$29:$F$36,3,1),0)</f>
        <v>0</v>
      </c>
      <c r="G382" s="43">
        <f>IF(E382&gt;0,VLOOKUP(E382,税率表!$C$29:$F$36,4,1),0)</f>
        <v>0</v>
      </c>
      <c r="H382" s="43">
        <f t="shared" si="25"/>
        <v>0</v>
      </c>
      <c r="I382" s="43">
        <f>IF(H382&gt;0,VLOOKUP(H382/12,税率表!$A$17:$D$24,3,1),0)</f>
        <v>0</v>
      </c>
      <c r="J382" s="43">
        <f>IF(H382&gt;0,VLOOKUP(H382/12,税率表!$A$17:$D$24,4,1),0)</f>
        <v>0</v>
      </c>
      <c r="K382" s="43">
        <f t="shared" si="26"/>
        <v>0</v>
      </c>
      <c r="L382" s="43">
        <f t="shared" si="27"/>
        <v>0</v>
      </c>
    </row>
    <row r="383" ht="16.5" spans="1:12">
      <c r="A383" s="41">
        <v>382</v>
      </c>
      <c r="B383" s="41"/>
      <c r="C383" s="41"/>
      <c r="D383" s="42"/>
      <c r="E383" s="43">
        <f t="shared" si="24"/>
        <v>0</v>
      </c>
      <c r="F383" s="43">
        <f>IF(E383&gt;0,VLOOKUP(E383,税率表!$C$29:$F$36,3,1),0)</f>
        <v>0</v>
      </c>
      <c r="G383" s="43">
        <f>IF(E383&gt;0,VLOOKUP(E383,税率表!$C$29:$F$36,4,1),0)</f>
        <v>0</v>
      </c>
      <c r="H383" s="43">
        <f t="shared" si="25"/>
        <v>0</v>
      </c>
      <c r="I383" s="43">
        <f>IF(H383&gt;0,VLOOKUP(H383/12,税率表!$A$17:$D$24,3,1),0)</f>
        <v>0</v>
      </c>
      <c r="J383" s="43">
        <f>IF(H383&gt;0,VLOOKUP(H383/12,税率表!$A$17:$D$24,4,1),0)</f>
        <v>0</v>
      </c>
      <c r="K383" s="43">
        <f t="shared" si="26"/>
        <v>0</v>
      </c>
      <c r="L383" s="43">
        <f t="shared" si="27"/>
        <v>0</v>
      </c>
    </row>
    <row r="384" ht="16.5" spans="1:12">
      <c r="A384" s="41">
        <v>383</v>
      </c>
      <c r="B384" s="41"/>
      <c r="C384" s="41"/>
      <c r="D384" s="42"/>
      <c r="E384" s="43">
        <f t="shared" si="24"/>
        <v>0</v>
      </c>
      <c r="F384" s="43">
        <f>IF(E384&gt;0,VLOOKUP(E384,税率表!$C$29:$F$36,3,1),0)</f>
        <v>0</v>
      </c>
      <c r="G384" s="43">
        <f>IF(E384&gt;0,VLOOKUP(E384,税率表!$C$29:$F$36,4,1),0)</f>
        <v>0</v>
      </c>
      <c r="H384" s="43">
        <f t="shared" si="25"/>
        <v>0</v>
      </c>
      <c r="I384" s="43">
        <f>IF(H384&gt;0,VLOOKUP(H384/12,税率表!$A$17:$D$24,3,1),0)</f>
        <v>0</v>
      </c>
      <c r="J384" s="43">
        <f>IF(H384&gt;0,VLOOKUP(H384/12,税率表!$A$17:$D$24,4,1),0)</f>
        <v>0</v>
      </c>
      <c r="K384" s="43">
        <f t="shared" si="26"/>
        <v>0</v>
      </c>
      <c r="L384" s="43">
        <f t="shared" si="27"/>
        <v>0</v>
      </c>
    </row>
    <row r="385" ht="16.5" spans="1:12">
      <c r="A385" s="41">
        <v>384</v>
      </c>
      <c r="B385" s="41"/>
      <c r="C385" s="41"/>
      <c r="D385" s="42"/>
      <c r="E385" s="43">
        <f t="shared" si="24"/>
        <v>0</v>
      </c>
      <c r="F385" s="43">
        <f>IF(E385&gt;0,VLOOKUP(E385,税率表!$C$29:$F$36,3,1),0)</f>
        <v>0</v>
      </c>
      <c r="G385" s="43">
        <f>IF(E385&gt;0,VLOOKUP(E385,税率表!$C$29:$F$36,4,1),0)</f>
        <v>0</v>
      </c>
      <c r="H385" s="43">
        <f t="shared" si="25"/>
        <v>0</v>
      </c>
      <c r="I385" s="43">
        <f>IF(H385&gt;0,VLOOKUP(H385/12,税率表!$A$17:$D$24,3,1),0)</f>
        <v>0</v>
      </c>
      <c r="J385" s="43">
        <f>IF(H385&gt;0,VLOOKUP(H385/12,税率表!$A$17:$D$24,4,1),0)</f>
        <v>0</v>
      </c>
      <c r="K385" s="43">
        <f t="shared" si="26"/>
        <v>0</v>
      </c>
      <c r="L385" s="43">
        <f t="shared" si="27"/>
        <v>0</v>
      </c>
    </row>
    <row r="386" ht="16.5" spans="1:12">
      <c r="A386" s="41">
        <v>385</v>
      </c>
      <c r="B386" s="41"/>
      <c r="C386" s="41"/>
      <c r="D386" s="42"/>
      <c r="E386" s="43">
        <f t="shared" si="24"/>
        <v>0</v>
      </c>
      <c r="F386" s="43">
        <f>IF(E386&gt;0,VLOOKUP(E386,税率表!$C$29:$F$36,3,1),0)</f>
        <v>0</v>
      </c>
      <c r="G386" s="43">
        <f>IF(E386&gt;0,VLOOKUP(E386,税率表!$C$29:$F$36,4,1),0)</f>
        <v>0</v>
      </c>
      <c r="H386" s="43">
        <f t="shared" si="25"/>
        <v>0</v>
      </c>
      <c r="I386" s="43">
        <f>IF(H386&gt;0,VLOOKUP(H386/12,税率表!$A$17:$D$24,3,1),0)</f>
        <v>0</v>
      </c>
      <c r="J386" s="43">
        <f>IF(H386&gt;0,VLOOKUP(H386/12,税率表!$A$17:$D$24,4,1),0)</f>
        <v>0</v>
      </c>
      <c r="K386" s="43">
        <f t="shared" si="26"/>
        <v>0</v>
      </c>
      <c r="L386" s="43">
        <f t="shared" si="27"/>
        <v>0</v>
      </c>
    </row>
    <row r="387" ht="16.5" spans="1:12">
      <c r="A387" s="41">
        <v>386</v>
      </c>
      <c r="B387" s="41"/>
      <c r="C387" s="41"/>
      <c r="D387" s="42"/>
      <c r="E387" s="43">
        <f t="shared" si="24"/>
        <v>0</v>
      </c>
      <c r="F387" s="43">
        <f>IF(E387&gt;0,VLOOKUP(E387,税率表!$C$29:$F$36,3,1),0)</f>
        <v>0</v>
      </c>
      <c r="G387" s="43">
        <f>IF(E387&gt;0,VLOOKUP(E387,税率表!$C$29:$F$36,4,1),0)</f>
        <v>0</v>
      </c>
      <c r="H387" s="43">
        <f t="shared" si="25"/>
        <v>0</v>
      </c>
      <c r="I387" s="43">
        <f>IF(H387&gt;0,VLOOKUP(H387/12,税率表!$A$17:$D$24,3,1),0)</f>
        <v>0</v>
      </c>
      <c r="J387" s="43">
        <f>IF(H387&gt;0,VLOOKUP(H387/12,税率表!$A$17:$D$24,4,1),0)</f>
        <v>0</v>
      </c>
      <c r="K387" s="43">
        <f t="shared" si="26"/>
        <v>0</v>
      </c>
      <c r="L387" s="43">
        <f t="shared" si="27"/>
        <v>0</v>
      </c>
    </row>
    <row r="388" ht="16.5" spans="1:12">
      <c r="A388" s="41">
        <v>387</v>
      </c>
      <c r="B388" s="41"/>
      <c r="C388" s="41"/>
      <c r="D388" s="42"/>
      <c r="E388" s="43">
        <f t="shared" si="24"/>
        <v>0</v>
      </c>
      <c r="F388" s="43">
        <f>IF(E388&gt;0,VLOOKUP(E388,税率表!$C$29:$F$36,3,1),0)</f>
        <v>0</v>
      </c>
      <c r="G388" s="43">
        <f>IF(E388&gt;0,VLOOKUP(E388,税率表!$C$29:$F$36,4,1),0)</f>
        <v>0</v>
      </c>
      <c r="H388" s="43">
        <f t="shared" si="25"/>
        <v>0</v>
      </c>
      <c r="I388" s="43">
        <f>IF(H388&gt;0,VLOOKUP(H388/12,税率表!$A$17:$D$24,3,1),0)</f>
        <v>0</v>
      </c>
      <c r="J388" s="43">
        <f>IF(H388&gt;0,VLOOKUP(H388/12,税率表!$A$17:$D$24,4,1),0)</f>
        <v>0</v>
      </c>
      <c r="K388" s="43">
        <f t="shared" si="26"/>
        <v>0</v>
      </c>
      <c r="L388" s="43">
        <f t="shared" si="27"/>
        <v>0</v>
      </c>
    </row>
    <row r="389" ht="16.5" spans="1:12">
      <c r="A389" s="41">
        <v>388</v>
      </c>
      <c r="B389" s="41"/>
      <c r="C389" s="41"/>
      <c r="D389" s="42"/>
      <c r="E389" s="43">
        <f t="shared" si="24"/>
        <v>0</v>
      </c>
      <c r="F389" s="43">
        <f>IF(E389&gt;0,VLOOKUP(E389,税率表!$C$29:$F$36,3,1),0)</f>
        <v>0</v>
      </c>
      <c r="G389" s="43">
        <f>IF(E389&gt;0,VLOOKUP(E389,税率表!$C$29:$F$36,4,1),0)</f>
        <v>0</v>
      </c>
      <c r="H389" s="43">
        <f t="shared" si="25"/>
        <v>0</v>
      </c>
      <c r="I389" s="43">
        <f>IF(H389&gt;0,VLOOKUP(H389/12,税率表!$A$17:$D$24,3,1),0)</f>
        <v>0</v>
      </c>
      <c r="J389" s="43">
        <f>IF(H389&gt;0,VLOOKUP(H389/12,税率表!$A$17:$D$24,4,1),0)</f>
        <v>0</v>
      </c>
      <c r="K389" s="43">
        <f t="shared" si="26"/>
        <v>0</v>
      </c>
      <c r="L389" s="43">
        <f t="shared" si="27"/>
        <v>0</v>
      </c>
    </row>
    <row r="390" ht="16.5" spans="1:12">
      <c r="A390" s="41">
        <v>389</v>
      </c>
      <c r="B390" s="41"/>
      <c r="C390" s="41"/>
      <c r="D390" s="42"/>
      <c r="E390" s="43">
        <f t="shared" si="24"/>
        <v>0</v>
      </c>
      <c r="F390" s="43">
        <f>IF(E390&gt;0,VLOOKUP(E390,税率表!$C$29:$F$36,3,1),0)</f>
        <v>0</v>
      </c>
      <c r="G390" s="43">
        <f>IF(E390&gt;0,VLOOKUP(E390,税率表!$C$29:$F$36,4,1),0)</f>
        <v>0</v>
      </c>
      <c r="H390" s="43">
        <f t="shared" si="25"/>
        <v>0</v>
      </c>
      <c r="I390" s="43">
        <f>IF(H390&gt;0,VLOOKUP(H390/12,税率表!$A$17:$D$24,3,1),0)</f>
        <v>0</v>
      </c>
      <c r="J390" s="43">
        <f>IF(H390&gt;0,VLOOKUP(H390/12,税率表!$A$17:$D$24,4,1),0)</f>
        <v>0</v>
      </c>
      <c r="K390" s="43">
        <f t="shared" si="26"/>
        <v>0</v>
      </c>
      <c r="L390" s="43">
        <f t="shared" si="27"/>
        <v>0</v>
      </c>
    </row>
    <row r="391" ht="16.5" spans="1:12">
      <c r="A391" s="41">
        <v>390</v>
      </c>
      <c r="B391" s="41"/>
      <c r="C391" s="41"/>
      <c r="D391" s="42"/>
      <c r="E391" s="43">
        <f t="shared" si="24"/>
        <v>0</v>
      </c>
      <c r="F391" s="43">
        <f>IF(E391&gt;0,VLOOKUP(E391,税率表!$C$29:$F$36,3,1),0)</f>
        <v>0</v>
      </c>
      <c r="G391" s="43">
        <f>IF(E391&gt;0,VLOOKUP(E391,税率表!$C$29:$F$36,4,1),0)</f>
        <v>0</v>
      </c>
      <c r="H391" s="43">
        <f t="shared" si="25"/>
        <v>0</v>
      </c>
      <c r="I391" s="43">
        <f>IF(H391&gt;0,VLOOKUP(H391/12,税率表!$A$17:$D$24,3,1),0)</f>
        <v>0</v>
      </c>
      <c r="J391" s="43">
        <f>IF(H391&gt;0,VLOOKUP(H391/12,税率表!$A$17:$D$24,4,1),0)</f>
        <v>0</v>
      </c>
      <c r="K391" s="43">
        <f t="shared" si="26"/>
        <v>0</v>
      </c>
      <c r="L391" s="43">
        <f t="shared" si="27"/>
        <v>0</v>
      </c>
    </row>
    <row r="392" ht="16.5" spans="1:12">
      <c r="A392" s="41">
        <v>391</v>
      </c>
      <c r="B392" s="41"/>
      <c r="C392" s="41"/>
      <c r="D392" s="42"/>
      <c r="E392" s="43">
        <f t="shared" si="24"/>
        <v>0</v>
      </c>
      <c r="F392" s="43">
        <f>IF(E392&gt;0,VLOOKUP(E392,税率表!$C$29:$F$36,3,1),0)</f>
        <v>0</v>
      </c>
      <c r="G392" s="43">
        <f>IF(E392&gt;0,VLOOKUP(E392,税率表!$C$29:$F$36,4,1),0)</f>
        <v>0</v>
      </c>
      <c r="H392" s="43">
        <f t="shared" si="25"/>
        <v>0</v>
      </c>
      <c r="I392" s="43">
        <f>IF(H392&gt;0,VLOOKUP(H392/12,税率表!$A$17:$D$24,3,1),0)</f>
        <v>0</v>
      </c>
      <c r="J392" s="43">
        <f>IF(H392&gt;0,VLOOKUP(H392/12,税率表!$A$17:$D$24,4,1),0)</f>
        <v>0</v>
      </c>
      <c r="K392" s="43">
        <f t="shared" si="26"/>
        <v>0</v>
      </c>
      <c r="L392" s="43">
        <f t="shared" si="27"/>
        <v>0</v>
      </c>
    </row>
    <row r="393" ht="16.5" spans="1:12">
      <c r="A393" s="41">
        <v>392</v>
      </c>
      <c r="B393" s="41"/>
      <c r="C393" s="41"/>
      <c r="D393" s="42"/>
      <c r="E393" s="43">
        <f t="shared" si="24"/>
        <v>0</v>
      </c>
      <c r="F393" s="43">
        <f>IF(E393&gt;0,VLOOKUP(E393,税率表!$C$29:$F$36,3,1),0)</f>
        <v>0</v>
      </c>
      <c r="G393" s="43">
        <f>IF(E393&gt;0,VLOOKUP(E393,税率表!$C$29:$F$36,4,1),0)</f>
        <v>0</v>
      </c>
      <c r="H393" s="43">
        <f t="shared" si="25"/>
        <v>0</v>
      </c>
      <c r="I393" s="43">
        <f>IF(H393&gt;0,VLOOKUP(H393/12,税率表!$A$17:$D$24,3,1),0)</f>
        <v>0</v>
      </c>
      <c r="J393" s="43">
        <f>IF(H393&gt;0,VLOOKUP(H393/12,税率表!$A$17:$D$24,4,1),0)</f>
        <v>0</v>
      </c>
      <c r="K393" s="43">
        <f t="shared" si="26"/>
        <v>0</v>
      </c>
      <c r="L393" s="43">
        <f t="shared" si="27"/>
        <v>0</v>
      </c>
    </row>
    <row r="394" ht="16.5" spans="1:12">
      <c r="A394" s="41">
        <v>393</v>
      </c>
      <c r="B394" s="41"/>
      <c r="C394" s="41"/>
      <c r="D394" s="42"/>
      <c r="E394" s="43">
        <f t="shared" ref="E394:E457" si="28">ROUND(D394,2)</f>
        <v>0</v>
      </c>
      <c r="F394" s="43">
        <f>IF(E394&gt;0,VLOOKUP(E394,税率表!$C$29:$F$36,3,1),0)</f>
        <v>0</v>
      </c>
      <c r="G394" s="43">
        <f>IF(E394&gt;0,VLOOKUP(E394,税率表!$C$29:$F$36,4,1),0)</f>
        <v>0</v>
      </c>
      <c r="H394" s="43">
        <f t="shared" ref="H394:H457" si="29">ROUND((E394-G394)/(1-F394),2)</f>
        <v>0</v>
      </c>
      <c r="I394" s="43">
        <f>IF(H394&gt;0,VLOOKUP(H394/12,税率表!$A$17:$D$24,3,1),0)</f>
        <v>0</v>
      </c>
      <c r="J394" s="43">
        <f>IF(H394&gt;0,VLOOKUP(H394/12,税率表!$A$17:$D$24,4,1),0)</f>
        <v>0</v>
      </c>
      <c r="K394" s="43">
        <f t="shared" ref="K394:K457" si="30">ROUND(H394*I394-J394,2)</f>
        <v>0</v>
      </c>
      <c r="L394" s="43">
        <f t="shared" ref="L394:L457" si="31">ROUND((E394-G394)/(1-F394),2)</f>
        <v>0</v>
      </c>
    </row>
    <row r="395" ht="16.5" spans="1:12">
      <c r="A395" s="41">
        <v>394</v>
      </c>
      <c r="B395" s="41"/>
      <c r="C395" s="41"/>
      <c r="D395" s="42"/>
      <c r="E395" s="43">
        <f t="shared" si="28"/>
        <v>0</v>
      </c>
      <c r="F395" s="43">
        <f>IF(E395&gt;0,VLOOKUP(E395,税率表!$C$29:$F$36,3,1),0)</f>
        <v>0</v>
      </c>
      <c r="G395" s="43">
        <f>IF(E395&gt;0,VLOOKUP(E395,税率表!$C$29:$F$36,4,1),0)</f>
        <v>0</v>
      </c>
      <c r="H395" s="43">
        <f t="shared" si="29"/>
        <v>0</v>
      </c>
      <c r="I395" s="43">
        <f>IF(H395&gt;0,VLOOKUP(H395/12,税率表!$A$17:$D$24,3,1),0)</f>
        <v>0</v>
      </c>
      <c r="J395" s="43">
        <f>IF(H395&gt;0,VLOOKUP(H395/12,税率表!$A$17:$D$24,4,1),0)</f>
        <v>0</v>
      </c>
      <c r="K395" s="43">
        <f t="shared" si="30"/>
        <v>0</v>
      </c>
      <c r="L395" s="43">
        <f t="shared" si="31"/>
        <v>0</v>
      </c>
    </row>
    <row r="396" ht="16.5" spans="1:12">
      <c r="A396" s="41">
        <v>395</v>
      </c>
      <c r="B396" s="41"/>
      <c r="C396" s="41"/>
      <c r="D396" s="42"/>
      <c r="E396" s="43">
        <f t="shared" si="28"/>
        <v>0</v>
      </c>
      <c r="F396" s="43">
        <f>IF(E396&gt;0,VLOOKUP(E396,税率表!$C$29:$F$36,3,1),0)</f>
        <v>0</v>
      </c>
      <c r="G396" s="43">
        <f>IF(E396&gt;0,VLOOKUP(E396,税率表!$C$29:$F$36,4,1),0)</f>
        <v>0</v>
      </c>
      <c r="H396" s="43">
        <f t="shared" si="29"/>
        <v>0</v>
      </c>
      <c r="I396" s="43">
        <f>IF(H396&gt;0,VLOOKUP(H396/12,税率表!$A$17:$D$24,3,1),0)</f>
        <v>0</v>
      </c>
      <c r="J396" s="43">
        <f>IF(H396&gt;0,VLOOKUP(H396/12,税率表!$A$17:$D$24,4,1),0)</f>
        <v>0</v>
      </c>
      <c r="K396" s="43">
        <f t="shared" si="30"/>
        <v>0</v>
      </c>
      <c r="L396" s="43">
        <f t="shared" si="31"/>
        <v>0</v>
      </c>
    </row>
    <row r="397" ht="16.5" spans="1:12">
      <c r="A397" s="41">
        <v>396</v>
      </c>
      <c r="B397" s="41"/>
      <c r="C397" s="41"/>
      <c r="D397" s="42"/>
      <c r="E397" s="43">
        <f t="shared" si="28"/>
        <v>0</v>
      </c>
      <c r="F397" s="43">
        <f>IF(E397&gt;0,VLOOKUP(E397,税率表!$C$29:$F$36,3,1),0)</f>
        <v>0</v>
      </c>
      <c r="G397" s="43">
        <f>IF(E397&gt;0,VLOOKUP(E397,税率表!$C$29:$F$36,4,1),0)</f>
        <v>0</v>
      </c>
      <c r="H397" s="43">
        <f t="shared" si="29"/>
        <v>0</v>
      </c>
      <c r="I397" s="43">
        <f>IF(H397&gt;0,VLOOKUP(H397/12,税率表!$A$17:$D$24,3,1),0)</f>
        <v>0</v>
      </c>
      <c r="J397" s="43">
        <f>IF(H397&gt;0,VLOOKUP(H397/12,税率表!$A$17:$D$24,4,1),0)</f>
        <v>0</v>
      </c>
      <c r="K397" s="43">
        <f t="shared" si="30"/>
        <v>0</v>
      </c>
      <c r="L397" s="43">
        <f t="shared" si="31"/>
        <v>0</v>
      </c>
    </row>
    <row r="398" ht="16.5" spans="1:12">
      <c r="A398" s="41">
        <v>397</v>
      </c>
      <c r="B398" s="41"/>
      <c r="C398" s="41"/>
      <c r="D398" s="42"/>
      <c r="E398" s="43">
        <f t="shared" si="28"/>
        <v>0</v>
      </c>
      <c r="F398" s="43">
        <f>IF(E398&gt;0,VLOOKUP(E398,税率表!$C$29:$F$36,3,1),0)</f>
        <v>0</v>
      </c>
      <c r="G398" s="43">
        <f>IF(E398&gt;0,VLOOKUP(E398,税率表!$C$29:$F$36,4,1),0)</f>
        <v>0</v>
      </c>
      <c r="H398" s="43">
        <f t="shared" si="29"/>
        <v>0</v>
      </c>
      <c r="I398" s="43">
        <f>IF(H398&gt;0,VLOOKUP(H398/12,税率表!$A$17:$D$24,3,1),0)</f>
        <v>0</v>
      </c>
      <c r="J398" s="43">
        <f>IF(H398&gt;0,VLOOKUP(H398/12,税率表!$A$17:$D$24,4,1),0)</f>
        <v>0</v>
      </c>
      <c r="K398" s="43">
        <f t="shared" si="30"/>
        <v>0</v>
      </c>
      <c r="L398" s="43">
        <f t="shared" si="31"/>
        <v>0</v>
      </c>
    </row>
    <row r="399" ht="16.5" spans="1:12">
      <c r="A399" s="41">
        <v>398</v>
      </c>
      <c r="B399" s="41"/>
      <c r="C399" s="41"/>
      <c r="D399" s="42"/>
      <c r="E399" s="43">
        <f t="shared" si="28"/>
        <v>0</v>
      </c>
      <c r="F399" s="43">
        <f>IF(E399&gt;0,VLOOKUP(E399,税率表!$C$29:$F$36,3,1),0)</f>
        <v>0</v>
      </c>
      <c r="G399" s="43">
        <f>IF(E399&gt;0,VLOOKUP(E399,税率表!$C$29:$F$36,4,1),0)</f>
        <v>0</v>
      </c>
      <c r="H399" s="43">
        <f t="shared" si="29"/>
        <v>0</v>
      </c>
      <c r="I399" s="43">
        <f>IF(H399&gt;0,VLOOKUP(H399/12,税率表!$A$17:$D$24,3,1),0)</f>
        <v>0</v>
      </c>
      <c r="J399" s="43">
        <f>IF(H399&gt;0,VLOOKUP(H399/12,税率表!$A$17:$D$24,4,1),0)</f>
        <v>0</v>
      </c>
      <c r="K399" s="43">
        <f t="shared" si="30"/>
        <v>0</v>
      </c>
      <c r="L399" s="43">
        <f t="shared" si="31"/>
        <v>0</v>
      </c>
    </row>
    <row r="400" ht="16.5" spans="1:12">
      <c r="A400" s="41">
        <v>399</v>
      </c>
      <c r="B400" s="41"/>
      <c r="C400" s="41"/>
      <c r="D400" s="42"/>
      <c r="E400" s="43">
        <f t="shared" si="28"/>
        <v>0</v>
      </c>
      <c r="F400" s="43">
        <f>IF(E400&gt;0,VLOOKUP(E400,税率表!$C$29:$F$36,3,1),0)</f>
        <v>0</v>
      </c>
      <c r="G400" s="43">
        <f>IF(E400&gt;0,VLOOKUP(E400,税率表!$C$29:$F$36,4,1),0)</f>
        <v>0</v>
      </c>
      <c r="H400" s="43">
        <f t="shared" si="29"/>
        <v>0</v>
      </c>
      <c r="I400" s="43">
        <f>IF(H400&gt;0,VLOOKUP(H400/12,税率表!$A$17:$D$24,3,1),0)</f>
        <v>0</v>
      </c>
      <c r="J400" s="43">
        <f>IF(H400&gt;0,VLOOKUP(H400/12,税率表!$A$17:$D$24,4,1),0)</f>
        <v>0</v>
      </c>
      <c r="K400" s="43">
        <f t="shared" si="30"/>
        <v>0</v>
      </c>
      <c r="L400" s="43">
        <f t="shared" si="31"/>
        <v>0</v>
      </c>
    </row>
    <row r="401" ht="16.5" spans="1:12">
      <c r="A401" s="41">
        <v>400</v>
      </c>
      <c r="B401" s="41"/>
      <c r="C401" s="41"/>
      <c r="D401" s="42"/>
      <c r="E401" s="43">
        <f t="shared" si="28"/>
        <v>0</v>
      </c>
      <c r="F401" s="43">
        <f>IF(E401&gt;0,VLOOKUP(E401,税率表!$C$29:$F$36,3,1),0)</f>
        <v>0</v>
      </c>
      <c r="G401" s="43">
        <f>IF(E401&gt;0,VLOOKUP(E401,税率表!$C$29:$F$36,4,1),0)</f>
        <v>0</v>
      </c>
      <c r="H401" s="43">
        <f t="shared" si="29"/>
        <v>0</v>
      </c>
      <c r="I401" s="43">
        <f>IF(H401&gt;0,VLOOKUP(H401/12,税率表!$A$17:$D$24,3,1),0)</f>
        <v>0</v>
      </c>
      <c r="J401" s="43">
        <f>IF(H401&gt;0,VLOOKUP(H401/12,税率表!$A$17:$D$24,4,1),0)</f>
        <v>0</v>
      </c>
      <c r="K401" s="43">
        <f t="shared" si="30"/>
        <v>0</v>
      </c>
      <c r="L401" s="43">
        <f t="shared" si="31"/>
        <v>0</v>
      </c>
    </row>
    <row r="402" ht="16.5" spans="1:12">
      <c r="A402" s="41">
        <v>401</v>
      </c>
      <c r="B402" s="41"/>
      <c r="C402" s="41"/>
      <c r="D402" s="42"/>
      <c r="E402" s="43">
        <f t="shared" si="28"/>
        <v>0</v>
      </c>
      <c r="F402" s="43">
        <f>IF(E402&gt;0,VLOOKUP(E402,税率表!$C$29:$F$36,3,1),0)</f>
        <v>0</v>
      </c>
      <c r="G402" s="43">
        <f>IF(E402&gt;0,VLOOKUP(E402,税率表!$C$29:$F$36,4,1),0)</f>
        <v>0</v>
      </c>
      <c r="H402" s="43">
        <f t="shared" si="29"/>
        <v>0</v>
      </c>
      <c r="I402" s="43">
        <f>IF(H402&gt;0,VLOOKUP(H402/12,税率表!$A$17:$D$24,3,1),0)</f>
        <v>0</v>
      </c>
      <c r="J402" s="43">
        <f>IF(H402&gt;0,VLOOKUP(H402/12,税率表!$A$17:$D$24,4,1),0)</f>
        <v>0</v>
      </c>
      <c r="K402" s="43">
        <f t="shared" si="30"/>
        <v>0</v>
      </c>
      <c r="L402" s="43">
        <f t="shared" si="31"/>
        <v>0</v>
      </c>
    </row>
    <row r="403" ht="16.5" spans="1:12">
      <c r="A403" s="41">
        <v>402</v>
      </c>
      <c r="B403" s="41"/>
      <c r="C403" s="41"/>
      <c r="D403" s="42"/>
      <c r="E403" s="43">
        <f t="shared" si="28"/>
        <v>0</v>
      </c>
      <c r="F403" s="43">
        <f>IF(E403&gt;0,VLOOKUP(E403,税率表!$C$29:$F$36,3,1),0)</f>
        <v>0</v>
      </c>
      <c r="G403" s="43">
        <f>IF(E403&gt;0,VLOOKUP(E403,税率表!$C$29:$F$36,4,1),0)</f>
        <v>0</v>
      </c>
      <c r="H403" s="43">
        <f t="shared" si="29"/>
        <v>0</v>
      </c>
      <c r="I403" s="43">
        <f>IF(H403&gt;0,VLOOKUP(H403/12,税率表!$A$17:$D$24,3,1),0)</f>
        <v>0</v>
      </c>
      <c r="J403" s="43">
        <f>IF(H403&gt;0,VLOOKUP(H403/12,税率表!$A$17:$D$24,4,1),0)</f>
        <v>0</v>
      </c>
      <c r="K403" s="43">
        <f t="shared" si="30"/>
        <v>0</v>
      </c>
      <c r="L403" s="43">
        <f t="shared" si="31"/>
        <v>0</v>
      </c>
    </row>
    <row r="404" ht="16.5" spans="1:12">
      <c r="A404" s="41">
        <v>403</v>
      </c>
      <c r="B404" s="41"/>
      <c r="C404" s="41"/>
      <c r="D404" s="42"/>
      <c r="E404" s="43">
        <f t="shared" si="28"/>
        <v>0</v>
      </c>
      <c r="F404" s="43">
        <f>IF(E404&gt;0,VLOOKUP(E404,税率表!$C$29:$F$36,3,1),0)</f>
        <v>0</v>
      </c>
      <c r="G404" s="43">
        <f>IF(E404&gt;0,VLOOKUP(E404,税率表!$C$29:$F$36,4,1),0)</f>
        <v>0</v>
      </c>
      <c r="H404" s="43">
        <f t="shared" si="29"/>
        <v>0</v>
      </c>
      <c r="I404" s="43">
        <f>IF(H404&gt;0,VLOOKUP(H404/12,税率表!$A$17:$D$24,3,1),0)</f>
        <v>0</v>
      </c>
      <c r="J404" s="43">
        <f>IF(H404&gt;0,VLOOKUP(H404/12,税率表!$A$17:$D$24,4,1),0)</f>
        <v>0</v>
      </c>
      <c r="K404" s="43">
        <f t="shared" si="30"/>
        <v>0</v>
      </c>
      <c r="L404" s="43">
        <f t="shared" si="31"/>
        <v>0</v>
      </c>
    </row>
    <row r="405" ht="16.5" spans="1:12">
      <c r="A405" s="41">
        <v>404</v>
      </c>
      <c r="B405" s="41"/>
      <c r="C405" s="41"/>
      <c r="D405" s="42"/>
      <c r="E405" s="43">
        <f t="shared" si="28"/>
        <v>0</v>
      </c>
      <c r="F405" s="43">
        <f>IF(E405&gt;0,VLOOKUP(E405,税率表!$C$29:$F$36,3,1),0)</f>
        <v>0</v>
      </c>
      <c r="G405" s="43">
        <f>IF(E405&gt;0,VLOOKUP(E405,税率表!$C$29:$F$36,4,1),0)</f>
        <v>0</v>
      </c>
      <c r="H405" s="43">
        <f t="shared" si="29"/>
        <v>0</v>
      </c>
      <c r="I405" s="43">
        <f>IF(H405&gt;0,VLOOKUP(H405/12,税率表!$A$17:$D$24,3,1),0)</f>
        <v>0</v>
      </c>
      <c r="J405" s="43">
        <f>IF(H405&gt;0,VLOOKUP(H405/12,税率表!$A$17:$D$24,4,1),0)</f>
        <v>0</v>
      </c>
      <c r="K405" s="43">
        <f t="shared" si="30"/>
        <v>0</v>
      </c>
      <c r="L405" s="43">
        <f t="shared" si="31"/>
        <v>0</v>
      </c>
    </row>
    <row r="406" ht="16.5" spans="1:12">
      <c r="A406" s="41">
        <v>405</v>
      </c>
      <c r="B406" s="41"/>
      <c r="C406" s="41"/>
      <c r="D406" s="42"/>
      <c r="E406" s="43">
        <f t="shared" si="28"/>
        <v>0</v>
      </c>
      <c r="F406" s="43">
        <f>IF(E406&gt;0,VLOOKUP(E406,税率表!$C$29:$F$36,3,1),0)</f>
        <v>0</v>
      </c>
      <c r="G406" s="43">
        <f>IF(E406&gt;0,VLOOKUP(E406,税率表!$C$29:$F$36,4,1),0)</f>
        <v>0</v>
      </c>
      <c r="H406" s="43">
        <f t="shared" si="29"/>
        <v>0</v>
      </c>
      <c r="I406" s="43">
        <f>IF(H406&gt;0,VLOOKUP(H406/12,税率表!$A$17:$D$24,3,1),0)</f>
        <v>0</v>
      </c>
      <c r="J406" s="43">
        <f>IF(H406&gt;0,VLOOKUP(H406/12,税率表!$A$17:$D$24,4,1),0)</f>
        <v>0</v>
      </c>
      <c r="K406" s="43">
        <f t="shared" si="30"/>
        <v>0</v>
      </c>
      <c r="L406" s="43">
        <f t="shared" si="31"/>
        <v>0</v>
      </c>
    </row>
    <row r="407" ht="16.5" spans="1:12">
      <c r="A407" s="41">
        <v>406</v>
      </c>
      <c r="B407" s="41"/>
      <c r="C407" s="41"/>
      <c r="D407" s="42"/>
      <c r="E407" s="43">
        <f t="shared" si="28"/>
        <v>0</v>
      </c>
      <c r="F407" s="43">
        <f>IF(E407&gt;0,VLOOKUP(E407,税率表!$C$29:$F$36,3,1),0)</f>
        <v>0</v>
      </c>
      <c r="G407" s="43">
        <f>IF(E407&gt;0,VLOOKUP(E407,税率表!$C$29:$F$36,4,1),0)</f>
        <v>0</v>
      </c>
      <c r="H407" s="43">
        <f t="shared" si="29"/>
        <v>0</v>
      </c>
      <c r="I407" s="43">
        <f>IF(H407&gt;0,VLOOKUP(H407/12,税率表!$A$17:$D$24,3,1),0)</f>
        <v>0</v>
      </c>
      <c r="J407" s="43">
        <f>IF(H407&gt;0,VLOOKUP(H407/12,税率表!$A$17:$D$24,4,1),0)</f>
        <v>0</v>
      </c>
      <c r="K407" s="43">
        <f t="shared" si="30"/>
        <v>0</v>
      </c>
      <c r="L407" s="43">
        <f t="shared" si="31"/>
        <v>0</v>
      </c>
    </row>
    <row r="408" ht="16.5" spans="1:12">
      <c r="A408" s="41">
        <v>407</v>
      </c>
      <c r="B408" s="41"/>
      <c r="C408" s="41"/>
      <c r="D408" s="42"/>
      <c r="E408" s="43">
        <f t="shared" si="28"/>
        <v>0</v>
      </c>
      <c r="F408" s="43">
        <f>IF(E408&gt;0,VLOOKUP(E408,税率表!$C$29:$F$36,3,1),0)</f>
        <v>0</v>
      </c>
      <c r="G408" s="43">
        <f>IF(E408&gt;0,VLOOKUP(E408,税率表!$C$29:$F$36,4,1),0)</f>
        <v>0</v>
      </c>
      <c r="H408" s="43">
        <f t="shared" si="29"/>
        <v>0</v>
      </c>
      <c r="I408" s="43">
        <f>IF(H408&gt;0,VLOOKUP(H408/12,税率表!$A$17:$D$24,3,1),0)</f>
        <v>0</v>
      </c>
      <c r="J408" s="43">
        <f>IF(H408&gt;0,VLOOKUP(H408/12,税率表!$A$17:$D$24,4,1),0)</f>
        <v>0</v>
      </c>
      <c r="K408" s="43">
        <f t="shared" si="30"/>
        <v>0</v>
      </c>
      <c r="L408" s="43">
        <f t="shared" si="31"/>
        <v>0</v>
      </c>
    </row>
    <row r="409" ht="16.5" spans="1:12">
      <c r="A409" s="41">
        <v>408</v>
      </c>
      <c r="B409" s="41"/>
      <c r="C409" s="41"/>
      <c r="D409" s="42"/>
      <c r="E409" s="43">
        <f t="shared" si="28"/>
        <v>0</v>
      </c>
      <c r="F409" s="43">
        <f>IF(E409&gt;0,VLOOKUP(E409,税率表!$C$29:$F$36,3,1),0)</f>
        <v>0</v>
      </c>
      <c r="G409" s="43">
        <f>IF(E409&gt;0,VLOOKUP(E409,税率表!$C$29:$F$36,4,1),0)</f>
        <v>0</v>
      </c>
      <c r="H409" s="43">
        <f t="shared" si="29"/>
        <v>0</v>
      </c>
      <c r="I409" s="43">
        <f>IF(H409&gt;0,VLOOKUP(H409/12,税率表!$A$17:$D$24,3,1),0)</f>
        <v>0</v>
      </c>
      <c r="J409" s="43">
        <f>IF(H409&gt;0,VLOOKUP(H409/12,税率表!$A$17:$D$24,4,1),0)</f>
        <v>0</v>
      </c>
      <c r="K409" s="43">
        <f t="shared" si="30"/>
        <v>0</v>
      </c>
      <c r="L409" s="43">
        <f t="shared" si="31"/>
        <v>0</v>
      </c>
    </row>
    <row r="410" ht="16.5" spans="1:12">
      <c r="A410" s="41">
        <v>409</v>
      </c>
      <c r="B410" s="41"/>
      <c r="C410" s="41"/>
      <c r="D410" s="42"/>
      <c r="E410" s="43">
        <f t="shared" si="28"/>
        <v>0</v>
      </c>
      <c r="F410" s="43">
        <f>IF(E410&gt;0,VLOOKUP(E410,税率表!$C$29:$F$36,3,1),0)</f>
        <v>0</v>
      </c>
      <c r="G410" s="43">
        <f>IF(E410&gt;0,VLOOKUP(E410,税率表!$C$29:$F$36,4,1),0)</f>
        <v>0</v>
      </c>
      <c r="H410" s="43">
        <f t="shared" si="29"/>
        <v>0</v>
      </c>
      <c r="I410" s="43">
        <f>IF(H410&gt;0,VLOOKUP(H410/12,税率表!$A$17:$D$24,3,1),0)</f>
        <v>0</v>
      </c>
      <c r="J410" s="43">
        <f>IF(H410&gt;0,VLOOKUP(H410/12,税率表!$A$17:$D$24,4,1),0)</f>
        <v>0</v>
      </c>
      <c r="K410" s="43">
        <f t="shared" si="30"/>
        <v>0</v>
      </c>
      <c r="L410" s="43">
        <f t="shared" si="31"/>
        <v>0</v>
      </c>
    </row>
    <row r="411" ht="16.5" spans="1:12">
      <c r="A411" s="41">
        <v>410</v>
      </c>
      <c r="B411" s="41"/>
      <c r="C411" s="41"/>
      <c r="D411" s="42"/>
      <c r="E411" s="43">
        <f t="shared" si="28"/>
        <v>0</v>
      </c>
      <c r="F411" s="43">
        <f>IF(E411&gt;0,VLOOKUP(E411,税率表!$C$29:$F$36,3,1),0)</f>
        <v>0</v>
      </c>
      <c r="G411" s="43">
        <f>IF(E411&gt;0,VLOOKUP(E411,税率表!$C$29:$F$36,4,1),0)</f>
        <v>0</v>
      </c>
      <c r="H411" s="43">
        <f t="shared" si="29"/>
        <v>0</v>
      </c>
      <c r="I411" s="43">
        <f>IF(H411&gt;0,VLOOKUP(H411/12,税率表!$A$17:$D$24,3,1),0)</f>
        <v>0</v>
      </c>
      <c r="J411" s="43">
        <f>IF(H411&gt;0,VLOOKUP(H411/12,税率表!$A$17:$D$24,4,1),0)</f>
        <v>0</v>
      </c>
      <c r="K411" s="43">
        <f t="shared" si="30"/>
        <v>0</v>
      </c>
      <c r="L411" s="43">
        <f t="shared" si="31"/>
        <v>0</v>
      </c>
    </row>
    <row r="412" ht="16.5" spans="1:12">
      <c r="A412" s="41">
        <v>411</v>
      </c>
      <c r="B412" s="41"/>
      <c r="C412" s="41"/>
      <c r="D412" s="42"/>
      <c r="E412" s="43">
        <f t="shared" si="28"/>
        <v>0</v>
      </c>
      <c r="F412" s="43">
        <f>IF(E412&gt;0,VLOOKUP(E412,税率表!$C$29:$F$36,3,1),0)</f>
        <v>0</v>
      </c>
      <c r="G412" s="43">
        <f>IF(E412&gt;0,VLOOKUP(E412,税率表!$C$29:$F$36,4,1),0)</f>
        <v>0</v>
      </c>
      <c r="H412" s="43">
        <f t="shared" si="29"/>
        <v>0</v>
      </c>
      <c r="I412" s="43">
        <f>IF(H412&gt;0,VLOOKUP(H412/12,税率表!$A$17:$D$24,3,1),0)</f>
        <v>0</v>
      </c>
      <c r="J412" s="43">
        <f>IF(H412&gt;0,VLOOKUP(H412/12,税率表!$A$17:$D$24,4,1),0)</f>
        <v>0</v>
      </c>
      <c r="K412" s="43">
        <f t="shared" si="30"/>
        <v>0</v>
      </c>
      <c r="L412" s="43">
        <f t="shared" si="31"/>
        <v>0</v>
      </c>
    </row>
    <row r="413" ht="16.5" spans="1:12">
      <c r="A413" s="41">
        <v>412</v>
      </c>
      <c r="B413" s="41"/>
      <c r="C413" s="41"/>
      <c r="D413" s="42"/>
      <c r="E413" s="43">
        <f t="shared" si="28"/>
        <v>0</v>
      </c>
      <c r="F413" s="43">
        <f>IF(E413&gt;0,VLOOKUP(E413,税率表!$C$29:$F$36,3,1),0)</f>
        <v>0</v>
      </c>
      <c r="G413" s="43">
        <f>IF(E413&gt;0,VLOOKUP(E413,税率表!$C$29:$F$36,4,1),0)</f>
        <v>0</v>
      </c>
      <c r="H413" s="43">
        <f t="shared" si="29"/>
        <v>0</v>
      </c>
      <c r="I413" s="43">
        <f>IF(H413&gt;0,VLOOKUP(H413/12,税率表!$A$17:$D$24,3,1),0)</f>
        <v>0</v>
      </c>
      <c r="J413" s="43">
        <f>IF(H413&gt;0,VLOOKUP(H413/12,税率表!$A$17:$D$24,4,1),0)</f>
        <v>0</v>
      </c>
      <c r="K413" s="43">
        <f t="shared" si="30"/>
        <v>0</v>
      </c>
      <c r="L413" s="43">
        <f t="shared" si="31"/>
        <v>0</v>
      </c>
    </row>
    <row r="414" ht="16.5" spans="1:12">
      <c r="A414" s="41">
        <v>413</v>
      </c>
      <c r="B414" s="41"/>
      <c r="C414" s="41"/>
      <c r="D414" s="42"/>
      <c r="E414" s="43">
        <f t="shared" si="28"/>
        <v>0</v>
      </c>
      <c r="F414" s="43">
        <f>IF(E414&gt;0,VLOOKUP(E414,税率表!$C$29:$F$36,3,1),0)</f>
        <v>0</v>
      </c>
      <c r="G414" s="43">
        <f>IF(E414&gt;0,VLOOKUP(E414,税率表!$C$29:$F$36,4,1),0)</f>
        <v>0</v>
      </c>
      <c r="H414" s="43">
        <f t="shared" si="29"/>
        <v>0</v>
      </c>
      <c r="I414" s="43">
        <f>IF(H414&gt;0,VLOOKUP(H414/12,税率表!$A$17:$D$24,3,1),0)</f>
        <v>0</v>
      </c>
      <c r="J414" s="43">
        <f>IF(H414&gt;0,VLOOKUP(H414/12,税率表!$A$17:$D$24,4,1),0)</f>
        <v>0</v>
      </c>
      <c r="K414" s="43">
        <f t="shared" si="30"/>
        <v>0</v>
      </c>
      <c r="L414" s="43">
        <f t="shared" si="31"/>
        <v>0</v>
      </c>
    </row>
    <row r="415" ht="16.5" spans="1:12">
      <c r="A415" s="41">
        <v>414</v>
      </c>
      <c r="B415" s="41"/>
      <c r="C415" s="41"/>
      <c r="D415" s="42"/>
      <c r="E415" s="43">
        <f t="shared" si="28"/>
        <v>0</v>
      </c>
      <c r="F415" s="43">
        <f>IF(E415&gt;0,VLOOKUP(E415,税率表!$C$29:$F$36,3,1),0)</f>
        <v>0</v>
      </c>
      <c r="G415" s="43">
        <f>IF(E415&gt;0,VLOOKUP(E415,税率表!$C$29:$F$36,4,1),0)</f>
        <v>0</v>
      </c>
      <c r="H415" s="43">
        <f t="shared" si="29"/>
        <v>0</v>
      </c>
      <c r="I415" s="43">
        <f>IF(H415&gt;0,VLOOKUP(H415/12,税率表!$A$17:$D$24,3,1),0)</f>
        <v>0</v>
      </c>
      <c r="J415" s="43">
        <f>IF(H415&gt;0,VLOOKUP(H415/12,税率表!$A$17:$D$24,4,1),0)</f>
        <v>0</v>
      </c>
      <c r="K415" s="43">
        <f t="shared" si="30"/>
        <v>0</v>
      </c>
      <c r="L415" s="43">
        <f t="shared" si="31"/>
        <v>0</v>
      </c>
    </row>
    <row r="416" ht="16.5" spans="1:12">
      <c r="A416" s="41">
        <v>415</v>
      </c>
      <c r="B416" s="41"/>
      <c r="C416" s="41"/>
      <c r="D416" s="42"/>
      <c r="E416" s="43">
        <f t="shared" si="28"/>
        <v>0</v>
      </c>
      <c r="F416" s="43">
        <f>IF(E416&gt;0,VLOOKUP(E416,税率表!$C$29:$F$36,3,1),0)</f>
        <v>0</v>
      </c>
      <c r="G416" s="43">
        <f>IF(E416&gt;0,VLOOKUP(E416,税率表!$C$29:$F$36,4,1),0)</f>
        <v>0</v>
      </c>
      <c r="H416" s="43">
        <f t="shared" si="29"/>
        <v>0</v>
      </c>
      <c r="I416" s="43">
        <f>IF(H416&gt;0,VLOOKUP(H416/12,税率表!$A$17:$D$24,3,1),0)</f>
        <v>0</v>
      </c>
      <c r="J416" s="43">
        <f>IF(H416&gt;0,VLOOKUP(H416/12,税率表!$A$17:$D$24,4,1),0)</f>
        <v>0</v>
      </c>
      <c r="K416" s="43">
        <f t="shared" si="30"/>
        <v>0</v>
      </c>
      <c r="L416" s="43">
        <f t="shared" si="31"/>
        <v>0</v>
      </c>
    </row>
    <row r="417" ht="16.5" spans="1:12">
      <c r="A417" s="41">
        <v>416</v>
      </c>
      <c r="B417" s="41"/>
      <c r="C417" s="41"/>
      <c r="D417" s="42"/>
      <c r="E417" s="43">
        <f t="shared" si="28"/>
        <v>0</v>
      </c>
      <c r="F417" s="43">
        <f>IF(E417&gt;0,VLOOKUP(E417,税率表!$C$29:$F$36,3,1),0)</f>
        <v>0</v>
      </c>
      <c r="G417" s="43">
        <f>IF(E417&gt;0,VLOOKUP(E417,税率表!$C$29:$F$36,4,1),0)</f>
        <v>0</v>
      </c>
      <c r="H417" s="43">
        <f t="shared" si="29"/>
        <v>0</v>
      </c>
      <c r="I417" s="43">
        <f>IF(H417&gt;0,VLOOKUP(H417/12,税率表!$A$17:$D$24,3,1),0)</f>
        <v>0</v>
      </c>
      <c r="J417" s="43">
        <f>IF(H417&gt;0,VLOOKUP(H417/12,税率表!$A$17:$D$24,4,1),0)</f>
        <v>0</v>
      </c>
      <c r="K417" s="43">
        <f t="shared" si="30"/>
        <v>0</v>
      </c>
      <c r="L417" s="43">
        <f t="shared" si="31"/>
        <v>0</v>
      </c>
    </row>
    <row r="418" ht="16.5" spans="1:12">
      <c r="A418" s="41">
        <v>417</v>
      </c>
      <c r="B418" s="41"/>
      <c r="C418" s="41"/>
      <c r="D418" s="42"/>
      <c r="E418" s="43">
        <f t="shared" si="28"/>
        <v>0</v>
      </c>
      <c r="F418" s="43">
        <f>IF(E418&gt;0,VLOOKUP(E418,税率表!$C$29:$F$36,3,1),0)</f>
        <v>0</v>
      </c>
      <c r="G418" s="43">
        <f>IF(E418&gt;0,VLOOKUP(E418,税率表!$C$29:$F$36,4,1),0)</f>
        <v>0</v>
      </c>
      <c r="H418" s="43">
        <f t="shared" si="29"/>
        <v>0</v>
      </c>
      <c r="I418" s="43">
        <f>IF(H418&gt;0,VLOOKUP(H418/12,税率表!$A$17:$D$24,3,1),0)</f>
        <v>0</v>
      </c>
      <c r="J418" s="43">
        <f>IF(H418&gt;0,VLOOKUP(H418/12,税率表!$A$17:$D$24,4,1),0)</f>
        <v>0</v>
      </c>
      <c r="K418" s="43">
        <f t="shared" si="30"/>
        <v>0</v>
      </c>
      <c r="L418" s="43">
        <f t="shared" si="31"/>
        <v>0</v>
      </c>
    </row>
    <row r="419" ht="16.5" spans="1:12">
      <c r="A419" s="41">
        <v>418</v>
      </c>
      <c r="B419" s="41"/>
      <c r="C419" s="41"/>
      <c r="D419" s="42"/>
      <c r="E419" s="43">
        <f t="shared" si="28"/>
        <v>0</v>
      </c>
      <c r="F419" s="43">
        <f>IF(E419&gt;0,VLOOKUP(E419,税率表!$C$29:$F$36,3,1),0)</f>
        <v>0</v>
      </c>
      <c r="G419" s="43">
        <f>IF(E419&gt;0,VLOOKUP(E419,税率表!$C$29:$F$36,4,1),0)</f>
        <v>0</v>
      </c>
      <c r="H419" s="43">
        <f t="shared" si="29"/>
        <v>0</v>
      </c>
      <c r="I419" s="43">
        <f>IF(H419&gt;0,VLOOKUP(H419/12,税率表!$A$17:$D$24,3,1),0)</f>
        <v>0</v>
      </c>
      <c r="J419" s="43">
        <f>IF(H419&gt;0,VLOOKUP(H419/12,税率表!$A$17:$D$24,4,1),0)</f>
        <v>0</v>
      </c>
      <c r="K419" s="43">
        <f t="shared" si="30"/>
        <v>0</v>
      </c>
      <c r="L419" s="43">
        <f t="shared" si="31"/>
        <v>0</v>
      </c>
    </row>
    <row r="420" ht="16.5" spans="1:12">
      <c r="A420" s="41">
        <v>419</v>
      </c>
      <c r="B420" s="41"/>
      <c r="C420" s="41"/>
      <c r="D420" s="42"/>
      <c r="E420" s="43">
        <f t="shared" si="28"/>
        <v>0</v>
      </c>
      <c r="F420" s="43">
        <f>IF(E420&gt;0,VLOOKUP(E420,税率表!$C$29:$F$36,3,1),0)</f>
        <v>0</v>
      </c>
      <c r="G420" s="43">
        <f>IF(E420&gt;0,VLOOKUP(E420,税率表!$C$29:$F$36,4,1),0)</f>
        <v>0</v>
      </c>
      <c r="H420" s="43">
        <f t="shared" si="29"/>
        <v>0</v>
      </c>
      <c r="I420" s="43">
        <f>IF(H420&gt;0,VLOOKUP(H420/12,税率表!$A$17:$D$24,3,1),0)</f>
        <v>0</v>
      </c>
      <c r="J420" s="43">
        <f>IF(H420&gt;0,VLOOKUP(H420/12,税率表!$A$17:$D$24,4,1),0)</f>
        <v>0</v>
      </c>
      <c r="K420" s="43">
        <f t="shared" si="30"/>
        <v>0</v>
      </c>
      <c r="L420" s="43">
        <f t="shared" si="31"/>
        <v>0</v>
      </c>
    </row>
    <row r="421" ht="16.5" spans="1:12">
      <c r="A421" s="41">
        <v>420</v>
      </c>
      <c r="B421" s="41"/>
      <c r="C421" s="41"/>
      <c r="D421" s="42"/>
      <c r="E421" s="43">
        <f t="shared" si="28"/>
        <v>0</v>
      </c>
      <c r="F421" s="43">
        <f>IF(E421&gt;0,VLOOKUP(E421,税率表!$C$29:$F$36,3,1),0)</f>
        <v>0</v>
      </c>
      <c r="G421" s="43">
        <f>IF(E421&gt;0,VLOOKUP(E421,税率表!$C$29:$F$36,4,1),0)</f>
        <v>0</v>
      </c>
      <c r="H421" s="43">
        <f t="shared" si="29"/>
        <v>0</v>
      </c>
      <c r="I421" s="43">
        <f>IF(H421&gt;0,VLOOKUP(H421/12,税率表!$A$17:$D$24,3,1),0)</f>
        <v>0</v>
      </c>
      <c r="J421" s="43">
        <f>IF(H421&gt;0,VLOOKUP(H421/12,税率表!$A$17:$D$24,4,1),0)</f>
        <v>0</v>
      </c>
      <c r="K421" s="43">
        <f t="shared" si="30"/>
        <v>0</v>
      </c>
      <c r="L421" s="43">
        <f t="shared" si="31"/>
        <v>0</v>
      </c>
    </row>
    <row r="422" ht="16.5" spans="1:12">
      <c r="A422" s="41">
        <v>421</v>
      </c>
      <c r="B422" s="41"/>
      <c r="C422" s="41"/>
      <c r="D422" s="42"/>
      <c r="E422" s="43">
        <f t="shared" si="28"/>
        <v>0</v>
      </c>
      <c r="F422" s="43">
        <f>IF(E422&gt;0,VLOOKUP(E422,税率表!$C$29:$F$36,3,1),0)</f>
        <v>0</v>
      </c>
      <c r="G422" s="43">
        <f>IF(E422&gt;0,VLOOKUP(E422,税率表!$C$29:$F$36,4,1),0)</f>
        <v>0</v>
      </c>
      <c r="H422" s="43">
        <f t="shared" si="29"/>
        <v>0</v>
      </c>
      <c r="I422" s="43">
        <f>IF(H422&gt;0,VLOOKUP(H422/12,税率表!$A$17:$D$24,3,1),0)</f>
        <v>0</v>
      </c>
      <c r="J422" s="43">
        <f>IF(H422&gt;0,VLOOKUP(H422/12,税率表!$A$17:$D$24,4,1),0)</f>
        <v>0</v>
      </c>
      <c r="K422" s="43">
        <f t="shared" si="30"/>
        <v>0</v>
      </c>
      <c r="L422" s="43">
        <f t="shared" si="31"/>
        <v>0</v>
      </c>
    </row>
    <row r="423" ht="16.5" spans="1:12">
      <c r="A423" s="41">
        <v>422</v>
      </c>
      <c r="B423" s="41"/>
      <c r="C423" s="41"/>
      <c r="D423" s="42"/>
      <c r="E423" s="43">
        <f t="shared" si="28"/>
        <v>0</v>
      </c>
      <c r="F423" s="43">
        <f>IF(E423&gt;0,VLOOKUP(E423,税率表!$C$29:$F$36,3,1),0)</f>
        <v>0</v>
      </c>
      <c r="G423" s="43">
        <f>IF(E423&gt;0,VLOOKUP(E423,税率表!$C$29:$F$36,4,1),0)</f>
        <v>0</v>
      </c>
      <c r="H423" s="43">
        <f t="shared" si="29"/>
        <v>0</v>
      </c>
      <c r="I423" s="43">
        <f>IF(H423&gt;0,VLOOKUP(H423/12,税率表!$A$17:$D$24,3,1),0)</f>
        <v>0</v>
      </c>
      <c r="J423" s="43">
        <f>IF(H423&gt;0,VLOOKUP(H423/12,税率表!$A$17:$D$24,4,1),0)</f>
        <v>0</v>
      </c>
      <c r="K423" s="43">
        <f t="shared" si="30"/>
        <v>0</v>
      </c>
      <c r="L423" s="43">
        <f t="shared" si="31"/>
        <v>0</v>
      </c>
    </row>
    <row r="424" ht="16.5" spans="1:12">
      <c r="A424" s="41">
        <v>423</v>
      </c>
      <c r="B424" s="41"/>
      <c r="C424" s="41"/>
      <c r="D424" s="42"/>
      <c r="E424" s="43">
        <f t="shared" si="28"/>
        <v>0</v>
      </c>
      <c r="F424" s="43">
        <f>IF(E424&gt;0,VLOOKUP(E424,税率表!$C$29:$F$36,3,1),0)</f>
        <v>0</v>
      </c>
      <c r="G424" s="43">
        <f>IF(E424&gt;0,VLOOKUP(E424,税率表!$C$29:$F$36,4,1),0)</f>
        <v>0</v>
      </c>
      <c r="H424" s="43">
        <f t="shared" si="29"/>
        <v>0</v>
      </c>
      <c r="I424" s="43">
        <f>IF(H424&gt;0,VLOOKUP(H424/12,税率表!$A$17:$D$24,3,1),0)</f>
        <v>0</v>
      </c>
      <c r="J424" s="43">
        <f>IF(H424&gt;0,VLOOKUP(H424/12,税率表!$A$17:$D$24,4,1),0)</f>
        <v>0</v>
      </c>
      <c r="K424" s="43">
        <f t="shared" si="30"/>
        <v>0</v>
      </c>
      <c r="L424" s="43">
        <f t="shared" si="31"/>
        <v>0</v>
      </c>
    </row>
    <row r="425" ht="16.5" spans="1:12">
      <c r="A425" s="41">
        <v>424</v>
      </c>
      <c r="B425" s="41"/>
      <c r="C425" s="41"/>
      <c r="D425" s="42"/>
      <c r="E425" s="43">
        <f t="shared" si="28"/>
        <v>0</v>
      </c>
      <c r="F425" s="43">
        <f>IF(E425&gt;0,VLOOKUP(E425,税率表!$C$29:$F$36,3,1),0)</f>
        <v>0</v>
      </c>
      <c r="G425" s="43">
        <f>IF(E425&gt;0,VLOOKUP(E425,税率表!$C$29:$F$36,4,1),0)</f>
        <v>0</v>
      </c>
      <c r="H425" s="43">
        <f t="shared" si="29"/>
        <v>0</v>
      </c>
      <c r="I425" s="43">
        <f>IF(H425&gt;0,VLOOKUP(H425/12,税率表!$A$17:$D$24,3,1),0)</f>
        <v>0</v>
      </c>
      <c r="J425" s="43">
        <f>IF(H425&gt;0,VLOOKUP(H425/12,税率表!$A$17:$D$24,4,1),0)</f>
        <v>0</v>
      </c>
      <c r="K425" s="43">
        <f t="shared" si="30"/>
        <v>0</v>
      </c>
      <c r="L425" s="43">
        <f t="shared" si="31"/>
        <v>0</v>
      </c>
    </row>
    <row r="426" ht="16.5" spans="1:12">
      <c r="A426" s="41">
        <v>425</v>
      </c>
      <c r="B426" s="41"/>
      <c r="C426" s="41"/>
      <c r="D426" s="42"/>
      <c r="E426" s="43">
        <f t="shared" si="28"/>
        <v>0</v>
      </c>
      <c r="F426" s="43">
        <f>IF(E426&gt;0,VLOOKUP(E426,税率表!$C$29:$F$36,3,1),0)</f>
        <v>0</v>
      </c>
      <c r="G426" s="43">
        <f>IF(E426&gt;0,VLOOKUP(E426,税率表!$C$29:$F$36,4,1),0)</f>
        <v>0</v>
      </c>
      <c r="H426" s="43">
        <f t="shared" si="29"/>
        <v>0</v>
      </c>
      <c r="I426" s="43">
        <f>IF(H426&gt;0,VLOOKUP(H426/12,税率表!$A$17:$D$24,3,1),0)</f>
        <v>0</v>
      </c>
      <c r="J426" s="43">
        <f>IF(H426&gt;0,VLOOKUP(H426/12,税率表!$A$17:$D$24,4,1),0)</f>
        <v>0</v>
      </c>
      <c r="K426" s="43">
        <f t="shared" si="30"/>
        <v>0</v>
      </c>
      <c r="L426" s="43">
        <f t="shared" si="31"/>
        <v>0</v>
      </c>
    </row>
    <row r="427" ht="16.5" spans="1:12">
      <c r="A427" s="41">
        <v>426</v>
      </c>
      <c r="B427" s="41"/>
      <c r="C427" s="41"/>
      <c r="D427" s="42"/>
      <c r="E427" s="43">
        <f t="shared" si="28"/>
        <v>0</v>
      </c>
      <c r="F427" s="43">
        <f>IF(E427&gt;0,VLOOKUP(E427,税率表!$C$29:$F$36,3,1),0)</f>
        <v>0</v>
      </c>
      <c r="G427" s="43">
        <f>IF(E427&gt;0,VLOOKUP(E427,税率表!$C$29:$F$36,4,1),0)</f>
        <v>0</v>
      </c>
      <c r="H427" s="43">
        <f t="shared" si="29"/>
        <v>0</v>
      </c>
      <c r="I427" s="43">
        <f>IF(H427&gt;0,VLOOKUP(H427/12,税率表!$A$17:$D$24,3,1),0)</f>
        <v>0</v>
      </c>
      <c r="J427" s="43">
        <f>IF(H427&gt;0,VLOOKUP(H427/12,税率表!$A$17:$D$24,4,1),0)</f>
        <v>0</v>
      </c>
      <c r="K427" s="43">
        <f t="shared" si="30"/>
        <v>0</v>
      </c>
      <c r="L427" s="43">
        <f t="shared" si="31"/>
        <v>0</v>
      </c>
    </row>
    <row r="428" ht="16.5" spans="1:12">
      <c r="A428" s="41">
        <v>427</v>
      </c>
      <c r="B428" s="41"/>
      <c r="C428" s="41"/>
      <c r="D428" s="42"/>
      <c r="E428" s="43">
        <f t="shared" si="28"/>
        <v>0</v>
      </c>
      <c r="F428" s="43">
        <f>IF(E428&gt;0,VLOOKUP(E428,税率表!$C$29:$F$36,3,1),0)</f>
        <v>0</v>
      </c>
      <c r="G428" s="43">
        <f>IF(E428&gt;0,VLOOKUP(E428,税率表!$C$29:$F$36,4,1),0)</f>
        <v>0</v>
      </c>
      <c r="H428" s="43">
        <f t="shared" si="29"/>
        <v>0</v>
      </c>
      <c r="I428" s="43">
        <f>IF(H428&gt;0,VLOOKUP(H428/12,税率表!$A$17:$D$24,3,1),0)</f>
        <v>0</v>
      </c>
      <c r="J428" s="43">
        <f>IF(H428&gt;0,VLOOKUP(H428/12,税率表!$A$17:$D$24,4,1),0)</f>
        <v>0</v>
      </c>
      <c r="K428" s="43">
        <f t="shared" si="30"/>
        <v>0</v>
      </c>
      <c r="L428" s="43">
        <f t="shared" si="31"/>
        <v>0</v>
      </c>
    </row>
    <row r="429" ht="16.5" spans="1:12">
      <c r="A429" s="41">
        <v>428</v>
      </c>
      <c r="B429" s="41"/>
      <c r="C429" s="41"/>
      <c r="D429" s="42"/>
      <c r="E429" s="43">
        <f t="shared" si="28"/>
        <v>0</v>
      </c>
      <c r="F429" s="43">
        <f>IF(E429&gt;0,VLOOKUP(E429,税率表!$C$29:$F$36,3,1),0)</f>
        <v>0</v>
      </c>
      <c r="G429" s="43">
        <f>IF(E429&gt;0,VLOOKUP(E429,税率表!$C$29:$F$36,4,1),0)</f>
        <v>0</v>
      </c>
      <c r="H429" s="43">
        <f t="shared" si="29"/>
        <v>0</v>
      </c>
      <c r="I429" s="43">
        <f>IF(H429&gt;0,VLOOKUP(H429/12,税率表!$A$17:$D$24,3,1),0)</f>
        <v>0</v>
      </c>
      <c r="J429" s="43">
        <f>IF(H429&gt;0,VLOOKUP(H429/12,税率表!$A$17:$D$24,4,1),0)</f>
        <v>0</v>
      </c>
      <c r="K429" s="43">
        <f t="shared" si="30"/>
        <v>0</v>
      </c>
      <c r="L429" s="43">
        <f t="shared" si="31"/>
        <v>0</v>
      </c>
    </row>
    <row r="430" ht="16.5" spans="1:12">
      <c r="A430" s="41">
        <v>429</v>
      </c>
      <c r="B430" s="41"/>
      <c r="C430" s="41"/>
      <c r="D430" s="42"/>
      <c r="E430" s="43">
        <f t="shared" si="28"/>
        <v>0</v>
      </c>
      <c r="F430" s="43">
        <f>IF(E430&gt;0,VLOOKUP(E430,税率表!$C$29:$F$36,3,1),0)</f>
        <v>0</v>
      </c>
      <c r="G430" s="43">
        <f>IF(E430&gt;0,VLOOKUP(E430,税率表!$C$29:$F$36,4,1),0)</f>
        <v>0</v>
      </c>
      <c r="H430" s="43">
        <f t="shared" si="29"/>
        <v>0</v>
      </c>
      <c r="I430" s="43">
        <f>IF(H430&gt;0,VLOOKUP(H430/12,税率表!$A$17:$D$24,3,1),0)</f>
        <v>0</v>
      </c>
      <c r="J430" s="43">
        <f>IF(H430&gt;0,VLOOKUP(H430/12,税率表!$A$17:$D$24,4,1),0)</f>
        <v>0</v>
      </c>
      <c r="K430" s="43">
        <f t="shared" si="30"/>
        <v>0</v>
      </c>
      <c r="L430" s="43">
        <f t="shared" si="31"/>
        <v>0</v>
      </c>
    </row>
    <row r="431" ht="16.5" spans="1:12">
      <c r="A431" s="41">
        <v>430</v>
      </c>
      <c r="B431" s="41"/>
      <c r="C431" s="41"/>
      <c r="D431" s="42"/>
      <c r="E431" s="43">
        <f t="shared" si="28"/>
        <v>0</v>
      </c>
      <c r="F431" s="43">
        <f>IF(E431&gt;0,VLOOKUP(E431,税率表!$C$29:$F$36,3,1),0)</f>
        <v>0</v>
      </c>
      <c r="G431" s="43">
        <f>IF(E431&gt;0,VLOOKUP(E431,税率表!$C$29:$F$36,4,1),0)</f>
        <v>0</v>
      </c>
      <c r="H431" s="43">
        <f t="shared" si="29"/>
        <v>0</v>
      </c>
      <c r="I431" s="43">
        <f>IF(H431&gt;0,VLOOKUP(H431/12,税率表!$A$17:$D$24,3,1),0)</f>
        <v>0</v>
      </c>
      <c r="J431" s="43">
        <f>IF(H431&gt;0,VLOOKUP(H431/12,税率表!$A$17:$D$24,4,1),0)</f>
        <v>0</v>
      </c>
      <c r="K431" s="43">
        <f t="shared" si="30"/>
        <v>0</v>
      </c>
      <c r="L431" s="43">
        <f t="shared" si="31"/>
        <v>0</v>
      </c>
    </row>
    <row r="432" ht="16.5" spans="1:12">
      <c r="A432" s="41">
        <v>431</v>
      </c>
      <c r="B432" s="41"/>
      <c r="C432" s="41"/>
      <c r="D432" s="42"/>
      <c r="E432" s="43">
        <f t="shared" si="28"/>
        <v>0</v>
      </c>
      <c r="F432" s="43">
        <f>IF(E432&gt;0,VLOOKUP(E432,税率表!$C$29:$F$36,3,1),0)</f>
        <v>0</v>
      </c>
      <c r="G432" s="43">
        <f>IF(E432&gt;0,VLOOKUP(E432,税率表!$C$29:$F$36,4,1),0)</f>
        <v>0</v>
      </c>
      <c r="H432" s="43">
        <f t="shared" si="29"/>
        <v>0</v>
      </c>
      <c r="I432" s="43">
        <f>IF(H432&gt;0,VLOOKUP(H432/12,税率表!$A$17:$D$24,3,1),0)</f>
        <v>0</v>
      </c>
      <c r="J432" s="43">
        <f>IF(H432&gt;0,VLOOKUP(H432/12,税率表!$A$17:$D$24,4,1),0)</f>
        <v>0</v>
      </c>
      <c r="K432" s="43">
        <f t="shared" si="30"/>
        <v>0</v>
      </c>
      <c r="L432" s="43">
        <f t="shared" si="31"/>
        <v>0</v>
      </c>
    </row>
    <row r="433" ht="16.5" spans="1:12">
      <c r="A433" s="41">
        <v>432</v>
      </c>
      <c r="B433" s="41"/>
      <c r="C433" s="41"/>
      <c r="D433" s="42"/>
      <c r="E433" s="43">
        <f t="shared" si="28"/>
        <v>0</v>
      </c>
      <c r="F433" s="43">
        <f>IF(E433&gt;0,VLOOKUP(E433,税率表!$C$29:$F$36,3,1),0)</f>
        <v>0</v>
      </c>
      <c r="G433" s="43">
        <f>IF(E433&gt;0,VLOOKUP(E433,税率表!$C$29:$F$36,4,1),0)</f>
        <v>0</v>
      </c>
      <c r="H433" s="43">
        <f t="shared" si="29"/>
        <v>0</v>
      </c>
      <c r="I433" s="43">
        <f>IF(H433&gt;0,VLOOKUP(H433/12,税率表!$A$17:$D$24,3,1),0)</f>
        <v>0</v>
      </c>
      <c r="J433" s="43">
        <f>IF(H433&gt;0,VLOOKUP(H433/12,税率表!$A$17:$D$24,4,1),0)</f>
        <v>0</v>
      </c>
      <c r="K433" s="43">
        <f t="shared" si="30"/>
        <v>0</v>
      </c>
      <c r="L433" s="43">
        <f t="shared" si="31"/>
        <v>0</v>
      </c>
    </row>
    <row r="434" ht="16.5" spans="1:12">
      <c r="A434" s="41">
        <v>433</v>
      </c>
      <c r="B434" s="41"/>
      <c r="C434" s="41"/>
      <c r="D434" s="42"/>
      <c r="E434" s="43">
        <f t="shared" si="28"/>
        <v>0</v>
      </c>
      <c r="F434" s="43">
        <f>IF(E434&gt;0,VLOOKUP(E434,税率表!$C$29:$F$36,3,1),0)</f>
        <v>0</v>
      </c>
      <c r="G434" s="43">
        <f>IF(E434&gt;0,VLOOKUP(E434,税率表!$C$29:$F$36,4,1),0)</f>
        <v>0</v>
      </c>
      <c r="H434" s="43">
        <f t="shared" si="29"/>
        <v>0</v>
      </c>
      <c r="I434" s="43">
        <f>IF(H434&gt;0,VLOOKUP(H434/12,税率表!$A$17:$D$24,3,1),0)</f>
        <v>0</v>
      </c>
      <c r="J434" s="43">
        <f>IF(H434&gt;0,VLOOKUP(H434/12,税率表!$A$17:$D$24,4,1),0)</f>
        <v>0</v>
      </c>
      <c r="K434" s="43">
        <f t="shared" si="30"/>
        <v>0</v>
      </c>
      <c r="L434" s="43">
        <f t="shared" si="31"/>
        <v>0</v>
      </c>
    </row>
    <row r="435" ht="16.5" spans="1:12">
      <c r="A435" s="41">
        <v>434</v>
      </c>
      <c r="B435" s="41"/>
      <c r="C435" s="41"/>
      <c r="D435" s="42"/>
      <c r="E435" s="43">
        <f t="shared" si="28"/>
        <v>0</v>
      </c>
      <c r="F435" s="43">
        <f>IF(E435&gt;0,VLOOKUP(E435,税率表!$C$29:$F$36,3,1),0)</f>
        <v>0</v>
      </c>
      <c r="G435" s="43">
        <f>IF(E435&gt;0,VLOOKUP(E435,税率表!$C$29:$F$36,4,1),0)</f>
        <v>0</v>
      </c>
      <c r="H435" s="43">
        <f t="shared" si="29"/>
        <v>0</v>
      </c>
      <c r="I435" s="43">
        <f>IF(H435&gt;0,VLOOKUP(H435/12,税率表!$A$17:$D$24,3,1),0)</f>
        <v>0</v>
      </c>
      <c r="J435" s="43">
        <f>IF(H435&gt;0,VLOOKUP(H435/12,税率表!$A$17:$D$24,4,1),0)</f>
        <v>0</v>
      </c>
      <c r="K435" s="43">
        <f t="shared" si="30"/>
        <v>0</v>
      </c>
      <c r="L435" s="43">
        <f t="shared" si="31"/>
        <v>0</v>
      </c>
    </row>
    <row r="436" ht="16.5" spans="1:12">
      <c r="A436" s="41">
        <v>435</v>
      </c>
      <c r="B436" s="41"/>
      <c r="C436" s="41"/>
      <c r="D436" s="42"/>
      <c r="E436" s="43">
        <f t="shared" si="28"/>
        <v>0</v>
      </c>
      <c r="F436" s="43">
        <f>IF(E436&gt;0,VLOOKUP(E436,税率表!$C$29:$F$36,3,1),0)</f>
        <v>0</v>
      </c>
      <c r="G436" s="43">
        <f>IF(E436&gt;0,VLOOKUP(E436,税率表!$C$29:$F$36,4,1),0)</f>
        <v>0</v>
      </c>
      <c r="H436" s="43">
        <f t="shared" si="29"/>
        <v>0</v>
      </c>
      <c r="I436" s="43">
        <f>IF(H436&gt;0,VLOOKUP(H436/12,税率表!$A$17:$D$24,3,1),0)</f>
        <v>0</v>
      </c>
      <c r="J436" s="43">
        <f>IF(H436&gt;0,VLOOKUP(H436/12,税率表!$A$17:$D$24,4,1),0)</f>
        <v>0</v>
      </c>
      <c r="K436" s="43">
        <f t="shared" si="30"/>
        <v>0</v>
      </c>
      <c r="L436" s="43">
        <f t="shared" si="31"/>
        <v>0</v>
      </c>
    </row>
    <row r="437" ht="16.5" spans="1:12">
      <c r="A437" s="41">
        <v>436</v>
      </c>
      <c r="B437" s="41"/>
      <c r="C437" s="41"/>
      <c r="D437" s="42"/>
      <c r="E437" s="43">
        <f t="shared" si="28"/>
        <v>0</v>
      </c>
      <c r="F437" s="43">
        <f>IF(E437&gt;0,VLOOKUP(E437,税率表!$C$29:$F$36,3,1),0)</f>
        <v>0</v>
      </c>
      <c r="G437" s="43">
        <f>IF(E437&gt;0,VLOOKUP(E437,税率表!$C$29:$F$36,4,1),0)</f>
        <v>0</v>
      </c>
      <c r="H437" s="43">
        <f t="shared" si="29"/>
        <v>0</v>
      </c>
      <c r="I437" s="43">
        <f>IF(H437&gt;0,VLOOKUP(H437/12,税率表!$A$17:$D$24,3,1),0)</f>
        <v>0</v>
      </c>
      <c r="J437" s="43">
        <f>IF(H437&gt;0,VLOOKUP(H437/12,税率表!$A$17:$D$24,4,1),0)</f>
        <v>0</v>
      </c>
      <c r="K437" s="43">
        <f t="shared" si="30"/>
        <v>0</v>
      </c>
      <c r="L437" s="43">
        <f t="shared" si="31"/>
        <v>0</v>
      </c>
    </row>
    <row r="438" ht="16.5" spans="1:12">
      <c r="A438" s="41">
        <v>437</v>
      </c>
      <c r="B438" s="41"/>
      <c r="C438" s="41"/>
      <c r="D438" s="42"/>
      <c r="E438" s="43">
        <f t="shared" si="28"/>
        <v>0</v>
      </c>
      <c r="F438" s="43">
        <f>IF(E438&gt;0,VLOOKUP(E438,税率表!$C$29:$F$36,3,1),0)</f>
        <v>0</v>
      </c>
      <c r="G438" s="43">
        <f>IF(E438&gt;0,VLOOKUP(E438,税率表!$C$29:$F$36,4,1),0)</f>
        <v>0</v>
      </c>
      <c r="H438" s="43">
        <f t="shared" si="29"/>
        <v>0</v>
      </c>
      <c r="I438" s="43">
        <f>IF(H438&gt;0,VLOOKUP(H438/12,税率表!$A$17:$D$24,3,1),0)</f>
        <v>0</v>
      </c>
      <c r="J438" s="43">
        <f>IF(H438&gt;0,VLOOKUP(H438/12,税率表!$A$17:$D$24,4,1),0)</f>
        <v>0</v>
      </c>
      <c r="K438" s="43">
        <f t="shared" si="30"/>
        <v>0</v>
      </c>
      <c r="L438" s="43">
        <f t="shared" si="31"/>
        <v>0</v>
      </c>
    </row>
    <row r="439" ht="16.5" spans="1:12">
      <c r="A439" s="41">
        <v>438</v>
      </c>
      <c r="B439" s="41"/>
      <c r="C439" s="41"/>
      <c r="D439" s="42"/>
      <c r="E439" s="43">
        <f t="shared" si="28"/>
        <v>0</v>
      </c>
      <c r="F439" s="43">
        <f>IF(E439&gt;0,VLOOKUP(E439,税率表!$C$29:$F$36,3,1),0)</f>
        <v>0</v>
      </c>
      <c r="G439" s="43">
        <f>IF(E439&gt;0,VLOOKUP(E439,税率表!$C$29:$F$36,4,1),0)</f>
        <v>0</v>
      </c>
      <c r="H439" s="43">
        <f t="shared" si="29"/>
        <v>0</v>
      </c>
      <c r="I439" s="43">
        <f>IF(H439&gt;0,VLOOKUP(H439/12,税率表!$A$17:$D$24,3,1),0)</f>
        <v>0</v>
      </c>
      <c r="J439" s="43">
        <f>IF(H439&gt;0,VLOOKUP(H439/12,税率表!$A$17:$D$24,4,1),0)</f>
        <v>0</v>
      </c>
      <c r="K439" s="43">
        <f t="shared" si="30"/>
        <v>0</v>
      </c>
      <c r="L439" s="43">
        <f t="shared" si="31"/>
        <v>0</v>
      </c>
    </row>
    <row r="440" ht="16.5" spans="1:12">
      <c r="A440" s="41">
        <v>439</v>
      </c>
      <c r="B440" s="41"/>
      <c r="C440" s="41"/>
      <c r="D440" s="42"/>
      <c r="E440" s="43">
        <f t="shared" si="28"/>
        <v>0</v>
      </c>
      <c r="F440" s="43">
        <f>IF(E440&gt;0,VLOOKUP(E440,税率表!$C$29:$F$36,3,1),0)</f>
        <v>0</v>
      </c>
      <c r="G440" s="43">
        <f>IF(E440&gt;0,VLOOKUP(E440,税率表!$C$29:$F$36,4,1),0)</f>
        <v>0</v>
      </c>
      <c r="H440" s="43">
        <f t="shared" si="29"/>
        <v>0</v>
      </c>
      <c r="I440" s="43">
        <f>IF(H440&gt;0,VLOOKUP(H440/12,税率表!$A$17:$D$24,3,1),0)</f>
        <v>0</v>
      </c>
      <c r="J440" s="43">
        <f>IF(H440&gt;0,VLOOKUP(H440/12,税率表!$A$17:$D$24,4,1),0)</f>
        <v>0</v>
      </c>
      <c r="K440" s="43">
        <f t="shared" si="30"/>
        <v>0</v>
      </c>
      <c r="L440" s="43">
        <f t="shared" si="31"/>
        <v>0</v>
      </c>
    </row>
    <row r="441" ht="16.5" spans="1:12">
      <c r="A441" s="41">
        <v>440</v>
      </c>
      <c r="B441" s="41"/>
      <c r="C441" s="41"/>
      <c r="D441" s="42"/>
      <c r="E441" s="43">
        <f t="shared" si="28"/>
        <v>0</v>
      </c>
      <c r="F441" s="43">
        <f>IF(E441&gt;0,VLOOKUP(E441,税率表!$C$29:$F$36,3,1),0)</f>
        <v>0</v>
      </c>
      <c r="G441" s="43">
        <f>IF(E441&gt;0,VLOOKUP(E441,税率表!$C$29:$F$36,4,1),0)</f>
        <v>0</v>
      </c>
      <c r="H441" s="43">
        <f t="shared" si="29"/>
        <v>0</v>
      </c>
      <c r="I441" s="43">
        <f>IF(H441&gt;0,VLOOKUP(H441/12,税率表!$A$17:$D$24,3,1),0)</f>
        <v>0</v>
      </c>
      <c r="J441" s="43">
        <f>IF(H441&gt;0,VLOOKUP(H441/12,税率表!$A$17:$D$24,4,1),0)</f>
        <v>0</v>
      </c>
      <c r="K441" s="43">
        <f t="shared" si="30"/>
        <v>0</v>
      </c>
      <c r="L441" s="43">
        <f t="shared" si="31"/>
        <v>0</v>
      </c>
    </row>
    <row r="442" ht="16.5" spans="1:12">
      <c r="A442" s="41">
        <v>441</v>
      </c>
      <c r="B442" s="41"/>
      <c r="C442" s="41"/>
      <c r="D442" s="42"/>
      <c r="E442" s="43">
        <f t="shared" si="28"/>
        <v>0</v>
      </c>
      <c r="F442" s="43">
        <f>IF(E442&gt;0,VLOOKUP(E442,税率表!$C$29:$F$36,3,1),0)</f>
        <v>0</v>
      </c>
      <c r="G442" s="43">
        <f>IF(E442&gt;0,VLOOKUP(E442,税率表!$C$29:$F$36,4,1),0)</f>
        <v>0</v>
      </c>
      <c r="H442" s="43">
        <f t="shared" si="29"/>
        <v>0</v>
      </c>
      <c r="I442" s="43">
        <f>IF(H442&gt;0,VLOOKUP(H442/12,税率表!$A$17:$D$24,3,1),0)</f>
        <v>0</v>
      </c>
      <c r="J442" s="43">
        <f>IF(H442&gt;0,VLOOKUP(H442/12,税率表!$A$17:$D$24,4,1),0)</f>
        <v>0</v>
      </c>
      <c r="K442" s="43">
        <f t="shared" si="30"/>
        <v>0</v>
      </c>
      <c r="L442" s="43">
        <f t="shared" si="31"/>
        <v>0</v>
      </c>
    </row>
    <row r="443" ht="16.5" spans="1:12">
      <c r="A443" s="41">
        <v>442</v>
      </c>
      <c r="B443" s="41"/>
      <c r="C443" s="41"/>
      <c r="D443" s="42"/>
      <c r="E443" s="43">
        <f t="shared" si="28"/>
        <v>0</v>
      </c>
      <c r="F443" s="43">
        <f>IF(E443&gt;0,VLOOKUP(E443,税率表!$C$29:$F$36,3,1),0)</f>
        <v>0</v>
      </c>
      <c r="G443" s="43">
        <f>IF(E443&gt;0,VLOOKUP(E443,税率表!$C$29:$F$36,4,1),0)</f>
        <v>0</v>
      </c>
      <c r="H443" s="43">
        <f t="shared" si="29"/>
        <v>0</v>
      </c>
      <c r="I443" s="43">
        <f>IF(H443&gt;0,VLOOKUP(H443/12,税率表!$A$17:$D$24,3,1),0)</f>
        <v>0</v>
      </c>
      <c r="J443" s="43">
        <f>IF(H443&gt;0,VLOOKUP(H443/12,税率表!$A$17:$D$24,4,1),0)</f>
        <v>0</v>
      </c>
      <c r="K443" s="43">
        <f t="shared" si="30"/>
        <v>0</v>
      </c>
      <c r="L443" s="43">
        <f t="shared" si="31"/>
        <v>0</v>
      </c>
    </row>
    <row r="444" ht="16.5" spans="1:12">
      <c r="A444" s="41">
        <v>443</v>
      </c>
      <c r="B444" s="41"/>
      <c r="C444" s="41"/>
      <c r="D444" s="42"/>
      <c r="E444" s="43">
        <f t="shared" si="28"/>
        <v>0</v>
      </c>
      <c r="F444" s="43">
        <f>IF(E444&gt;0,VLOOKUP(E444,税率表!$C$29:$F$36,3,1),0)</f>
        <v>0</v>
      </c>
      <c r="G444" s="43">
        <f>IF(E444&gt;0,VLOOKUP(E444,税率表!$C$29:$F$36,4,1),0)</f>
        <v>0</v>
      </c>
      <c r="H444" s="43">
        <f t="shared" si="29"/>
        <v>0</v>
      </c>
      <c r="I444" s="43">
        <f>IF(H444&gt;0,VLOOKUP(H444/12,税率表!$A$17:$D$24,3,1),0)</f>
        <v>0</v>
      </c>
      <c r="J444" s="43">
        <f>IF(H444&gt;0,VLOOKUP(H444/12,税率表!$A$17:$D$24,4,1),0)</f>
        <v>0</v>
      </c>
      <c r="K444" s="43">
        <f t="shared" si="30"/>
        <v>0</v>
      </c>
      <c r="L444" s="43">
        <f t="shared" si="31"/>
        <v>0</v>
      </c>
    </row>
    <row r="445" ht="16.5" spans="1:12">
      <c r="A445" s="41">
        <v>444</v>
      </c>
      <c r="B445" s="41"/>
      <c r="C445" s="41"/>
      <c r="D445" s="42"/>
      <c r="E445" s="43">
        <f t="shared" si="28"/>
        <v>0</v>
      </c>
      <c r="F445" s="43">
        <f>IF(E445&gt;0,VLOOKUP(E445,税率表!$C$29:$F$36,3,1),0)</f>
        <v>0</v>
      </c>
      <c r="G445" s="43">
        <f>IF(E445&gt;0,VLOOKUP(E445,税率表!$C$29:$F$36,4,1),0)</f>
        <v>0</v>
      </c>
      <c r="H445" s="43">
        <f t="shared" si="29"/>
        <v>0</v>
      </c>
      <c r="I445" s="43">
        <f>IF(H445&gt;0,VLOOKUP(H445/12,税率表!$A$17:$D$24,3,1),0)</f>
        <v>0</v>
      </c>
      <c r="J445" s="43">
        <f>IF(H445&gt;0,VLOOKUP(H445/12,税率表!$A$17:$D$24,4,1),0)</f>
        <v>0</v>
      </c>
      <c r="K445" s="43">
        <f t="shared" si="30"/>
        <v>0</v>
      </c>
      <c r="L445" s="43">
        <f t="shared" si="31"/>
        <v>0</v>
      </c>
    </row>
    <row r="446" ht="16.5" spans="1:12">
      <c r="A446" s="41">
        <v>445</v>
      </c>
      <c r="B446" s="41"/>
      <c r="C446" s="41"/>
      <c r="D446" s="42"/>
      <c r="E446" s="43">
        <f t="shared" si="28"/>
        <v>0</v>
      </c>
      <c r="F446" s="43">
        <f>IF(E446&gt;0,VLOOKUP(E446,税率表!$C$29:$F$36,3,1),0)</f>
        <v>0</v>
      </c>
      <c r="G446" s="43">
        <f>IF(E446&gt;0,VLOOKUP(E446,税率表!$C$29:$F$36,4,1),0)</f>
        <v>0</v>
      </c>
      <c r="H446" s="43">
        <f t="shared" si="29"/>
        <v>0</v>
      </c>
      <c r="I446" s="43">
        <f>IF(H446&gt;0,VLOOKUP(H446/12,税率表!$A$17:$D$24,3,1),0)</f>
        <v>0</v>
      </c>
      <c r="J446" s="43">
        <f>IF(H446&gt;0,VLOOKUP(H446/12,税率表!$A$17:$D$24,4,1),0)</f>
        <v>0</v>
      </c>
      <c r="K446" s="43">
        <f t="shared" si="30"/>
        <v>0</v>
      </c>
      <c r="L446" s="43">
        <f t="shared" si="31"/>
        <v>0</v>
      </c>
    </row>
    <row r="447" ht="16.5" spans="1:12">
      <c r="A447" s="41">
        <v>446</v>
      </c>
      <c r="B447" s="41"/>
      <c r="C447" s="41"/>
      <c r="D447" s="42"/>
      <c r="E447" s="43">
        <f t="shared" si="28"/>
        <v>0</v>
      </c>
      <c r="F447" s="43">
        <f>IF(E447&gt;0,VLOOKUP(E447,税率表!$C$29:$F$36,3,1),0)</f>
        <v>0</v>
      </c>
      <c r="G447" s="43">
        <f>IF(E447&gt;0,VLOOKUP(E447,税率表!$C$29:$F$36,4,1),0)</f>
        <v>0</v>
      </c>
      <c r="H447" s="43">
        <f t="shared" si="29"/>
        <v>0</v>
      </c>
      <c r="I447" s="43">
        <f>IF(H447&gt;0,VLOOKUP(H447/12,税率表!$A$17:$D$24,3,1),0)</f>
        <v>0</v>
      </c>
      <c r="J447" s="43">
        <f>IF(H447&gt;0,VLOOKUP(H447/12,税率表!$A$17:$D$24,4,1),0)</f>
        <v>0</v>
      </c>
      <c r="K447" s="43">
        <f t="shared" si="30"/>
        <v>0</v>
      </c>
      <c r="L447" s="43">
        <f t="shared" si="31"/>
        <v>0</v>
      </c>
    </row>
    <row r="448" ht="16.5" spans="1:12">
      <c r="A448" s="41">
        <v>447</v>
      </c>
      <c r="B448" s="41"/>
      <c r="C448" s="41"/>
      <c r="D448" s="42"/>
      <c r="E448" s="43">
        <f t="shared" si="28"/>
        <v>0</v>
      </c>
      <c r="F448" s="43">
        <f>IF(E448&gt;0,VLOOKUP(E448,税率表!$C$29:$F$36,3,1),0)</f>
        <v>0</v>
      </c>
      <c r="G448" s="43">
        <f>IF(E448&gt;0,VLOOKUP(E448,税率表!$C$29:$F$36,4,1),0)</f>
        <v>0</v>
      </c>
      <c r="H448" s="43">
        <f t="shared" si="29"/>
        <v>0</v>
      </c>
      <c r="I448" s="43">
        <f>IF(H448&gt;0,VLOOKUP(H448/12,税率表!$A$17:$D$24,3,1),0)</f>
        <v>0</v>
      </c>
      <c r="J448" s="43">
        <f>IF(H448&gt;0,VLOOKUP(H448/12,税率表!$A$17:$D$24,4,1),0)</f>
        <v>0</v>
      </c>
      <c r="K448" s="43">
        <f t="shared" si="30"/>
        <v>0</v>
      </c>
      <c r="L448" s="43">
        <f t="shared" si="31"/>
        <v>0</v>
      </c>
    </row>
    <row r="449" ht="16.5" spans="1:12">
      <c r="A449" s="41">
        <v>448</v>
      </c>
      <c r="B449" s="41"/>
      <c r="C449" s="41"/>
      <c r="D449" s="42"/>
      <c r="E449" s="43">
        <f t="shared" si="28"/>
        <v>0</v>
      </c>
      <c r="F449" s="43">
        <f>IF(E449&gt;0,VLOOKUP(E449,税率表!$C$29:$F$36,3,1),0)</f>
        <v>0</v>
      </c>
      <c r="G449" s="43">
        <f>IF(E449&gt;0,VLOOKUP(E449,税率表!$C$29:$F$36,4,1),0)</f>
        <v>0</v>
      </c>
      <c r="H449" s="43">
        <f t="shared" si="29"/>
        <v>0</v>
      </c>
      <c r="I449" s="43">
        <f>IF(H449&gt;0,VLOOKUP(H449/12,税率表!$A$17:$D$24,3,1),0)</f>
        <v>0</v>
      </c>
      <c r="J449" s="43">
        <f>IF(H449&gt;0,VLOOKUP(H449/12,税率表!$A$17:$D$24,4,1),0)</f>
        <v>0</v>
      </c>
      <c r="K449" s="43">
        <f t="shared" si="30"/>
        <v>0</v>
      </c>
      <c r="L449" s="43">
        <f t="shared" si="31"/>
        <v>0</v>
      </c>
    </row>
    <row r="450" ht="16.5" spans="1:12">
      <c r="A450" s="41">
        <v>449</v>
      </c>
      <c r="B450" s="41"/>
      <c r="C450" s="41"/>
      <c r="D450" s="42"/>
      <c r="E450" s="43">
        <f t="shared" si="28"/>
        <v>0</v>
      </c>
      <c r="F450" s="43">
        <f>IF(E450&gt;0,VLOOKUP(E450,税率表!$C$29:$F$36,3,1),0)</f>
        <v>0</v>
      </c>
      <c r="G450" s="43">
        <f>IF(E450&gt;0,VLOOKUP(E450,税率表!$C$29:$F$36,4,1),0)</f>
        <v>0</v>
      </c>
      <c r="H450" s="43">
        <f t="shared" si="29"/>
        <v>0</v>
      </c>
      <c r="I450" s="43">
        <f>IF(H450&gt;0,VLOOKUP(H450/12,税率表!$A$17:$D$24,3,1),0)</f>
        <v>0</v>
      </c>
      <c r="J450" s="43">
        <f>IF(H450&gt;0,VLOOKUP(H450/12,税率表!$A$17:$D$24,4,1),0)</f>
        <v>0</v>
      </c>
      <c r="K450" s="43">
        <f t="shared" si="30"/>
        <v>0</v>
      </c>
      <c r="L450" s="43">
        <f t="shared" si="31"/>
        <v>0</v>
      </c>
    </row>
    <row r="451" ht="16.5" spans="1:12">
      <c r="A451" s="41">
        <v>450</v>
      </c>
      <c r="B451" s="41"/>
      <c r="C451" s="41"/>
      <c r="D451" s="42"/>
      <c r="E451" s="43">
        <f t="shared" si="28"/>
        <v>0</v>
      </c>
      <c r="F451" s="43">
        <f>IF(E451&gt;0,VLOOKUP(E451,税率表!$C$29:$F$36,3,1),0)</f>
        <v>0</v>
      </c>
      <c r="G451" s="43">
        <f>IF(E451&gt;0,VLOOKUP(E451,税率表!$C$29:$F$36,4,1),0)</f>
        <v>0</v>
      </c>
      <c r="H451" s="43">
        <f t="shared" si="29"/>
        <v>0</v>
      </c>
      <c r="I451" s="43">
        <f>IF(H451&gt;0,VLOOKUP(H451/12,税率表!$A$17:$D$24,3,1),0)</f>
        <v>0</v>
      </c>
      <c r="J451" s="43">
        <f>IF(H451&gt;0,VLOOKUP(H451/12,税率表!$A$17:$D$24,4,1),0)</f>
        <v>0</v>
      </c>
      <c r="K451" s="43">
        <f t="shared" si="30"/>
        <v>0</v>
      </c>
      <c r="L451" s="43">
        <f t="shared" si="31"/>
        <v>0</v>
      </c>
    </row>
    <row r="452" ht="16.5" spans="1:12">
      <c r="A452" s="41">
        <v>451</v>
      </c>
      <c r="B452" s="41"/>
      <c r="C452" s="41"/>
      <c r="D452" s="42"/>
      <c r="E452" s="43">
        <f t="shared" si="28"/>
        <v>0</v>
      </c>
      <c r="F452" s="43">
        <f>IF(E452&gt;0,VLOOKUP(E452,税率表!$C$29:$F$36,3,1),0)</f>
        <v>0</v>
      </c>
      <c r="G452" s="43">
        <f>IF(E452&gt;0,VLOOKUP(E452,税率表!$C$29:$F$36,4,1),0)</f>
        <v>0</v>
      </c>
      <c r="H452" s="43">
        <f t="shared" si="29"/>
        <v>0</v>
      </c>
      <c r="I452" s="43">
        <f>IF(H452&gt;0,VLOOKUP(H452/12,税率表!$A$17:$D$24,3,1),0)</f>
        <v>0</v>
      </c>
      <c r="J452" s="43">
        <f>IF(H452&gt;0,VLOOKUP(H452/12,税率表!$A$17:$D$24,4,1),0)</f>
        <v>0</v>
      </c>
      <c r="K452" s="43">
        <f t="shared" si="30"/>
        <v>0</v>
      </c>
      <c r="L452" s="43">
        <f t="shared" si="31"/>
        <v>0</v>
      </c>
    </row>
    <row r="453" ht="16.5" spans="1:12">
      <c r="A453" s="41">
        <v>452</v>
      </c>
      <c r="B453" s="41"/>
      <c r="C453" s="41"/>
      <c r="D453" s="42"/>
      <c r="E453" s="43">
        <f t="shared" si="28"/>
        <v>0</v>
      </c>
      <c r="F453" s="43">
        <f>IF(E453&gt;0,VLOOKUP(E453,税率表!$C$29:$F$36,3,1),0)</f>
        <v>0</v>
      </c>
      <c r="G453" s="43">
        <f>IF(E453&gt;0,VLOOKUP(E453,税率表!$C$29:$F$36,4,1),0)</f>
        <v>0</v>
      </c>
      <c r="H453" s="43">
        <f t="shared" si="29"/>
        <v>0</v>
      </c>
      <c r="I453" s="43">
        <f>IF(H453&gt;0,VLOOKUP(H453/12,税率表!$A$17:$D$24,3,1),0)</f>
        <v>0</v>
      </c>
      <c r="J453" s="43">
        <f>IF(H453&gt;0,VLOOKUP(H453/12,税率表!$A$17:$D$24,4,1),0)</f>
        <v>0</v>
      </c>
      <c r="K453" s="43">
        <f t="shared" si="30"/>
        <v>0</v>
      </c>
      <c r="L453" s="43">
        <f t="shared" si="31"/>
        <v>0</v>
      </c>
    </row>
    <row r="454" ht="16.5" spans="1:12">
      <c r="A454" s="41">
        <v>453</v>
      </c>
      <c r="B454" s="41"/>
      <c r="C454" s="41"/>
      <c r="D454" s="42"/>
      <c r="E454" s="43">
        <f t="shared" si="28"/>
        <v>0</v>
      </c>
      <c r="F454" s="43">
        <f>IF(E454&gt;0,VLOOKUP(E454,税率表!$C$29:$F$36,3,1),0)</f>
        <v>0</v>
      </c>
      <c r="G454" s="43">
        <f>IF(E454&gt;0,VLOOKUP(E454,税率表!$C$29:$F$36,4,1),0)</f>
        <v>0</v>
      </c>
      <c r="H454" s="43">
        <f t="shared" si="29"/>
        <v>0</v>
      </c>
      <c r="I454" s="43">
        <f>IF(H454&gt;0,VLOOKUP(H454/12,税率表!$A$17:$D$24,3,1),0)</f>
        <v>0</v>
      </c>
      <c r="J454" s="43">
        <f>IF(H454&gt;0,VLOOKUP(H454/12,税率表!$A$17:$D$24,4,1),0)</f>
        <v>0</v>
      </c>
      <c r="K454" s="43">
        <f t="shared" si="30"/>
        <v>0</v>
      </c>
      <c r="L454" s="43">
        <f t="shared" si="31"/>
        <v>0</v>
      </c>
    </row>
    <row r="455" ht="16.5" spans="1:12">
      <c r="A455" s="41">
        <v>454</v>
      </c>
      <c r="B455" s="41"/>
      <c r="C455" s="41"/>
      <c r="D455" s="42"/>
      <c r="E455" s="43">
        <f t="shared" si="28"/>
        <v>0</v>
      </c>
      <c r="F455" s="43">
        <f>IF(E455&gt;0,VLOOKUP(E455,税率表!$C$29:$F$36,3,1),0)</f>
        <v>0</v>
      </c>
      <c r="G455" s="43">
        <f>IF(E455&gt;0,VLOOKUP(E455,税率表!$C$29:$F$36,4,1),0)</f>
        <v>0</v>
      </c>
      <c r="H455" s="43">
        <f t="shared" si="29"/>
        <v>0</v>
      </c>
      <c r="I455" s="43">
        <f>IF(H455&gt;0,VLOOKUP(H455/12,税率表!$A$17:$D$24,3,1),0)</f>
        <v>0</v>
      </c>
      <c r="J455" s="43">
        <f>IF(H455&gt;0,VLOOKUP(H455/12,税率表!$A$17:$D$24,4,1),0)</f>
        <v>0</v>
      </c>
      <c r="K455" s="43">
        <f t="shared" si="30"/>
        <v>0</v>
      </c>
      <c r="L455" s="43">
        <f t="shared" si="31"/>
        <v>0</v>
      </c>
    </row>
    <row r="456" ht="16.5" spans="1:12">
      <c r="A456" s="41">
        <v>455</v>
      </c>
      <c r="B456" s="41"/>
      <c r="C456" s="41"/>
      <c r="D456" s="42"/>
      <c r="E456" s="43">
        <f t="shared" si="28"/>
        <v>0</v>
      </c>
      <c r="F456" s="43">
        <f>IF(E456&gt;0,VLOOKUP(E456,税率表!$C$29:$F$36,3,1),0)</f>
        <v>0</v>
      </c>
      <c r="G456" s="43">
        <f>IF(E456&gt;0,VLOOKUP(E456,税率表!$C$29:$F$36,4,1),0)</f>
        <v>0</v>
      </c>
      <c r="H456" s="43">
        <f t="shared" si="29"/>
        <v>0</v>
      </c>
      <c r="I456" s="43">
        <f>IF(H456&gt;0,VLOOKUP(H456/12,税率表!$A$17:$D$24,3,1),0)</f>
        <v>0</v>
      </c>
      <c r="J456" s="43">
        <f>IF(H456&gt;0,VLOOKUP(H456/12,税率表!$A$17:$D$24,4,1),0)</f>
        <v>0</v>
      </c>
      <c r="K456" s="43">
        <f t="shared" si="30"/>
        <v>0</v>
      </c>
      <c r="L456" s="43">
        <f t="shared" si="31"/>
        <v>0</v>
      </c>
    </row>
    <row r="457" ht="16.5" spans="1:12">
      <c r="A457" s="41">
        <v>456</v>
      </c>
      <c r="B457" s="41"/>
      <c r="C457" s="41"/>
      <c r="D457" s="42"/>
      <c r="E457" s="43">
        <f t="shared" si="28"/>
        <v>0</v>
      </c>
      <c r="F457" s="43">
        <f>IF(E457&gt;0,VLOOKUP(E457,税率表!$C$29:$F$36,3,1),0)</f>
        <v>0</v>
      </c>
      <c r="G457" s="43">
        <f>IF(E457&gt;0,VLOOKUP(E457,税率表!$C$29:$F$36,4,1),0)</f>
        <v>0</v>
      </c>
      <c r="H457" s="43">
        <f t="shared" si="29"/>
        <v>0</v>
      </c>
      <c r="I457" s="43">
        <f>IF(H457&gt;0,VLOOKUP(H457/12,税率表!$A$17:$D$24,3,1),0)</f>
        <v>0</v>
      </c>
      <c r="J457" s="43">
        <f>IF(H457&gt;0,VLOOKUP(H457/12,税率表!$A$17:$D$24,4,1),0)</f>
        <v>0</v>
      </c>
      <c r="K457" s="43">
        <f t="shared" si="30"/>
        <v>0</v>
      </c>
      <c r="L457" s="43">
        <f t="shared" si="31"/>
        <v>0</v>
      </c>
    </row>
    <row r="458" ht="16.5" spans="1:12">
      <c r="A458" s="41">
        <v>457</v>
      </c>
      <c r="B458" s="41"/>
      <c r="C458" s="41"/>
      <c r="D458" s="42"/>
      <c r="E458" s="43">
        <f t="shared" ref="E458:E521" si="32">ROUND(D458,2)</f>
        <v>0</v>
      </c>
      <c r="F458" s="43">
        <f>IF(E458&gt;0,VLOOKUP(E458,税率表!$C$29:$F$36,3,1),0)</f>
        <v>0</v>
      </c>
      <c r="G458" s="43">
        <f>IF(E458&gt;0,VLOOKUP(E458,税率表!$C$29:$F$36,4,1),0)</f>
        <v>0</v>
      </c>
      <c r="H458" s="43">
        <f t="shared" ref="H458:H521" si="33">ROUND((E458-G458)/(1-F458),2)</f>
        <v>0</v>
      </c>
      <c r="I458" s="43">
        <f>IF(H458&gt;0,VLOOKUP(H458/12,税率表!$A$17:$D$24,3,1),0)</f>
        <v>0</v>
      </c>
      <c r="J458" s="43">
        <f>IF(H458&gt;0,VLOOKUP(H458/12,税率表!$A$17:$D$24,4,1),0)</f>
        <v>0</v>
      </c>
      <c r="K458" s="43">
        <f t="shared" ref="K458:K521" si="34">ROUND(H458*I458-J458,2)</f>
        <v>0</v>
      </c>
      <c r="L458" s="43">
        <f t="shared" ref="L458:L521" si="35">ROUND((E458-G458)/(1-F458),2)</f>
        <v>0</v>
      </c>
    </row>
    <row r="459" ht="16.5" spans="1:12">
      <c r="A459" s="41">
        <v>458</v>
      </c>
      <c r="B459" s="41"/>
      <c r="C459" s="41"/>
      <c r="D459" s="42"/>
      <c r="E459" s="43">
        <f t="shared" si="32"/>
        <v>0</v>
      </c>
      <c r="F459" s="43">
        <f>IF(E459&gt;0,VLOOKUP(E459,税率表!$C$29:$F$36,3,1),0)</f>
        <v>0</v>
      </c>
      <c r="G459" s="43">
        <f>IF(E459&gt;0,VLOOKUP(E459,税率表!$C$29:$F$36,4,1),0)</f>
        <v>0</v>
      </c>
      <c r="H459" s="43">
        <f t="shared" si="33"/>
        <v>0</v>
      </c>
      <c r="I459" s="43">
        <f>IF(H459&gt;0,VLOOKUP(H459/12,税率表!$A$17:$D$24,3,1),0)</f>
        <v>0</v>
      </c>
      <c r="J459" s="43">
        <f>IF(H459&gt;0,VLOOKUP(H459/12,税率表!$A$17:$D$24,4,1),0)</f>
        <v>0</v>
      </c>
      <c r="K459" s="43">
        <f t="shared" si="34"/>
        <v>0</v>
      </c>
      <c r="L459" s="43">
        <f t="shared" si="35"/>
        <v>0</v>
      </c>
    </row>
    <row r="460" ht="16.5" spans="1:12">
      <c r="A460" s="41">
        <v>459</v>
      </c>
      <c r="B460" s="41"/>
      <c r="C460" s="41"/>
      <c r="D460" s="42"/>
      <c r="E460" s="43">
        <f t="shared" si="32"/>
        <v>0</v>
      </c>
      <c r="F460" s="43">
        <f>IF(E460&gt;0,VLOOKUP(E460,税率表!$C$29:$F$36,3,1),0)</f>
        <v>0</v>
      </c>
      <c r="G460" s="43">
        <f>IF(E460&gt;0,VLOOKUP(E460,税率表!$C$29:$F$36,4,1),0)</f>
        <v>0</v>
      </c>
      <c r="H460" s="43">
        <f t="shared" si="33"/>
        <v>0</v>
      </c>
      <c r="I460" s="43">
        <f>IF(H460&gt;0,VLOOKUP(H460/12,税率表!$A$17:$D$24,3,1),0)</f>
        <v>0</v>
      </c>
      <c r="J460" s="43">
        <f>IF(H460&gt;0,VLOOKUP(H460/12,税率表!$A$17:$D$24,4,1),0)</f>
        <v>0</v>
      </c>
      <c r="K460" s="43">
        <f t="shared" si="34"/>
        <v>0</v>
      </c>
      <c r="L460" s="43">
        <f t="shared" si="35"/>
        <v>0</v>
      </c>
    </row>
    <row r="461" ht="16.5" spans="1:12">
      <c r="A461" s="41">
        <v>460</v>
      </c>
      <c r="B461" s="41"/>
      <c r="C461" s="41"/>
      <c r="D461" s="42"/>
      <c r="E461" s="43">
        <f t="shared" si="32"/>
        <v>0</v>
      </c>
      <c r="F461" s="43">
        <f>IF(E461&gt;0,VLOOKUP(E461,税率表!$C$29:$F$36,3,1),0)</f>
        <v>0</v>
      </c>
      <c r="G461" s="43">
        <f>IF(E461&gt;0,VLOOKUP(E461,税率表!$C$29:$F$36,4,1),0)</f>
        <v>0</v>
      </c>
      <c r="H461" s="43">
        <f t="shared" si="33"/>
        <v>0</v>
      </c>
      <c r="I461" s="43">
        <f>IF(H461&gt;0,VLOOKUP(H461/12,税率表!$A$17:$D$24,3,1),0)</f>
        <v>0</v>
      </c>
      <c r="J461" s="43">
        <f>IF(H461&gt;0,VLOOKUP(H461/12,税率表!$A$17:$D$24,4,1),0)</f>
        <v>0</v>
      </c>
      <c r="K461" s="43">
        <f t="shared" si="34"/>
        <v>0</v>
      </c>
      <c r="L461" s="43">
        <f t="shared" si="35"/>
        <v>0</v>
      </c>
    </row>
    <row r="462" ht="16.5" spans="1:12">
      <c r="A462" s="41">
        <v>461</v>
      </c>
      <c r="B462" s="41"/>
      <c r="C462" s="41"/>
      <c r="D462" s="42"/>
      <c r="E462" s="43">
        <f t="shared" si="32"/>
        <v>0</v>
      </c>
      <c r="F462" s="43">
        <f>IF(E462&gt;0,VLOOKUP(E462,税率表!$C$29:$F$36,3,1),0)</f>
        <v>0</v>
      </c>
      <c r="G462" s="43">
        <f>IF(E462&gt;0,VLOOKUP(E462,税率表!$C$29:$F$36,4,1),0)</f>
        <v>0</v>
      </c>
      <c r="H462" s="43">
        <f t="shared" si="33"/>
        <v>0</v>
      </c>
      <c r="I462" s="43">
        <f>IF(H462&gt;0,VLOOKUP(H462/12,税率表!$A$17:$D$24,3,1),0)</f>
        <v>0</v>
      </c>
      <c r="J462" s="43">
        <f>IF(H462&gt;0,VLOOKUP(H462/12,税率表!$A$17:$D$24,4,1),0)</f>
        <v>0</v>
      </c>
      <c r="K462" s="43">
        <f t="shared" si="34"/>
        <v>0</v>
      </c>
      <c r="L462" s="43">
        <f t="shared" si="35"/>
        <v>0</v>
      </c>
    </row>
    <row r="463" ht="16.5" spans="1:12">
      <c r="A463" s="41">
        <v>462</v>
      </c>
      <c r="B463" s="41"/>
      <c r="C463" s="41"/>
      <c r="D463" s="42"/>
      <c r="E463" s="43">
        <f t="shared" si="32"/>
        <v>0</v>
      </c>
      <c r="F463" s="43">
        <f>IF(E463&gt;0,VLOOKUP(E463,税率表!$C$29:$F$36,3,1),0)</f>
        <v>0</v>
      </c>
      <c r="G463" s="43">
        <f>IF(E463&gt;0,VLOOKUP(E463,税率表!$C$29:$F$36,4,1),0)</f>
        <v>0</v>
      </c>
      <c r="H463" s="43">
        <f t="shared" si="33"/>
        <v>0</v>
      </c>
      <c r="I463" s="43">
        <f>IF(H463&gt;0,VLOOKUP(H463/12,税率表!$A$17:$D$24,3,1),0)</f>
        <v>0</v>
      </c>
      <c r="J463" s="43">
        <f>IF(H463&gt;0,VLOOKUP(H463/12,税率表!$A$17:$D$24,4,1),0)</f>
        <v>0</v>
      </c>
      <c r="K463" s="43">
        <f t="shared" si="34"/>
        <v>0</v>
      </c>
      <c r="L463" s="43">
        <f t="shared" si="35"/>
        <v>0</v>
      </c>
    </row>
    <row r="464" ht="16.5" spans="1:12">
      <c r="A464" s="41">
        <v>463</v>
      </c>
      <c r="B464" s="41"/>
      <c r="C464" s="41"/>
      <c r="D464" s="42"/>
      <c r="E464" s="43">
        <f t="shared" si="32"/>
        <v>0</v>
      </c>
      <c r="F464" s="43">
        <f>IF(E464&gt;0,VLOOKUP(E464,税率表!$C$29:$F$36,3,1),0)</f>
        <v>0</v>
      </c>
      <c r="G464" s="43">
        <f>IF(E464&gt;0,VLOOKUP(E464,税率表!$C$29:$F$36,4,1),0)</f>
        <v>0</v>
      </c>
      <c r="H464" s="43">
        <f t="shared" si="33"/>
        <v>0</v>
      </c>
      <c r="I464" s="43">
        <f>IF(H464&gt;0,VLOOKUP(H464/12,税率表!$A$17:$D$24,3,1),0)</f>
        <v>0</v>
      </c>
      <c r="J464" s="43">
        <f>IF(H464&gt;0,VLOOKUP(H464/12,税率表!$A$17:$D$24,4,1),0)</f>
        <v>0</v>
      </c>
      <c r="K464" s="43">
        <f t="shared" si="34"/>
        <v>0</v>
      </c>
      <c r="L464" s="43">
        <f t="shared" si="35"/>
        <v>0</v>
      </c>
    </row>
    <row r="465" ht="16.5" spans="1:12">
      <c r="A465" s="41">
        <v>464</v>
      </c>
      <c r="B465" s="41"/>
      <c r="C465" s="41"/>
      <c r="D465" s="42"/>
      <c r="E465" s="43">
        <f t="shared" si="32"/>
        <v>0</v>
      </c>
      <c r="F465" s="43">
        <f>IF(E465&gt;0,VLOOKUP(E465,税率表!$C$29:$F$36,3,1),0)</f>
        <v>0</v>
      </c>
      <c r="G465" s="43">
        <f>IF(E465&gt;0,VLOOKUP(E465,税率表!$C$29:$F$36,4,1),0)</f>
        <v>0</v>
      </c>
      <c r="H465" s="43">
        <f t="shared" si="33"/>
        <v>0</v>
      </c>
      <c r="I465" s="43">
        <f>IF(H465&gt;0,VLOOKUP(H465/12,税率表!$A$17:$D$24,3,1),0)</f>
        <v>0</v>
      </c>
      <c r="J465" s="43">
        <f>IF(H465&gt;0,VLOOKUP(H465/12,税率表!$A$17:$D$24,4,1),0)</f>
        <v>0</v>
      </c>
      <c r="K465" s="43">
        <f t="shared" si="34"/>
        <v>0</v>
      </c>
      <c r="L465" s="43">
        <f t="shared" si="35"/>
        <v>0</v>
      </c>
    </row>
    <row r="466" ht="16.5" spans="1:12">
      <c r="A466" s="41">
        <v>465</v>
      </c>
      <c r="B466" s="41"/>
      <c r="C466" s="41"/>
      <c r="D466" s="42"/>
      <c r="E466" s="43">
        <f t="shared" si="32"/>
        <v>0</v>
      </c>
      <c r="F466" s="43">
        <f>IF(E466&gt;0,VLOOKUP(E466,税率表!$C$29:$F$36,3,1),0)</f>
        <v>0</v>
      </c>
      <c r="G466" s="43">
        <f>IF(E466&gt;0,VLOOKUP(E466,税率表!$C$29:$F$36,4,1),0)</f>
        <v>0</v>
      </c>
      <c r="H466" s="43">
        <f t="shared" si="33"/>
        <v>0</v>
      </c>
      <c r="I466" s="43">
        <f>IF(H466&gt;0,VLOOKUP(H466/12,税率表!$A$17:$D$24,3,1),0)</f>
        <v>0</v>
      </c>
      <c r="J466" s="43">
        <f>IF(H466&gt;0,VLOOKUP(H466/12,税率表!$A$17:$D$24,4,1),0)</f>
        <v>0</v>
      </c>
      <c r="K466" s="43">
        <f t="shared" si="34"/>
        <v>0</v>
      </c>
      <c r="L466" s="43">
        <f t="shared" si="35"/>
        <v>0</v>
      </c>
    </row>
    <row r="467" ht="16.5" spans="1:12">
      <c r="A467" s="41">
        <v>466</v>
      </c>
      <c r="B467" s="41"/>
      <c r="C467" s="41"/>
      <c r="D467" s="42"/>
      <c r="E467" s="43">
        <f t="shared" si="32"/>
        <v>0</v>
      </c>
      <c r="F467" s="43">
        <f>IF(E467&gt;0,VLOOKUP(E467,税率表!$C$29:$F$36,3,1),0)</f>
        <v>0</v>
      </c>
      <c r="G467" s="43">
        <f>IF(E467&gt;0,VLOOKUP(E467,税率表!$C$29:$F$36,4,1),0)</f>
        <v>0</v>
      </c>
      <c r="H467" s="43">
        <f t="shared" si="33"/>
        <v>0</v>
      </c>
      <c r="I467" s="43">
        <f>IF(H467&gt;0,VLOOKUP(H467/12,税率表!$A$17:$D$24,3,1),0)</f>
        <v>0</v>
      </c>
      <c r="J467" s="43">
        <f>IF(H467&gt;0,VLOOKUP(H467/12,税率表!$A$17:$D$24,4,1),0)</f>
        <v>0</v>
      </c>
      <c r="K467" s="43">
        <f t="shared" si="34"/>
        <v>0</v>
      </c>
      <c r="L467" s="43">
        <f t="shared" si="35"/>
        <v>0</v>
      </c>
    </row>
    <row r="468" ht="16.5" spans="1:12">
      <c r="A468" s="41">
        <v>467</v>
      </c>
      <c r="B468" s="41"/>
      <c r="C468" s="41"/>
      <c r="D468" s="42"/>
      <c r="E468" s="43">
        <f t="shared" si="32"/>
        <v>0</v>
      </c>
      <c r="F468" s="43">
        <f>IF(E468&gt;0,VLOOKUP(E468,税率表!$C$29:$F$36,3,1),0)</f>
        <v>0</v>
      </c>
      <c r="G468" s="43">
        <f>IF(E468&gt;0,VLOOKUP(E468,税率表!$C$29:$F$36,4,1),0)</f>
        <v>0</v>
      </c>
      <c r="H468" s="43">
        <f t="shared" si="33"/>
        <v>0</v>
      </c>
      <c r="I468" s="43">
        <f>IF(H468&gt;0,VLOOKUP(H468/12,税率表!$A$17:$D$24,3,1),0)</f>
        <v>0</v>
      </c>
      <c r="J468" s="43">
        <f>IF(H468&gt;0,VLOOKUP(H468/12,税率表!$A$17:$D$24,4,1),0)</f>
        <v>0</v>
      </c>
      <c r="K468" s="43">
        <f t="shared" si="34"/>
        <v>0</v>
      </c>
      <c r="L468" s="43">
        <f t="shared" si="35"/>
        <v>0</v>
      </c>
    </row>
    <row r="469" ht="16.5" spans="1:12">
      <c r="A469" s="41">
        <v>468</v>
      </c>
      <c r="B469" s="41"/>
      <c r="C469" s="41"/>
      <c r="D469" s="42"/>
      <c r="E469" s="43">
        <f t="shared" si="32"/>
        <v>0</v>
      </c>
      <c r="F469" s="43">
        <f>IF(E469&gt;0,VLOOKUP(E469,税率表!$C$29:$F$36,3,1),0)</f>
        <v>0</v>
      </c>
      <c r="G469" s="43">
        <f>IF(E469&gt;0,VLOOKUP(E469,税率表!$C$29:$F$36,4,1),0)</f>
        <v>0</v>
      </c>
      <c r="H469" s="43">
        <f t="shared" si="33"/>
        <v>0</v>
      </c>
      <c r="I469" s="43">
        <f>IF(H469&gt;0,VLOOKUP(H469/12,税率表!$A$17:$D$24,3,1),0)</f>
        <v>0</v>
      </c>
      <c r="J469" s="43">
        <f>IF(H469&gt;0,VLOOKUP(H469/12,税率表!$A$17:$D$24,4,1),0)</f>
        <v>0</v>
      </c>
      <c r="K469" s="43">
        <f t="shared" si="34"/>
        <v>0</v>
      </c>
      <c r="L469" s="43">
        <f t="shared" si="35"/>
        <v>0</v>
      </c>
    </row>
    <row r="470" ht="16.5" spans="1:12">
      <c r="A470" s="41">
        <v>469</v>
      </c>
      <c r="B470" s="41"/>
      <c r="C470" s="41"/>
      <c r="D470" s="42"/>
      <c r="E470" s="43">
        <f t="shared" si="32"/>
        <v>0</v>
      </c>
      <c r="F470" s="43">
        <f>IF(E470&gt;0,VLOOKUP(E470,税率表!$C$29:$F$36,3,1),0)</f>
        <v>0</v>
      </c>
      <c r="G470" s="43">
        <f>IF(E470&gt;0,VLOOKUP(E470,税率表!$C$29:$F$36,4,1),0)</f>
        <v>0</v>
      </c>
      <c r="H470" s="43">
        <f t="shared" si="33"/>
        <v>0</v>
      </c>
      <c r="I470" s="43">
        <f>IF(H470&gt;0,VLOOKUP(H470/12,税率表!$A$17:$D$24,3,1),0)</f>
        <v>0</v>
      </c>
      <c r="J470" s="43">
        <f>IF(H470&gt;0,VLOOKUP(H470/12,税率表!$A$17:$D$24,4,1),0)</f>
        <v>0</v>
      </c>
      <c r="K470" s="43">
        <f t="shared" si="34"/>
        <v>0</v>
      </c>
      <c r="L470" s="43">
        <f t="shared" si="35"/>
        <v>0</v>
      </c>
    </row>
    <row r="471" ht="16.5" spans="1:12">
      <c r="A471" s="41">
        <v>470</v>
      </c>
      <c r="B471" s="41"/>
      <c r="C471" s="41"/>
      <c r="D471" s="42"/>
      <c r="E471" s="43">
        <f t="shared" si="32"/>
        <v>0</v>
      </c>
      <c r="F471" s="43">
        <f>IF(E471&gt;0,VLOOKUP(E471,税率表!$C$29:$F$36,3,1),0)</f>
        <v>0</v>
      </c>
      <c r="G471" s="43">
        <f>IF(E471&gt;0,VLOOKUP(E471,税率表!$C$29:$F$36,4,1),0)</f>
        <v>0</v>
      </c>
      <c r="H471" s="43">
        <f t="shared" si="33"/>
        <v>0</v>
      </c>
      <c r="I471" s="43">
        <f>IF(H471&gt;0,VLOOKUP(H471/12,税率表!$A$17:$D$24,3,1),0)</f>
        <v>0</v>
      </c>
      <c r="J471" s="43">
        <f>IF(H471&gt;0,VLOOKUP(H471/12,税率表!$A$17:$D$24,4,1),0)</f>
        <v>0</v>
      </c>
      <c r="K471" s="43">
        <f t="shared" si="34"/>
        <v>0</v>
      </c>
      <c r="L471" s="43">
        <f t="shared" si="35"/>
        <v>0</v>
      </c>
    </row>
    <row r="472" ht="16.5" spans="1:12">
      <c r="A472" s="41">
        <v>471</v>
      </c>
      <c r="B472" s="41"/>
      <c r="C472" s="41"/>
      <c r="D472" s="42"/>
      <c r="E472" s="43">
        <f t="shared" si="32"/>
        <v>0</v>
      </c>
      <c r="F472" s="43">
        <f>IF(E472&gt;0,VLOOKUP(E472,税率表!$C$29:$F$36,3,1),0)</f>
        <v>0</v>
      </c>
      <c r="G472" s="43">
        <f>IF(E472&gt;0,VLOOKUP(E472,税率表!$C$29:$F$36,4,1),0)</f>
        <v>0</v>
      </c>
      <c r="H472" s="43">
        <f t="shared" si="33"/>
        <v>0</v>
      </c>
      <c r="I472" s="43">
        <f>IF(H472&gt;0,VLOOKUP(H472/12,税率表!$A$17:$D$24,3,1),0)</f>
        <v>0</v>
      </c>
      <c r="J472" s="43">
        <f>IF(H472&gt;0,VLOOKUP(H472/12,税率表!$A$17:$D$24,4,1),0)</f>
        <v>0</v>
      </c>
      <c r="K472" s="43">
        <f t="shared" si="34"/>
        <v>0</v>
      </c>
      <c r="L472" s="43">
        <f t="shared" si="35"/>
        <v>0</v>
      </c>
    </row>
    <row r="473" ht="16.5" spans="1:12">
      <c r="A473" s="41">
        <v>472</v>
      </c>
      <c r="B473" s="41"/>
      <c r="C473" s="41"/>
      <c r="D473" s="42"/>
      <c r="E473" s="43">
        <f t="shared" si="32"/>
        <v>0</v>
      </c>
      <c r="F473" s="43">
        <f>IF(E473&gt;0,VLOOKUP(E473,税率表!$C$29:$F$36,3,1),0)</f>
        <v>0</v>
      </c>
      <c r="G473" s="43">
        <f>IF(E473&gt;0,VLOOKUP(E473,税率表!$C$29:$F$36,4,1),0)</f>
        <v>0</v>
      </c>
      <c r="H473" s="43">
        <f t="shared" si="33"/>
        <v>0</v>
      </c>
      <c r="I473" s="43">
        <f>IF(H473&gt;0,VLOOKUP(H473/12,税率表!$A$17:$D$24,3,1),0)</f>
        <v>0</v>
      </c>
      <c r="J473" s="43">
        <f>IF(H473&gt;0,VLOOKUP(H473/12,税率表!$A$17:$D$24,4,1),0)</f>
        <v>0</v>
      </c>
      <c r="K473" s="43">
        <f t="shared" si="34"/>
        <v>0</v>
      </c>
      <c r="L473" s="43">
        <f t="shared" si="35"/>
        <v>0</v>
      </c>
    </row>
    <row r="474" ht="16.5" spans="1:12">
      <c r="A474" s="41">
        <v>473</v>
      </c>
      <c r="B474" s="41"/>
      <c r="C474" s="41"/>
      <c r="D474" s="42"/>
      <c r="E474" s="43">
        <f t="shared" si="32"/>
        <v>0</v>
      </c>
      <c r="F474" s="43">
        <f>IF(E474&gt;0,VLOOKUP(E474,税率表!$C$29:$F$36,3,1),0)</f>
        <v>0</v>
      </c>
      <c r="G474" s="43">
        <f>IF(E474&gt;0,VLOOKUP(E474,税率表!$C$29:$F$36,4,1),0)</f>
        <v>0</v>
      </c>
      <c r="H474" s="43">
        <f t="shared" si="33"/>
        <v>0</v>
      </c>
      <c r="I474" s="43">
        <f>IF(H474&gt;0,VLOOKUP(H474/12,税率表!$A$17:$D$24,3,1),0)</f>
        <v>0</v>
      </c>
      <c r="J474" s="43">
        <f>IF(H474&gt;0,VLOOKUP(H474/12,税率表!$A$17:$D$24,4,1),0)</f>
        <v>0</v>
      </c>
      <c r="K474" s="43">
        <f t="shared" si="34"/>
        <v>0</v>
      </c>
      <c r="L474" s="43">
        <f t="shared" si="35"/>
        <v>0</v>
      </c>
    </row>
    <row r="475" ht="16.5" spans="1:12">
      <c r="A475" s="41">
        <v>474</v>
      </c>
      <c r="B475" s="41"/>
      <c r="C475" s="41"/>
      <c r="D475" s="42"/>
      <c r="E475" s="43">
        <f t="shared" si="32"/>
        <v>0</v>
      </c>
      <c r="F475" s="43">
        <f>IF(E475&gt;0,VLOOKUP(E475,税率表!$C$29:$F$36,3,1),0)</f>
        <v>0</v>
      </c>
      <c r="G475" s="43">
        <f>IF(E475&gt;0,VLOOKUP(E475,税率表!$C$29:$F$36,4,1),0)</f>
        <v>0</v>
      </c>
      <c r="H475" s="43">
        <f t="shared" si="33"/>
        <v>0</v>
      </c>
      <c r="I475" s="43">
        <f>IF(H475&gt;0,VLOOKUP(H475/12,税率表!$A$17:$D$24,3,1),0)</f>
        <v>0</v>
      </c>
      <c r="J475" s="43">
        <f>IF(H475&gt;0,VLOOKUP(H475/12,税率表!$A$17:$D$24,4,1),0)</f>
        <v>0</v>
      </c>
      <c r="K475" s="43">
        <f t="shared" si="34"/>
        <v>0</v>
      </c>
      <c r="L475" s="43">
        <f t="shared" si="35"/>
        <v>0</v>
      </c>
    </row>
    <row r="476" ht="16.5" spans="1:12">
      <c r="A476" s="41">
        <v>475</v>
      </c>
      <c r="B476" s="41"/>
      <c r="C476" s="41"/>
      <c r="D476" s="42"/>
      <c r="E476" s="43">
        <f t="shared" si="32"/>
        <v>0</v>
      </c>
      <c r="F476" s="43">
        <f>IF(E476&gt;0,VLOOKUP(E476,税率表!$C$29:$F$36,3,1),0)</f>
        <v>0</v>
      </c>
      <c r="G476" s="43">
        <f>IF(E476&gt;0,VLOOKUP(E476,税率表!$C$29:$F$36,4,1),0)</f>
        <v>0</v>
      </c>
      <c r="H476" s="43">
        <f t="shared" si="33"/>
        <v>0</v>
      </c>
      <c r="I476" s="43">
        <f>IF(H476&gt;0,VLOOKUP(H476/12,税率表!$A$17:$D$24,3,1),0)</f>
        <v>0</v>
      </c>
      <c r="J476" s="43">
        <f>IF(H476&gt;0,VLOOKUP(H476/12,税率表!$A$17:$D$24,4,1),0)</f>
        <v>0</v>
      </c>
      <c r="K476" s="43">
        <f t="shared" si="34"/>
        <v>0</v>
      </c>
      <c r="L476" s="43">
        <f t="shared" si="35"/>
        <v>0</v>
      </c>
    </row>
    <row r="477" ht="16.5" spans="1:12">
      <c r="A477" s="41">
        <v>476</v>
      </c>
      <c r="B477" s="41"/>
      <c r="C477" s="41"/>
      <c r="D477" s="42"/>
      <c r="E477" s="43">
        <f t="shared" si="32"/>
        <v>0</v>
      </c>
      <c r="F477" s="43">
        <f>IF(E477&gt;0,VLOOKUP(E477,税率表!$C$29:$F$36,3,1),0)</f>
        <v>0</v>
      </c>
      <c r="G477" s="43">
        <f>IF(E477&gt;0,VLOOKUP(E477,税率表!$C$29:$F$36,4,1),0)</f>
        <v>0</v>
      </c>
      <c r="H477" s="43">
        <f t="shared" si="33"/>
        <v>0</v>
      </c>
      <c r="I477" s="43">
        <f>IF(H477&gt;0,VLOOKUP(H477/12,税率表!$A$17:$D$24,3,1),0)</f>
        <v>0</v>
      </c>
      <c r="J477" s="43">
        <f>IF(H477&gt;0,VLOOKUP(H477/12,税率表!$A$17:$D$24,4,1),0)</f>
        <v>0</v>
      </c>
      <c r="K477" s="43">
        <f t="shared" si="34"/>
        <v>0</v>
      </c>
      <c r="L477" s="43">
        <f t="shared" si="35"/>
        <v>0</v>
      </c>
    </row>
    <row r="478" ht="16.5" spans="1:12">
      <c r="A478" s="41">
        <v>477</v>
      </c>
      <c r="B478" s="41"/>
      <c r="C478" s="41"/>
      <c r="D478" s="42"/>
      <c r="E478" s="43">
        <f t="shared" si="32"/>
        <v>0</v>
      </c>
      <c r="F478" s="43">
        <f>IF(E478&gt;0,VLOOKUP(E478,税率表!$C$29:$F$36,3,1),0)</f>
        <v>0</v>
      </c>
      <c r="G478" s="43">
        <f>IF(E478&gt;0,VLOOKUP(E478,税率表!$C$29:$F$36,4,1),0)</f>
        <v>0</v>
      </c>
      <c r="H478" s="43">
        <f t="shared" si="33"/>
        <v>0</v>
      </c>
      <c r="I478" s="43">
        <f>IF(H478&gt;0,VLOOKUP(H478/12,税率表!$A$17:$D$24,3,1),0)</f>
        <v>0</v>
      </c>
      <c r="J478" s="43">
        <f>IF(H478&gt;0,VLOOKUP(H478/12,税率表!$A$17:$D$24,4,1),0)</f>
        <v>0</v>
      </c>
      <c r="K478" s="43">
        <f t="shared" si="34"/>
        <v>0</v>
      </c>
      <c r="L478" s="43">
        <f t="shared" si="35"/>
        <v>0</v>
      </c>
    </row>
    <row r="479" ht="16.5" spans="1:12">
      <c r="A479" s="41">
        <v>478</v>
      </c>
      <c r="B479" s="41"/>
      <c r="C479" s="41"/>
      <c r="D479" s="42"/>
      <c r="E479" s="43">
        <f t="shared" si="32"/>
        <v>0</v>
      </c>
      <c r="F479" s="43">
        <f>IF(E479&gt;0,VLOOKUP(E479,税率表!$C$29:$F$36,3,1),0)</f>
        <v>0</v>
      </c>
      <c r="G479" s="43">
        <f>IF(E479&gt;0,VLOOKUP(E479,税率表!$C$29:$F$36,4,1),0)</f>
        <v>0</v>
      </c>
      <c r="H479" s="43">
        <f t="shared" si="33"/>
        <v>0</v>
      </c>
      <c r="I479" s="43">
        <f>IF(H479&gt;0,VLOOKUP(H479/12,税率表!$A$17:$D$24,3,1),0)</f>
        <v>0</v>
      </c>
      <c r="J479" s="43">
        <f>IF(H479&gt;0,VLOOKUP(H479/12,税率表!$A$17:$D$24,4,1),0)</f>
        <v>0</v>
      </c>
      <c r="K479" s="43">
        <f t="shared" si="34"/>
        <v>0</v>
      </c>
      <c r="L479" s="43">
        <f t="shared" si="35"/>
        <v>0</v>
      </c>
    </row>
    <row r="480" ht="16.5" spans="1:12">
      <c r="A480" s="41">
        <v>479</v>
      </c>
      <c r="B480" s="41"/>
      <c r="C480" s="41"/>
      <c r="D480" s="42"/>
      <c r="E480" s="43">
        <f t="shared" si="32"/>
        <v>0</v>
      </c>
      <c r="F480" s="43">
        <f>IF(E480&gt;0,VLOOKUP(E480,税率表!$C$29:$F$36,3,1),0)</f>
        <v>0</v>
      </c>
      <c r="G480" s="43">
        <f>IF(E480&gt;0,VLOOKUP(E480,税率表!$C$29:$F$36,4,1),0)</f>
        <v>0</v>
      </c>
      <c r="H480" s="43">
        <f t="shared" si="33"/>
        <v>0</v>
      </c>
      <c r="I480" s="43">
        <f>IF(H480&gt;0,VLOOKUP(H480/12,税率表!$A$17:$D$24,3,1),0)</f>
        <v>0</v>
      </c>
      <c r="J480" s="43">
        <f>IF(H480&gt;0,VLOOKUP(H480/12,税率表!$A$17:$D$24,4,1),0)</f>
        <v>0</v>
      </c>
      <c r="K480" s="43">
        <f t="shared" si="34"/>
        <v>0</v>
      </c>
      <c r="L480" s="43">
        <f t="shared" si="35"/>
        <v>0</v>
      </c>
    </row>
    <row r="481" ht="16.5" spans="1:12">
      <c r="A481" s="41">
        <v>480</v>
      </c>
      <c r="B481" s="41"/>
      <c r="C481" s="41"/>
      <c r="D481" s="42"/>
      <c r="E481" s="43">
        <f t="shared" si="32"/>
        <v>0</v>
      </c>
      <c r="F481" s="43">
        <f>IF(E481&gt;0,VLOOKUP(E481,税率表!$C$29:$F$36,3,1),0)</f>
        <v>0</v>
      </c>
      <c r="G481" s="43">
        <f>IF(E481&gt;0,VLOOKUP(E481,税率表!$C$29:$F$36,4,1),0)</f>
        <v>0</v>
      </c>
      <c r="H481" s="43">
        <f t="shared" si="33"/>
        <v>0</v>
      </c>
      <c r="I481" s="43">
        <f>IF(H481&gt;0,VLOOKUP(H481/12,税率表!$A$17:$D$24,3,1),0)</f>
        <v>0</v>
      </c>
      <c r="J481" s="43">
        <f>IF(H481&gt;0,VLOOKUP(H481/12,税率表!$A$17:$D$24,4,1),0)</f>
        <v>0</v>
      </c>
      <c r="K481" s="43">
        <f t="shared" si="34"/>
        <v>0</v>
      </c>
      <c r="L481" s="43">
        <f t="shared" si="35"/>
        <v>0</v>
      </c>
    </row>
    <row r="482" ht="16.5" spans="1:12">
      <c r="A482" s="41">
        <v>481</v>
      </c>
      <c r="B482" s="41"/>
      <c r="C482" s="41"/>
      <c r="D482" s="42"/>
      <c r="E482" s="43">
        <f t="shared" si="32"/>
        <v>0</v>
      </c>
      <c r="F482" s="43">
        <f>IF(E482&gt;0,VLOOKUP(E482,税率表!$C$29:$F$36,3,1),0)</f>
        <v>0</v>
      </c>
      <c r="G482" s="43">
        <f>IF(E482&gt;0,VLOOKUP(E482,税率表!$C$29:$F$36,4,1),0)</f>
        <v>0</v>
      </c>
      <c r="H482" s="43">
        <f t="shared" si="33"/>
        <v>0</v>
      </c>
      <c r="I482" s="43">
        <f>IF(H482&gt;0,VLOOKUP(H482/12,税率表!$A$17:$D$24,3,1),0)</f>
        <v>0</v>
      </c>
      <c r="J482" s="43">
        <f>IF(H482&gt;0,VLOOKUP(H482/12,税率表!$A$17:$D$24,4,1),0)</f>
        <v>0</v>
      </c>
      <c r="K482" s="43">
        <f t="shared" si="34"/>
        <v>0</v>
      </c>
      <c r="L482" s="43">
        <f t="shared" si="35"/>
        <v>0</v>
      </c>
    </row>
    <row r="483" ht="16.5" spans="1:12">
      <c r="A483" s="41">
        <v>482</v>
      </c>
      <c r="B483" s="41"/>
      <c r="C483" s="41"/>
      <c r="D483" s="42"/>
      <c r="E483" s="43">
        <f t="shared" si="32"/>
        <v>0</v>
      </c>
      <c r="F483" s="43">
        <f>IF(E483&gt;0,VLOOKUP(E483,税率表!$C$29:$F$36,3,1),0)</f>
        <v>0</v>
      </c>
      <c r="G483" s="43">
        <f>IF(E483&gt;0,VLOOKUP(E483,税率表!$C$29:$F$36,4,1),0)</f>
        <v>0</v>
      </c>
      <c r="H483" s="43">
        <f t="shared" si="33"/>
        <v>0</v>
      </c>
      <c r="I483" s="43">
        <f>IF(H483&gt;0,VLOOKUP(H483/12,税率表!$A$17:$D$24,3,1),0)</f>
        <v>0</v>
      </c>
      <c r="J483" s="43">
        <f>IF(H483&gt;0,VLOOKUP(H483/12,税率表!$A$17:$D$24,4,1),0)</f>
        <v>0</v>
      </c>
      <c r="K483" s="43">
        <f t="shared" si="34"/>
        <v>0</v>
      </c>
      <c r="L483" s="43">
        <f t="shared" si="35"/>
        <v>0</v>
      </c>
    </row>
    <row r="484" ht="16.5" spans="1:12">
      <c r="A484" s="41">
        <v>483</v>
      </c>
      <c r="B484" s="41"/>
      <c r="C484" s="41"/>
      <c r="D484" s="42"/>
      <c r="E484" s="43">
        <f t="shared" si="32"/>
        <v>0</v>
      </c>
      <c r="F484" s="43">
        <f>IF(E484&gt;0,VLOOKUP(E484,税率表!$C$29:$F$36,3,1),0)</f>
        <v>0</v>
      </c>
      <c r="G484" s="43">
        <f>IF(E484&gt;0,VLOOKUP(E484,税率表!$C$29:$F$36,4,1),0)</f>
        <v>0</v>
      </c>
      <c r="H484" s="43">
        <f t="shared" si="33"/>
        <v>0</v>
      </c>
      <c r="I484" s="43">
        <f>IF(H484&gt;0,VLOOKUP(H484/12,税率表!$A$17:$D$24,3,1),0)</f>
        <v>0</v>
      </c>
      <c r="J484" s="43">
        <f>IF(H484&gt;0,VLOOKUP(H484/12,税率表!$A$17:$D$24,4,1),0)</f>
        <v>0</v>
      </c>
      <c r="K484" s="43">
        <f t="shared" si="34"/>
        <v>0</v>
      </c>
      <c r="L484" s="43">
        <f t="shared" si="35"/>
        <v>0</v>
      </c>
    </row>
    <row r="485" ht="16.5" spans="1:12">
      <c r="A485" s="41">
        <v>484</v>
      </c>
      <c r="B485" s="41"/>
      <c r="C485" s="41"/>
      <c r="D485" s="42"/>
      <c r="E485" s="43">
        <f t="shared" si="32"/>
        <v>0</v>
      </c>
      <c r="F485" s="43">
        <f>IF(E485&gt;0,VLOOKUP(E485,税率表!$C$29:$F$36,3,1),0)</f>
        <v>0</v>
      </c>
      <c r="G485" s="43">
        <f>IF(E485&gt;0,VLOOKUP(E485,税率表!$C$29:$F$36,4,1),0)</f>
        <v>0</v>
      </c>
      <c r="H485" s="43">
        <f t="shared" si="33"/>
        <v>0</v>
      </c>
      <c r="I485" s="43">
        <f>IF(H485&gt;0,VLOOKUP(H485/12,税率表!$A$17:$D$24,3,1),0)</f>
        <v>0</v>
      </c>
      <c r="J485" s="43">
        <f>IF(H485&gt;0,VLOOKUP(H485/12,税率表!$A$17:$D$24,4,1),0)</f>
        <v>0</v>
      </c>
      <c r="K485" s="43">
        <f t="shared" si="34"/>
        <v>0</v>
      </c>
      <c r="L485" s="43">
        <f t="shared" si="35"/>
        <v>0</v>
      </c>
    </row>
    <row r="486" ht="16.5" spans="1:12">
      <c r="A486" s="41">
        <v>485</v>
      </c>
      <c r="B486" s="41"/>
      <c r="C486" s="41"/>
      <c r="D486" s="42"/>
      <c r="E486" s="43">
        <f t="shared" si="32"/>
        <v>0</v>
      </c>
      <c r="F486" s="43">
        <f>IF(E486&gt;0,VLOOKUP(E486,税率表!$C$29:$F$36,3,1),0)</f>
        <v>0</v>
      </c>
      <c r="G486" s="43">
        <f>IF(E486&gt;0,VLOOKUP(E486,税率表!$C$29:$F$36,4,1),0)</f>
        <v>0</v>
      </c>
      <c r="H486" s="43">
        <f t="shared" si="33"/>
        <v>0</v>
      </c>
      <c r="I486" s="43">
        <f>IF(H486&gt;0,VLOOKUP(H486/12,税率表!$A$17:$D$24,3,1),0)</f>
        <v>0</v>
      </c>
      <c r="J486" s="43">
        <f>IF(H486&gt;0,VLOOKUP(H486/12,税率表!$A$17:$D$24,4,1),0)</f>
        <v>0</v>
      </c>
      <c r="K486" s="43">
        <f t="shared" si="34"/>
        <v>0</v>
      </c>
      <c r="L486" s="43">
        <f t="shared" si="35"/>
        <v>0</v>
      </c>
    </row>
    <row r="487" ht="16.5" spans="1:12">
      <c r="A487" s="41">
        <v>486</v>
      </c>
      <c r="B487" s="41"/>
      <c r="C487" s="41"/>
      <c r="D487" s="42"/>
      <c r="E487" s="43">
        <f t="shared" si="32"/>
        <v>0</v>
      </c>
      <c r="F487" s="43">
        <f>IF(E487&gt;0,VLOOKUP(E487,税率表!$C$29:$F$36,3,1),0)</f>
        <v>0</v>
      </c>
      <c r="G487" s="43">
        <f>IF(E487&gt;0,VLOOKUP(E487,税率表!$C$29:$F$36,4,1),0)</f>
        <v>0</v>
      </c>
      <c r="H487" s="43">
        <f t="shared" si="33"/>
        <v>0</v>
      </c>
      <c r="I487" s="43">
        <f>IF(H487&gt;0,VLOOKUP(H487/12,税率表!$A$17:$D$24,3,1),0)</f>
        <v>0</v>
      </c>
      <c r="J487" s="43">
        <f>IF(H487&gt;0,VLOOKUP(H487/12,税率表!$A$17:$D$24,4,1),0)</f>
        <v>0</v>
      </c>
      <c r="K487" s="43">
        <f t="shared" si="34"/>
        <v>0</v>
      </c>
      <c r="L487" s="43">
        <f t="shared" si="35"/>
        <v>0</v>
      </c>
    </row>
    <row r="488" ht="16.5" spans="1:12">
      <c r="A488" s="41">
        <v>487</v>
      </c>
      <c r="B488" s="41"/>
      <c r="C488" s="41"/>
      <c r="D488" s="42"/>
      <c r="E488" s="43">
        <f t="shared" si="32"/>
        <v>0</v>
      </c>
      <c r="F488" s="43">
        <f>IF(E488&gt;0,VLOOKUP(E488,税率表!$C$29:$F$36,3,1),0)</f>
        <v>0</v>
      </c>
      <c r="G488" s="43">
        <f>IF(E488&gt;0,VLOOKUP(E488,税率表!$C$29:$F$36,4,1),0)</f>
        <v>0</v>
      </c>
      <c r="H488" s="43">
        <f t="shared" si="33"/>
        <v>0</v>
      </c>
      <c r="I488" s="43">
        <f>IF(H488&gt;0,VLOOKUP(H488/12,税率表!$A$17:$D$24,3,1),0)</f>
        <v>0</v>
      </c>
      <c r="J488" s="43">
        <f>IF(H488&gt;0,VLOOKUP(H488/12,税率表!$A$17:$D$24,4,1),0)</f>
        <v>0</v>
      </c>
      <c r="K488" s="43">
        <f t="shared" si="34"/>
        <v>0</v>
      </c>
      <c r="L488" s="43">
        <f t="shared" si="35"/>
        <v>0</v>
      </c>
    </row>
    <row r="489" ht="16.5" spans="1:12">
      <c r="A489" s="41">
        <v>488</v>
      </c>
      <c r="B489" s="41"/>
      <c r="C489" s="41"/>
      <c r="D489" s="42"/>
      <c r="E489" s="43">
        <f t="shared" si="32"/>
        <v>0</v>
      </c>
      <c r="F489" s="43">
        <f>IF(E489&gt;0,VLOOKUP(E489,税率表!$C$29:$F$36,3,1),0)</f>
        <v>0</v>
      </c>
      <c r="G489" s="43">
        <f>IF(E489&gt;0,VLOOKUP(E489,税率表!$C$29:$F$36,4,1),0)</f>
        <v>0</v>
      </c>
      <c r="H489" s="43">
        <f t="shared" si="33"/>
        <v>0</v>
      </c>
      <c r="I489" s="43">
        <f>IF(H489&gt;0,VLOOKUP(H489/12,税率表!$A$17:$D$24,3,1),0)</f>
        <v>0</v>
      </c>
      <c r="J489" s="43">
        <f>IF(H489&gt;0,VLOOKUP(H489/12,税率表!$A$17:$D$24,4,1),0)</f>
        <v>0</v>
      </c>
      <c r="K489" s="43">
        <f t="shared" si="34"/>
        <v>0</v>
      </c>
      <c r="L489" s="43">
        <f t="shared" si="35"/>
        <v>0</v>
      </c>
    </row>
    <row r="490" ht="16.5" spans="1:12">
      <c r="A490" s="41">
        <v>489</v>
      </c>
      <c r="B490" s="41"/>
      <c r="C490" s="41"/>
      <c r="D490" s="42"/>
      <c r="E490" s="43">
        <f t="shared" si="32"/>
        <v>0</v>
      </c>
      <c r="F490" s="43">
        <f>IF(E490&gt;0,VLOOKUP(E490,税率表!$C$29:$F$36,3,1),0)</f>
        <v>0</v>
      </c>
      <c r="G490" s="43">
        <f>IF(E490&gt;0,VLOOKUP(E490,税率表!$C$29:$F$36,4,1),0)</f>
        <v>0</v>
      </c>
      <c r="H490" s="43">
        <f t="shared" si="33"/>
        <v>0</v>
      </c>
      <c r="I490" s="43">
        <f>IF(H490&gt;0,VLOOKUP(H490/12,税率表!$A$17:$D$24,3,1),0)</f>
        <v>0</v>
      </c>
      <c r="J490" s="43">
        <f>IF(H490&gt;0,VLOOKUP(H490/12,税率表!$A$17:$D$24,4,1),0)</f>
        <v>0</v>
      </c>
      <c r="K490" s="43">
        <f t="shared" si="34"/>
        <v>0</v>
      </c>
      <c r="L490" s="43">
        <f t="shared" si="35"/>
        <v>0</v>
      </c>
    </row>
    <row r="491" ht="16.5" spans="1:12">
      <c r="A491" s="41">
        <v>490</v>
      </c>
      <c r="B491" s="41"/>
      <c r="C491" s="41"/>
      <c r="D491" s="42"/>
      <c r="E491" s="43">
        <f t="shared" si="32"/>
        <v>0</v>
      </c>
      <c r="F491" s="43">
        <f>IF(E491&gt;0,VLOOKUP(E491,税率表!$C$29:$F$36,3,1),0)</f>
        <v>0</v>
      </c>
      <c r="G491" s="43">
        <f>IF(E491&gt;0,VLOOKUP(E491,税率表!$C$29:$F$36,4,1),0)</f>
        <v>0</v>
      </c>
      <c r="H491" s="43">
        <f t="shared" si="33"/>
        <v>0</v>
      </c>
      <c r="I491" s="43">
        <f>IF(H491&gt;0,VLOOKUP(H491/12,税率表!$A$17:$D$24,3,1),0)</f>
        <v>0</v>
      </c>
      <c r="J491" s="43">
        <f>IF(H491&gt;0,VLOOKUP(H491/12,税率表!$A$17:$D$24,4,1),0)</f>
        <v>0</v>
      </c>
      <c r="K491" s="43">
        <f t="shared" si="34"/>
        <v>0</v>
      </c>
      <c r="L491" s="43">
        <f t="shared" si="35"/>
        <v>0</v>
      </c>
    </row>
    <row r="492" ht="16.5" spans="1:12">
      <c r="A492" s="41">
        <v>491</v>
      </c>
      <c r="B492" s="41"/>
      <c r="C492" s="41"/>
      <c r="D492" s="42"/>
      <c r="E492" s="43">
        <f t="shared" si="32"/>
        <v>0</v>
      </c>
      <c r="F492" s="43">
        <f>IF(E492&gt;0,VLOOKUP(E492,税率表!$C$29:$F$36,3,1),0)</f>
        <v>0</v>
      </c>
      <c r="G492" s="43">
        <f>IF(E492&gt;0,VLOOKUP(E492,税率表!$C$29:$F$36,4,1),0)</f>
        <v>0</v>
      </c>
      <c r="H492" s="43">
        <f t="shared" si="33"/>
        <v>0</v>
      </c>
      <c r="I492" s="43">
        <f>IF(H492&gt;0,VLOOKUP(H492/12,税率表!$A$17:$D$24,3,1),0)</f>
        <v>0</v>
      </c>
      <c r="J492" s="43">
        <f>IF(H492&gt;0,VLOOKUP(H492/12,税率表!$A$17:$D$24,4,1),0)</f>
        <v>0</v>
      </c>
      <c r="K492" s="43">
        <f t="shared" si="34"/>
        <v>0</v>
      </c>
      <c r="L492" s="43">
        <f t="shared" si="35"/>
        <v>0</v>
      </c>
    </row>
    <row r="493" ht="16.5" spans="1:12">
      <c r="A493" s="41">
        <v>492</v>
      </c>
      <c r="B493" s="41"/>
      <c r="C493" s="41"/>
      <c r="D493" s="42"/>
      <c r="E493" s="43">
        <f t="shared" si="32"/>
        <v>0</v>
      </c>
      <c r="F493" s="43">
        <f>IF(E493&gt;0,VLOOKUP(E493,税率表!$C$29:$F$36,3,1),0)</f>
        <v>0</v>
      </c>
      <c r="G493" s="43">
        <f>IF(E493&gt;0,VLOOKUP(E493,税率表!$C$29:$F$36,4,1),0)</f>
        <v>0</v>
      </c>
      <c r="H493" s="43">
        <f t="shared" si="33"/>
        <v>0</v>
      </c>
      <c r="I493" s="43">
        <f>IF(H493&gt;0,VLOOKUP(H493/12,税率表!$A$17:$D$24,3,1),0)</f>
        <v>0</v>
      </c>
      <c r="J493" s="43">
        <f>IF(H493&gt;0,VLOOKUP(H493/12,税率表!$A$17:$D$24,4,1),0)</f>
        <v>0</v>
      </c>
      <c r="K493" s="43">
        <f t="shared" si="34"/>
        <v>0</v>
      </c>
      <c r="L493" s="43">
        <f t="shared" si="35"/>
        <v>0</v>
      </c>
    </row>
    <row r="494" ht="16.5" spans="1:12">
      <c r="A494" s="41">
        <v>493</v>
      </c>
      <c r="B494" s="41"/>
      <c r="C494" s="41"/>
      <c r="D494" s="42"/>
      <c r="E494" s="43">
        <f t="shared" si="32"/>
        <v>0</v>
      </c>
      <c r="F494" s="43">
        <f>IF(E494&gt;0,VLOOKUP(E494,税率表!$C$29:$F$36,3,1),0)</f>
        <v>0</v>
      </c>
      <c r="G494" s="43">
        <f>IF(E494&gt;0,VLOOKUP(E494,税率表!$C$29:$F$36,4,1),0)</f>
        <v>0</v>
      </c>
      <c r="H494" s="43">
        <f t="shared" si="33"/>
        <v>0</v>
      </c>
      <c r="I494" s="43">
        <f>IF(H494&gt;0,VLOOKUP(H494/12,税率表!$A$17:$D$24,3,1),0)</f>
        <v>0</v>
      </c>
      <c r="J494" s="43">
        <f>IF(H494&gt;0,VLOOKUP(H494/12,税率表!$A$17:$D$24,4,1),0)</f>
        <v>0</v>
      </c>
      <c r="K494" s="43">
        <f t="shared" si="34"/>
        <v>0</v>
      </c>
      <c r="L494" s="43">
        <f t="shared" si="35"/>
        <v>0</v>
      </c>
    </row>
    <row r="495" ht="16.5" spans="1:12">
      <c r="A495" s="41">
        <v>494</v>
      </c>
      <c r="B495" s="41"/>
      <c r="C495" s="41"/>
      <c r="D495" s="42"/>
      <c r="E495" s="43">
        <f t="shared" si="32"/>
        <v>0</v>
      </c>
      <c r="F495" s="43">
        <f>IF(E495&gt;0,VLOOKUP(E495,税率表!$C$29:$F$36,3,1),0)</f>
        <v>0</v>
      </c>
      <c r="G495" s="43">
        <f>IF(E495&gt;0,VLOOKUP(E495,税率表!$C$29:$F$36,4,1),0)</f>
        <v>0</v>
      </c>
      <c r="H495" s="43">
        <f t="shared" si="33"/>
        <v>0</v>
      </c>
      <c r="I495" s="43">
        <f>IF(H495&gt;0,VLOOKUP(H495/12,税率表!$A$17:$D$24,3,1),0)</f>
        <v>0</v>
      </c>
      <c r="J495" s="43">
        <f>IF(H495&gt;0,VLOOKUP(H495/12,税率表!$A$17:$D$24,4,1),0)</f>
        <v>0</v>
      </c>
      <c r="K495" s="43">
        <f t="shared" si="34"/>
        <v>0</v>
      </c>
      <c r="L495" s="43">
        <f t="shared" si="35"/>
        <v>0</v>
      </c>
    </row>
    <row r="496" ht="16.5" spans="1:12">
      <c r="A496" s="41">
        <v>495</v>
      </c>
      <c r="B496" s="41"/>
      <c r="C496" s="41"/>
      <c r="D496" s="42"/>
      <c r="E496" s="43">
        <f t="shared" si="32"/>
        <v>0</v>
      </c>
      <c r="F496" s="43">
        <f>IF(E496&gt;0,VLOOKUP(E496,税率表!$C$29:$F$36,3,1),0)</f>
        <v>0</v>
      </c>
      <c r="G496" s="43">
        <f>IF(E496&gt;0,VLOOKUP(E496,税率表!$C$29:$F$36,4,1),0)</f>
        <v>0</v>
      </c>
      <c r="H496" s="43">
        <f t="shared" si="33"/>
        <v>0</v>
      </c>
      <c r="I496" s="43">
        <f>IF(H496&gt;0,VLOOKUP(H496/12,税率表!$A$17:$D$24,3,1),0)</f>
        <v>0</v>
      </c>
      <c r="J496" s="43">
        <f>IF(H496&gt;0,VLOOKUP(H496/12,税率表!$A$17:$D$24,4,1),0)</f>
        <v>0</v>
      </c>
      <c r="K496" s="43">
        <f t="shared" si="34"/>
        <v>0</v>
      </c>
      <c r="L496" s="43">
        <f t="shared" si="35"/>
        <v>0</v>
      </c>
    </row>
    <row r="497" ht="16.5" spans="1:12">
      <c r="A497" s="41">
        <v>496</v>
      </c>
      <c r="B497" s="41"/>
      <c r="C497" s="41"/>
      <c r="D497" s="42"/>
      <c r="E497" s="43">
        <f t="shared" si="32"/>
        <v>0</v>
      </c>
      <c r="F497" s="43">
        <f>IF(E497&gt;0,VLOOKUP(E497,税率表!$C$29:$F$36,3,1),0)</f>
        <v>0</v>
      </c>
      <c r="G497" s="43">
        <f>IF(E497&gt;0,VLOOKUP(E497,税率表!$C$29:$F$36,4,1),0)</f>
        <v>0</v>
      </c>
      <c r="H497" s="43">
        <f t="shared" si="33"/>
        <v>0</v>
      </c>
      <c r="I497" s="43">
        <f>IF(H497&gt;0,VLOOKUP(H497/12,税率表!$A$17:$D$24,3,1),0)</f>
        <v>0</v>
      </c>
      <c r="J497" s="43">
        <f>IF(H497&gt;0,VLOOKUP(H497/12,税率表!$A$17:$D$24,4,1),0)</f>
        <v>0</v>
      </c>
      <c r="K497" s="43">
        <f t="shared" si="34"/>
        <v>0</v>
      </c>
      <c r="L497" s="43">
        <f t="shared" si="35"/>
        <v>0</v>
      </c>
    </row>
    <row r="498" ht="16.5" spans="1:12">
      <c r="A498" s="41">
        <v>497</v>
      </c>
      <c r="B498" s="41"/>
      <c r="C498" s="41"/>
      <c r="D498" s="42"/>
      <c r="E498" s="43">
        <f t="shared" si="32"/>
        <v>0</v>
      </c>
      <c r="F498" s="43">
        <f>IF(E498&gt;0,VLOOKUP(E498,税率表!$C$29:$F$36,3,1),0)</f>
        <v>0</v>
      </c>
      <c r="G498" s="43">
        <f>IF(E498&gt;0,VLOOKUP(E498,税率表!$C$29:$F$36,4,1),0)</f>
        <v>0</v>
      </c>
      <c r="H498" s="43">
        <f t="shared" si="33"/>
        <v>0</v>
      </c>
      <c r="I498" s="43">
        <f>IF(H498&gt;0,VLOOKUP(H498/12,税率表!$A$17:$D$24,3,1),0)</f>
        <v>0</v>
      </c>
      <c r="J498" s="43">
        <f>IF(H498&gt;0,VLOOKUP(H498/12,税率表!$A$17:$D$24,4,1),0)</f>
        <v>0</v>
      </c>
      <c r="K498" s="43">
        <f t="shared" si="34"/>
        <v>0</v>
      </c>
      <c r="L498" s="43">
        <f t="shared" si="35"/>
        <v>0</v>
      </c>
    </row>
    <row r="499" ht="16.5" spans="1:12">
      <c r="A499" s="41">
        <v>498</v>
      </c>
      <c r="B499" s="41"/>
      <c r="C499" s="41"/>
      <c r="D499" s="42"/>
      <c r="E499" s="43">
        <f t="shared" si="32"/>
        <v>0</v>
      </c>
      <c r="F499" s="43">
        <f>IF(E499&gt;0,VLOOKUP(E499,税率表!$C$29:$F$36,3,1),0)</f>
        <v>0</v>
      </c>
      <c r="G499" s="43">
        <f>IF(E499&gt;0,VLOOKUP(E499,税率表!$C$29:$F$36,4,1),0)</f>
        <v>0</v>
      </c>
      <c r="H499" s="43">
        <f t="shared" si="33"/>
        <v>0</v>
      </c>
      <c r="I499" s="43">
        <f>IF(H499&gt;0,VLOOKUP(H499/12,税率表!$A$17:$D$24,3,1),0)</f>
        <v>0</v>
      </c>
      <c r="J499" s="43">
        <f>IF(H499&gt;0,VLOOKUP(H499/12,税率表!$A$17:$D$24,4,1),0)</f>
        <v>0</v>
      </c>
      <c r="K499" s="43">
        <f t="shared" si="34"/>
        <v>0</v>
      </c>
      <c r="L499" s="43">
        <f t="shared" si="35"/>
        <v>0</v>
      </c>
    </row>
    <row r="500" ht="16.5" spans="1:12">
      <c r="A500" s="41">
        <v>499</v>
      </c>
      <c r="B500" s="41"/>
      <c r="C500" s="41"/>
      <c r="D500" s="42"/>
      <c r="E500" s="43">
        <f t="shared" si="32"/>
        <v>0</v>
      </c>
      <c r="F500" s="43">
        <f>IF(E500&gt;0,VLOOKUP(E500,税率表!$C$29:$F$36,3,1),0)</f>
        <v>0</v>
      </c>
      <c r="G500" s="43">
        <f>IF(E500&gt;0,VLOOKUP(E500,税率表!$C$29:$F$36,4,1),0)</f>
        <v>0</v>
      </c>
      <c r="H500" s="43">
        <f t="shared" si="33"/>
        <v>0</v>
      </c>
      <c r="I500" s="43">
        <f>IF(H500&gt;0,VLOOKUP(H500/12,税率表!$A$17:$D$24,3,1),0)</f>
        <v>0</v>
      </c>
      <c r="J500" s="43">
        <f>IF(H500&gt;0,VLOOKUP(H500/12,税率表!$A$17:$D$24,4,1),0)</f>
        <v>0</v>
      </c>
      <c r="K500" s="43">
        <f t="shared" si="34"/>
        <v>0</v>
      </c>
      <c r="L500" s="43">
        <f t="shared" si="35"/>
        <v>0</v>
      </c>
    </row>
    <row r="501" ht="16.5" spans="1:12">
      <c r="A501" s="41">
        <v>500</v>
      </c>
      <c r="B501" s="41"/>
      <c r="C501" s="41"/>
      <c r="D501" s="42"/>
      <c r="E501" s="43">
        <f t="shared" si="32"/>
        <v>0</v>
      </c>
      <c r="F501" s="43">
        <f>IF(E501&gt;0,VLOOKUP(E501,税率表!$C$29:$F$36,3,1),0)</f>
        <v>0</v>
      </c>
      <c r="G501" s="43">
        <f>IF(E501&gt;0,VLOOKUP(E501,税率表!$C$29:$F$36,4,1),0)</f>
        <v>0</v>
      </c>
      <c r="H501" s="43">
        <f t="shared" si="33"/>
        <v>0</v>
      </c>
      <c r="I501" s="43">
        <f>IF(H501&gt;0,VLOOKUP(H501/12,税率表!$A$17:$D$24,3,1),0)</f>
        <v>0</v>
      </c>
      <c r="J501" s="43">
        <f>IF(H501&gt;0,VLOOKUP(H501/12,税率表!$A$17:$D$24,4,1),0)</f>
        <v>0</v>
      </c>
      <c r="K501" s="43">
        <f t="shared" si="34"/>
        <v>0</v>
      </c>
      <c r="L501" s="43">
        <f t="shared" si="35"/>
        <v>0</v>
      </c>
    </row>
    <row r="502" ht="16.5" spans="1:12">
      <c r="A502" s="41">
        <v>501</v>
      </c>
      <c r="B502" s="41"/>
      <c r="C502" s="41"/>
      <c r="D502" s="42"/>
      <c r="E502" s="43">
        <f t="shared" si="32"/>
        <v>0</v>
      </c>
      <c r="F502" s="43">
        <f>IF(E502&gt;0,VLOOKUP(E502,税率表!$C$29:$F$36,3,1),0)</f>
        <v>0</v>
      </c>
      <c r="G502" s="43">
        <f>IF(E502&gt;0,VLOOKUP(E502,税率表!$C$29:$F$36,4,1),0)</f>
        <v>0</v>
      </c>
      <c r="H502" s="43">
        <f t="shared" si="33"/>
        <v>0</v>
      </c>
      <c r="I502" s="43">
        <f>IF(H502&gt;0,VLOOKUP(H502/12,税率表!$A$17:$D$24,3,1),0)</f>
        <v>0</v>
      </c>
      <c r="J502" s="43">
        <f>IF(H502&gt;0,VLOOKUP(H502/12,税率表!$A$17:$D$24,4,1),0)</f>
        <v>0</v>
      </c>
      <c r="K502" s="43">
        <f t="shared" si="34"/>
        <v>0</v>
      </c>
      <c r="L502" s="43">
        <f t="shared" si="35"/>
        <v>0</v>
      </c>
    </row>
    <row r="503" ht="16.5" spans="1:12">
      <c r="A503" s="41">
        <v>502</v>
      </c>
      <c r="B503" s="41"/>
      <c r="C503" s="41"/>
      <c r="D503" s="42"/>
      <c r="E503" s="43">
        <f t="shared" si="32"/>
        <v>0</v>
      </c>
      <c r="F503" s="43">
        <f>IF(E503&gt;0,VLOOKUP(E503,税率表!$C$29:$F$36,3,1),0)</f>
        <v>0</v>
      </c>
      <c r="G503" s="43">
        <f>IF(E503&gt;0,VLOOKUP(E503,税率表!$C$29:$F$36,4,1),0)</f>
        <v>0</v>
      </c>
      <c r="H503" s="43">
        <f t="shared" si="33"/>
        <v>0</v>
      </c>
      <c r="I503" s="43">
        <f>IF(H503&gt;0,VLOOKUP(H503/12,税率表!$A$17:$D$24,3,1),0)</f>
        <v>0</v>
      </c>
      <c r="J503" s="43">
        <f>IF(H503&gt;0,VLOOKUP(H503/12,税率表!$A$17:$D$24,4,1),0)</f>
        <v>0</v>
      </c>
      <c r="K503" s="43">
        <f t="shared" si="34"/>
        <v>0</v>
      </c>
      <c r="L503" s="43">
        <f t="shared" si="35"/>
        <v>0</v>
      </c>
    </row>
    <row r="504" ht="16.5" spans="1:12">
      <c r="A504" s="41">
        <v>503</v>
      </c>
      <c r="B504" s="41"/>
      <c r="C504" s="41"/>
      <c r="D504" s="42"/>
      <c r="E504" s="43">
        <f t="shared" si="32"/>
        <v>0</v>
      </c>
      <c r="F504" s="43">
        <f>IF(E504&gt;0,VLOOKUP(E504,税率表!$C$29:$F$36,3,1),0)</f>
        <v>0</v>
      </c>
      <c r="G504" s="43">
        <f>IF(E504&gt;0,VLOOKUP(E504,税率表!$C$29:$F$36,4,1),0)</f>
        <v>0</v>
      </c>
      <c r="H504" s="43">
        <f t="shared" si="33"/>
        <v>0</v>
      </c>
      <c r="I504" s="43">
        <f>IF(H504&gt;0,VLOOKUP(H504/12,税率表!$A$17:$D$24,3,1),0)</f>
        <v>0</v>
      </c>
      <c r="J504" s="43">
        <f>IF(H504&gt;0,VLOOKUP(H504/12,税率表!$A$17:$D$24,4,1),0)</f>
        <v>0</v>
      </c>
      <c r="K504" s="43">
        <f t="shared" si="34"/>
        <v>0</v>
      </c>
      <c r="L504" s="43">
        <f t="shared" si="35"/>
        <v>0</v>
      </c>
    </row>
    <row r="505" ht="16.5" spans="1:12">
      <c r="A505" s="41">
        <v>504</v>
      </c>
      <c r="B505" s="41"/>
      <c r="C505" s="41"/>
      <c r="D505" s="42"/>
      <c r="E505" s="43">
        <f t="shared" si="32"/>
        <v>0</v>
      </c>
      <c r="F505" s="43">
        <f>IF(E505&gt;0,VLOOKUP(E505,税率表!$C$29:$F$36,3,1),0)</f>
        <v>0</v>
      </c>
      <c r="G505" s="43">
        <f>IF(E505&gt;0,VLOOKUP(E505,税率表!$C$29:$F$36,4,1),0)</f>
        <v>0</v>
      </c>
      <c r="H505" s="43">
        <f t="shared" si="33"/>
        <v>0</v>
      </c>
      <c r="I505" s="43">
        <f>IF(H505&gt;0,VLOOKUP(H505/12,税率表!$A$17:$D$24,3,1),0)</f>
        <v>0</v>
      </c>
      <c r="J505" s="43">
        <f>IF(H505&gt;0,VLOOKUP(H505/12,税率表!$A$17:$D$24,4,1),0)</f>
        <v>0</v>
      </c>
      <c r="K505" s="43">
        <f t="shared" si="34"/>
        <v>0</v>
      </c>
      <c r="L505" s="43">
        <f t="shared" si="35"/>
        <v>0</v>
      </c>
    </row>
    <row r="506" ht="16.5" spans="1:12">
      <c r="A506" s="41">
        <v>505</v>
      </c>
      <c r="B506" s="41"/>
      <c r="C506" s="41"/>
      <c r="D506" s="42"/>
      <c r="E506" s="43">
        <f t="shared" si="32"/>
        <v>0</v>
      </c>
      <c r="F506" s="43">
        <f>IF(E506&gt;0,VLOOKUP(E506,税率表!$C$29:$F$36,3,1),0)</f>
        <v>0</v>
      </c>
      <c r="G506" s="43">
        <f>IF(E506&gt;0,VLOOKUP(E506,税率表!$C$29:$F$36,4,1),0)</f>
        <v>0</v>
      </c>
      <c r="H506" s="43">
        <f t="shared" si="33"/>
        <v>0</v>
      </c>
      <c r="I506" s="43">
        <f>IF(H506&gt;0,VLOOKUP(H506/12,税率表!$A$17:$D$24,3,1),0)</f>
        <v>0</v>
      </c>
      <c r="J506" s="43">
        <f>IF(H506&gt;0,VLOOKUP(H506/12,税率表!$A$17:$D$24,4,1),0)</f>
        <v>0</v>
      </c>
      <c r="K506" s="43">
        <f t="shared" si="34"/>
        <v>0</v>
      </c>
      <c r="L506" s="43">
        <f t="shared" si="35"/>
        <v>0</v>
      </c>
    </row>
    <row r="507" ht="16.5" spans="1:12">
      <c r="A507" s="41">
        <v>506</v>
      </c>
      <c r="B507" s="41"/>
      <c r="C507" s="41"/>
      <c r="D507" s="42"/>
      <c r="E507" s="43">
        <f t="shared" si="32"/>
        <v>0</v>
      </c>
      <c r="F507" s="43">
        <f>IF(E507&gt;0,VLOOKUP(E507,税率表!$C$29:$F$36,3,1),0)</f>
        <v>0</v>
      </c>
      <c r="G507" s="43">
        <f>IF(E507&gt;0,VLOOKUP(E507,税率表!$C$29:$F$36,4,1),0)</f>
        <v>0</v>
      </c>
      <c r="H507" s="43">
        <f t="shared" si="33"/>
        <v>0</v>
      </c>
      <c r="I507" s="43">
        <f>IF(H507&gt;0,VLOOKUP(H507/12,税率表!$A$17:$D$24,3,1),0)</f>
        <v>0</v>
      </c>
      <c r="J507" s="43">
        <f>IF(H507&gt;0,VLOOKUP(H507/12,税率表!$A$17:$D$24,4,1),0)</f>
        <v>0</v>
      </c>
      <c r="K507" s="43">
        <f t="shared" si="34"/>
        <v>0</v>
      </c>
      <c r="L507" s="43">
        <f t="shared" si="35"/>
        <v>0</v>
      </c>
    </row>
    <row r="508" ht="16.5" spans="1:12">
      <c r="A508" s="41">
        <v>507</v>
      </c>
      <c r="B508" s="41"/>
      <c r="C508" s="41"/>
      <c r="D508" s="42"/>
      <c r="E508" s="43">
        <f t="shared" si="32"/>
        <v>0</v>
      </c>
      <c r="F508" s="43">
        <f>IF(E508&gt;0,VLOOKUP(E508,税率表!$C$29:$F$36,3,1),0)</f>
        <v>0</v>
      </c>
      <c r="G508" s="43">
        <f>IF(E508&gt;0,VLOOKUP(E508,税率表!$C$29:$F$36,4,1),0)</f>
        <v>0</v>
      </c>
      <c r="H508" s="43">
        <f t="shared" si="33"/>
        <v>0</v>
      </c>
      <c r="I508" s="43">
        <f>IF(H508&gt;0,VLOOKUP(H508/12,税率表!$A$17:$D$24,3,1),0)</f>
        <v>0</v>
      </c>
      <c r="J508" s="43">
        <f>IF(H508&gt;0,VLOOKUP(H508/12,税率表!$A$17:$D$24,4,1),0)</f>
        <v>0</v>
      </c>
      <c r="K508" s="43">
        <f t="shared" si="34"/>
        <v>0</v>
      </c>
      <c r="L508" s="43">
        <f t="shared" si="35"/>
        <v>0</v>
      </c>
    </row>
    <row r="509" ht="16.5" spans="1:12">
      <c r="A509" s="41">
        <v>508</v>
      </c>
      <c r="B509" s="41"/>
      <c r="C509" s="41"/>
      <c r="D509" s="42"/>
      <c r="E509" s="43">
        <f t="shared" si="32"/>
        <v>0</v>
      </c>
      <c r="F509" s="43">
        <f>IF(E509&gt;0,VLOOKUP(E509,税率表!$C$29:$F$36,3,1),0)</f>
        <v>0</v>
      </c>
      <c r="G509" s="43">
        <f>IF(E509&gt;0,VLOOKUP(E509,税率表!$C$29:$F$36,4,1),0)</f>
        <v>0</v>
      </c>
      <c r="H509" s="43">
        <f t="shared" si="33"/>
        <v>0</v>
      </c>
      <c r="I509" s="43">
        <f>IF(H509&gt;0,VLOOKUP(H509/12,税率表!$A$17:$D$24,3,1),0)</f>
        <v>0</v>
      </c>
      <c r="J509" s="43">
        <f>IF(H509&gt;0,VLOOKUP(H509/12,税率表!$A$17:$D$24,4,1),0)</f>
        <v>0</v>
      </c>
      <c r="K509" s="43">
        <f t="shared" si="34"/>
        <v>0</v>
      </c>
      <c r="L509" s="43">
        <f t="shared" si="35"/>
        <v>0</v>
      </c>
    </row>
    <row r="510" ht="16.5" spans="1:12">
      <c r="A510" s="41">
        <v>509</v>
      </c>
      <c r="B510" s="41"/>
      <c r="C510" s="41"/>
      <c r="D510" s="42"/>
      <c r="E510" s="43">
        <f t="shared" si="32"/>
        <v>0</v>
      </c>
      <c r="F510" s="43">
        <f>IF(E510&gt;0,VLOOKUP(E510,税率表!$C$29:$F$36,3,1),0)</f>
        <v>0</v>
      </c>
      <c r="G510" s="43">
        <f>IF(E510&gt;0,VLOOKUP(E510,税率表!$C$29:$F$36,4,1),0)</f>
        <v>0</v>
      </c>
      <c r="H510" s="43">
        <f t="shared" si="33"/>
        <v>0</v>
      </c>
      <c r="I510" s="43">
        <f>IF(H510&gt;0,VLOOKUP(H510/12,税率表!$A$17:$D$24,3,1),0)</f>
        <v>0</v>
      </c>
      <c r="J510" s="43">
        <f>IF(H510&gt;0,VLOOKUP(H510/12,税率表!$A$17:$D$24,4,1),0)</f>
        <v>0</v>
      </c>
      <c r="K510" s="43">
        <f t="shared" si="34"/>
        <v>0</v>
      </c>
      <c r="L510" s="43">
        <f t="shared" si="35"/>
        <v>0</v>
      </c>
    </row>
    <row r="511" ht="16.5" spans="1:12">
      <c r="A511" s="41">
        <v>510</v>
      </c>
      <c r="B511" s="41"/>
      <c r="C511" s="41"/>
      <c r="D511" s="42"/>
      <c r="E511" s="43">
        <f t="shared" si="32"/>
        <v>0</v>
      </c>
      <c r="F511" s="43">
        <f>IF(E511&gt;0,VLOOKUP(E511,税率表!$C$29:$F$36,3,1),0)</f>
        <v>0</v>
      </c>
      <c r="G511" s="43">
        <f>IF(E511&gt;0,VLOOKUP(E511,税率表!$C$29:$F$36,4,1),0)</f>
        <v>0</v>
      </c>
      <c r="H511" s="43">
        <f t="shared" si="33"/>
        <v>0</v>
      </c>
      <c r="I511" s="43">
        <f>IF(H511&gt;0,VLOOKUP(H511/12,税率表!$A$17:$D$24,3,1),0)</f>
        <v>0</v>
      </c>
      <c r="J511" s="43">
        <f>IF(H511&gt;0,VLOOKUP(H511/12,税率表!$A$17:$D$24,4,1),0)</f>
        <v>0</v>
      </c>
      <c r="K511" s="43">
        <f t="shared" si="34"/>
        <v>0</v>
      </c>
      <c r="L511" s="43">
        <f t="shared" si="35"/>
        <v>0</v>
      </c>
    </row>
    <row r="512" ht="16.5" spans="1:12">
      <c r="A512" s="41">
        <v>511</v>
      </c>
      <c r="B512" s="41"/>
      <c r="C512" s="41"/>
      <c r="D512" s="42"/>
      <c r="E512" s="43">
        <f t="shared" si="32"/>
        <v>0</v>
      </c>
      <c r="F512" s="43">
        <f>IF(E512&gt;0,VLOOKUP(E512,税率表!$C$29:$F$36,3,1),0)</f>
        <v>0</v>
      </c>
      <c r="G512" s="43">
        <f>IF(E512&gt;0,VLOOKUP(E512,税率表!$C$29:$F$36,4,1),0)</f>
        <v>0</v>
      </c>
      <c r="H512" s="43">
        <f t="shared" si="33"/>
        <v>0</v>
      </c>
      <c r="I512" s="43">
        <f>IF(H512&gt;0,VLOOKUP(H512/12,税率表!$A$17:$D$24,3,1),0)</f>
        <v>0</v>
      </c>
      <c r="J512" s="43">
        <f>IF(H512&gt;0,VLOOKUP(H512/12,税率表!$A$17:$D$24,4,1),0)</f>
        <v>0</v>
      </c>
      <c r="K512" s="43">
        <f t="shared" si="34"/>
        <v>0</v>
      </c>
      <c r="L512" s="43">
        <f t="shared" si="35"/>
        <v>0</v>
      </c>
    </row>
    <row r="513" ht="16.5" spans="1:12">
      <c r="A513" s="41">
        <v>512</v>
      </c>
      <c r="B513" s="41"/>
      <c r="C513" s="41"/>
      <c r="D513" s="42"/>
      <c r="E513" s="43">
        <f t="shared" si="32"/>
        <v>0</v>
      </c>
      <c r="F513" s="43">
        <f>IF(E513&gt;0,VLOOKUP(E513,税率表!$C$29:$F$36,3,1),0)</f>
        <v>0</v>
      </c>
      <c r="G513" s="43">
        <f>IF(E513&gt;0,VLOOKUP(E513,税率表!$C$29:$F$36,4,1),0)</f>
        <v>0</v>
      </c>
      <c r="H513" s="43">
        <f t="shared" si="33"/>
        <v>0</v>
      </c>
      <c r="I513" s="43">
        <f>IF(H513&gt;0,VLOOKUP(H513/12,税率表!$A$17:$D$24,3,1),0)</f>
        <v>0</v>
      </c>
      <c r="J513" s="43">
        <f>IF(H513&gt;0,VLOOKUP(H513/12,税率表!$A$17:$D$24,4,1),0)</f>
        <v>0</v>
      </c>
      <c r="K513" s="43">
        <f t="shared" si="34"/>
        <v>0</v>
      </c>
      <c r="L513" s="43">
        <f t="shared" si="35"/>
        <v>0</v>
      </c>
    </row>
    <row r="514" ht="16.5" spans="1:12">
      <c r="A514" s="41">
        <v>513</v>
      </c>
      <c r="B514" s="41"/>
      <c r="C514" s="41"/>
      <c r="D514" s="42"/>
      <c r="E514" s="43">
        <f t="shared" si="32"/>
        <v>0</v>
      </c>
      <c r="F514" s="43">
        <f>IF(E514&gt;0,VLOOKUP(E514,税率表!$C$29:$F$36,3,1),0)</f>
        <v>0</v>
      </c>
      <c r="G514" s="43">
        <f>IF(E514&gt;0,VLOOKUP(E514,税率表!$C$29:$F$36,4,1),0)</f>
        <v>0</v>
      </c>
      <c r="H514" s="43">
        <f t="shared" si="33"/>
        <v>0</v>
      </c>
      <c r="I514" s="43">
        <f>IF(H514&gt;0,VLOOKUP(H514/12,税率表!$A$17:$D$24,3,1),0)</f>
        <v>0</v>
      </c>
      <c r="J514" s="43">
        <f>IF(H514&gt;0,VLOOKUP(H514/12,税率表!$A$17:$D$24,4,1),0)</f>
        <v>0</v>
      </c>
      <c r="K514" s="43">
        <f t="shared" si="34"/>
        <v>0</v>
      </c>
      <c r="L514" s="43">
        <f t="shared" si="35"/>
        <v>0</v>
      </c>
    </row>
    <row r="515" ht="16.5" spans="1:12">
      <c r="A515" s="41">
        <v>514</v>
      </c>
      <c r="B515" s="41"/>
      <c r="C515" s="41"/>
      <c r="D515" s="42"/>
      <c r="E515" s="43">
        <f t="shared" si="32"/>
        <v>0</v>
      </c>
      <c r="F515" s="43">
        <f>IF(E515&gt;0,VLOOKUP(E515,税率表!$C$29:$F$36,3,1),0)</f>
        <v>0</v>
      </c>
      <c r="G515" s="43">
        <f>IF(E515&gt;0,VLOOKUP(E515,税率表!$C$29:$F$36,4,1),0)</f>
        <v>0</v>
      </c>
      <c r="H515" s="43">
        <f t="shared" si="33"/>
        <v>0</v>
      </c>
      <c r="I515" s="43">
        <f>IF(H515&gt;0,VLOOKUP(H515/12,税率表!$A$17:$D$24,3,1),0)</f>
        <v>0</v>
      </c>
      <c r="J515" s="43">
        <f>IF(H515&gt;0,VLOOKUP(H515/12,税率表!$A$17:$D$24,4,1),0)</f>
        <v>0</v>
      </c>
      <c r="K515" s="43">
        <f t="shared" si="34"/>
        <v>0</v>
      </c>
      <c r="L515" s="43">
        <f t="shared" si="35"/>
        <v>0</v>
      </c>
    </row>
    <row r="516" ht="16.5" spans="1:12">
      <c r="A516" s="41">
        <v>515</v>
      </c>
      <c r="B516" s="41"/>
      <c r="C516" s="41"/>
      <c r="D516" s="42"/>
      <c r="E516" s="43">
        <f t="shared" si="32"/>
        <v>0</v>
      </c>
      <c r="F516" s="43">
        <f>IF(E516&gt;0,VLOOKUP(E516,税率表!$C$29:$F$36,3,1),0)</f>
        <v>0</v>
      </c>
      <c r="G516" s="43">
        <f>IF(E516&gt;0,VLOOKUP(E516,税率表!$C$29:$F$36,4,1),0)</f>
        <v>0</v>
      </c>
      <c r="H516" s="43">
        <f t="shared" si="33"/>
        <v>0</v>
      </c>
      <c r="I516" s="43">
        <f>IF(H516&gt;0,VLOOKUP(H516/12,税率表!$A$17:$D$24,3,1),0)</f>
        <v>0</v>
      </c>
      <c r="J516" s="43">
        <f>IF(H516&gt;0,VLOOKUP(H516/12,税率表!$A$17:$D$24,4,1),0)</f>
        <v>0</v>
      </c>
      <c r="K516" s="43">
        <f t="shared" si="34"/>
        <v>0</v>
      </c>
      <c r="L516" s="43">
        <f t="shared" si="35"/>
        <v>0</v>
      </c>
    </row>
    <row r="517" ht="16.5" spans="1:12">
      <c r="A517" s="41">
        <v>516</v>
      </c>
      <c r="B517" s="41"/>
      <c r="C517" s="41"/>
      <c r="D517" s="42"/>
      <c r="E517" s="43">
        <f t="shared" si="32"/>
        <v>0</v>
      </c>
      <c r="F517" s="43">
        <f>IF(E517&gt;0,VLOOKUP(E517,税率表!$C$29:$F$36,3,1),0)</f>
        <v>0</v>
      </c>
      <c r="G517" s="43">
        <f>IF(E517&gt;0,VLOOKUP(E517,税率表!$C$29:$F$36,4,1),0)</f>
        <v>0</v>
      </c>
      <c r="H517" s="43">
        <f t="shared" si="33"/>
        <v>0</v>
      </c>
      <c r="I517" s="43">
        <f>IF(H517&gt;0,VLOOKUP(H517/12,税率表!$A$17:$D$24,3,1),0)</f>
        <v>0</v>
      </c>
      <c r="J517" s="43">
        <f>IF(H517&gt;0,VLOOKUP(H517/12,税率表!$A$17:$D$24,4,1),0)</f>
        <v>0</v>
      </c>
      <c r="K517" s="43">
        <f t="shared" si="34"/>
        <v>0</v>
      </c>
      <c r="L517" s="43">
        <f t="shared" si="35"/>
        <v>0</v>
      </c>
    </row>
    <row r="518" ht="16.5" spans="1:12">
      <c r="A518" s="41">
        <v>517</v>
      </c>
      <c r="B518" s="41"/>
      <c r="C518" s="41"/>
      <c r="D518" s="42"/>
      <c r="E518" s="43">
        <f t="shared" si="32"/>
        <v>0</v>
      </c>
      <c r="F518" s="43">
        <f>IF(E518&gt;0,VLOOKUP(E518,税率表!$C$29:$F$36,3,1),0)</f>
        <v>0</v>
      </c>
      <c r="G518" s="43">
        <f>IF(E518&gt;0,VLOOKUP(E518,税率表!$C$29:$F$36,4,1),0)</f>
        <v>0</v>
      </c>
      <c r="H518" s="43">
        <f t="shared" si="33"/>
        <v>0</v>
      </c>
      <c r="I518" s="43">
        <f>IF(H518&gt;0,VLOOKUP(H518/12,税率表!$A$17:$D$24,3,1),0)</f>
        <v>0</v>
      </c>
      <c r="J518" s="43">
        <f>IF(H518&gt;0,VLOOKUP(H518/12,税率表!$A$17:$D$24,4,1),0)</f>
        <v>0</v>
      </c>
      <c r="K518" s="43">
        <f t="shared" si="34"/>
        <v>0</v>
      </c>
      <c r="L518" s="43">
        <f t="shared" si="35"/>
        <v>0</v>
      </c>
    </row>
    <row r="519" ht="16.5" spans="1:12">
      <c r="A519" s="41">
        <v>518</v>
      </c>
      <c r="B519" s="41"/>
      <c r="C519" s="41"/>
      <c r="D519" s="42"/>
      <c r="E519" s="43">
        <f t="shared" si="32"/>
        <v>0</v>
      </c>
      <c r="F519" s="43">
        <f>IF(E519&gt;0,VLOOKUP(E519,税率表!$C$29:$F$36,3,1),0)</f>
        <v>0</v>
      </c>
      <c r="G519" s="43">
        <f>IF(E519&gt;0,VLOOKUP(E519,税率表!$C$29:$F$36,4,1),0)</f>
        <v>0</v>
      </c>
      <c r="H519" s="43">
        <f t="shared" si="33"/>
        <v>0</v>
      </c>
      <c r="I519" s="43">
        <f>IF(H519&gt;0,VLOOKUP(H519/12,税率表!$A$17:$D$24,3,1),0)</f>
        <v>0</v>
      </c>
      <c r="J519" s="43">
        <f>IF(H519&gt;0,VLOOKUP(H519/12,税率表!$A$17:$D$24,4,1),0)</f>
        <v>0</v>
      </c>
      <c r="K519" s="43">
        <f t="shared" si="34"/>
        <v>0</v>
      </c>
      <c r="L519" s="43">
        <f t="shared" si="35"/>
        <v>0</v>
      </c>
    </row>
    <row r="520" ht="16.5" spans="1:12">
      <c r="A520" s="41">
        <v>519</v>
      </c>
      <c r="B520" s="41"/>
      <c r="C520" s="41"/>
      <c r="D520" s="42"/>
      <c r="E520" s="43">
        <f t="shared" si="32"/>
        <v>0</v>
      </c>
      <c r="F520" s="43">
        <f>IF(E520&gt;0,VLOOKUP(E520,税率表!$C$29:$F$36,3,1),0)</f>
        <v>0</v>
      </c>
      <c r="G520" s="43">
        <f>IF(E520&gt;0,VLOOKUP(E520,税率表!$C$29:$F$36,4,1),0)</f>
        <v>0</v>
      </c>
      <c r="H520" s="43">
        <f t="shared" si="33"/>
        <v>0</v>
      </c>
      <c r="I520" s="43">
        <f>IF(H520&gt;0,VLOOKUP(H520/12,税率表!$A$17:$D$24,3,1),0)</f>
        <v>0</v>
      </c>
      <c r="J520" s="43">
        <f>IF(H520&gt;0,VLOOKUP(H520/12,税率表!$A$17:$D$24,4,1),0)</f>
        <v>0</v>
      </c>
      <c r="K520" s="43">
        <f t="shared" si="34"/>
        <v>0</v>
      </c>
      <c r="L520" s="43">
        <f t="shared" si="35"/>
        <v>0</v>
      </c>
    </row>
    <row r="521" ht="16.5" spans="1:12">
      <c r="A521" s="41">
        <v>520</v>
      </c>
      <c r="B521" s="41"/>
      <c r="C521" s="41"/>
      <c r="D521" s="42"/>
      <c r="E521" s="43">
        <f t="shared" si="32"/>
        <v>0</v>
      </c>
      <c r="F521" s="43">
        <f>IF(E521&gt;0,VLOOKUP(E521,税率表!$C$29:$F$36,3,1),0)</f>
        <v>0</v>
      </c>
      <c r="G521" s="43">
        <f>IF(E521&gt;0,VLOOKUP(E521,税率表!$C$29:$F$36,4,1),0)</f>
        <v>0</v>
      </c>
      <c r="H521" s="43">
        <f t="shared" si="33"/>
        <v>0</v>
      </c>
      <c r="I521" s="43">
        <f>IF(H521&gt;0,VLOOKUP(H521/12,税率表!$A$17:$D$24,3,1),0)</f>
        <v>0</v>
      </c>
      <c r="J521" s="43">
        <f>IF(H521&gt;0,VLOOKUP(H521/12,税率表!$A$17:$D$24,4,1),0)</f>
        <v>0</v>
      </c>
      <c r="K521" s="43">
        <f t="shared" si="34"/>
        <v>0</v>
      </c>
      <c r="L521" s="43">
        <f t="shared" si="35"/>
        <v>0</v>
      </c>
    </row>
    <row r="522" ht="16.5" spans="1:12">
      <c r="A522" s="41">
        <v>521</v>
      </c>
      <c r="B522" s="41"/>
      <c r="C522" s="41"/>
      <c r="D522" s="42"/>
      <c r="E522" s="43">
        <f t="shared" ref="E522:E585" si="36">ROUND(D522,2)</f>
        <v>0</v>
      </c>
      <c r="F522" s="43">
        <f>IF(E522&gt;0,VLOOKUP(E522,税率表!$C$29:$F$36,3,1),0)</f>
        <v>0</v>
      </c>
      <c r="G522" s="43">
        <f>IF(E522&gt;0,VLOOKUP(E522,税率表!$C$29:$F$36,4,1),0)</f>
        <v>0</v>
      </c>
      <c r="H522" s="43">
        <f t="shared" ref="H522:H585" si="37">ROUND((E522-G522)/(1-F522),2)</f>
        <v>0</v>
      </c>
      <c r="I522" s="43">
        <f>IF(H522&gt;0,VLOOKUP(H522/12,税率表!$A$17:$D$24,3,1),0)</f>
        <v>0</v>
      </c>
      <c r="J522" s="43">
        <f>IF(H522&gt;0,VLOOKUP(H522/12,税率表!$A$17:$D$24,4,1),0)</f>
        <v>0</v>
      </c>
      <c r="K522" s="43">
        <f t="shared" ref="K522:K585" si="38">ROUND(H522*I522-J522,2)</f>
        <v>0</v>
      </c>
      <c r="L522" s="43">
        <f t="shared" ref="L522:L585" si="39">ROUND((E522-G522)/(1-F522),2)</f>
        <v>0</v>
      </c>
    </row>
    <row r="523" ht="16.5" spans="1:12">
      <c r="A523" s="41">
        <v>522</v>
      </c>
      <c r="B523" s="41"/>
      <c r="C523" s="41"/>
      <c r="D523" s="42"/>
      <c r="E523" s="43">
        <f t="shared" si="36"/>
        <v>0</v>
      </c>
      <c r="F523" s="43">
        <f>IF(E523&gt;0,VLOOKUP(E523,税率表!$C$29:$F$36,3,1),0)</f>
        <v>0</v>
      </c>
      <c r="G523" s="43">
        <f>IF(E523&gt;0,VLOOKUP(E523,税率表!$C$29:$F$36,4,1),0)</f>
        <v>0</v>
      </c>
      <c r="H523" s="43">
        <f t="shared" si="37"/>
        <v>0</v>
      </c>
      <c r="I523" s="43">
        <f>IF(H523&gt;0,VLOOKUP(H523/12,税率表!$A$17:$D$24,3,1),0)</f>
        <v>0</v>
      </c>
      <c r="J523" s="43">
        <f>IF(H523&gt;0,VLOOKUP(H523/12,税率表!$A$17:$D$24,4,1),0)</f>
        <v>0</v>
      </c>
      <c r="K523" s="43">
        <f t="shared" si="38"/>
        <v>0</v>
      </c>
      <c r="L523" s="43">
        <f t="shared" si="39"/>
        <v>0</v>
      </c>
    </row>
    <row r="524" ht="16.5" spans="1:12">
      <c r="A524" s="41">
        <v>523</v>
      </c>
      <c r="B524" s="41"/>
      <c r="C524" s="41"/>
      <c r="D524" s="42"/>
      <c r="E524" s="43">
        <f t="shared" si="36"/>
        <v>0</v>
      </c>
      <c r="F524" s="43">
        <f>IF(E524&gt;0,VLOOKUP(E524,税率表!$C$29:$F$36,3,1),0)</f>
        <v>0</v>
      </c>
      <c r="G524" s="43">
        <f>IF(E524&gt;0,VLOOKUP(E524,税率表!$C$29:$F$36,4,1),0)</f>
        <v>0</v>
      </c>
      <c r="H524" s="43">
        <f t="shared" si="37"/>
        <v>0</v>
      </c>
      <c r="I524" s="43">
        <f>IF(H524&gt;0,VLOOKUP(H524/12,税率表!$A$17:$D$24,3,1),0)</f>
        <v>0</v>
      </c>
      <c r="J524" s="43">
        <f>IF(H524&gt;0,VLOOKUP(H524/12,税率表!$A$17:$D$24,4,1),0)</f>
        <v>0</v>
      </c>
      <c r="K524" s="43">
        <f t="shared" si="38"/>
        <v>0</v>
      </c>
      <c r="L524" s="43">
        <f t="shared" si="39"/>
        <v>0</v>
      </c>
    </row>
    <row r="525" ht="16.5" spans="1:12">
      <c r="A525" s="41">
        <v>524</v>
      </c>
      <c r="B525" s="41"/>
      <c r="C525" s="41"/>
      <c r="D525" s="42"/>
      <c r="E525" s="43">
        <f t="shared" si="36"/>
        <v>0</v>
      </c>
      <c r="F525" s="43">
        <f>IF(E525&gt;0,VLOOKUP(E525,税率表!$C$29:$F$36,3,1),0)</f>
        <v>0</v>
      </c>
      <c r="G525" s="43">
        <f>IF(E525&gt;0,VLOOKUP(E525,税率表!$C$29:$F$36,4,1),0)</f>
        <v>0</v>
      </c>
      <c r="H525" s="43">
        <f t="shared" si="37"/>
        <v>0</v>
      </c>
      <c r="I525" s="43">
        <f>IF(H525&gt;0,VLOOKUP(H525/12,税率表!$A$17:$D$24,3,1),0)</f>
        <v>0</v>
      </c>
      <c r="J525" s="43">
        <f>IF(H525&gt;0,VLOOKUP(H525/12,税率表!$A$17:$D$24,4,1),0)</f>
        <v>0</v>
      </c>
      <c r="K525" s="43">
        <f t="shared" si="38"/>
        <v>0</v>
      </c>
      <c r="L525" s="43">
        <f t="shared" si="39"/>
        <v>0</v>
      </c>
    </row>
    <row r="526" ht="16.5" spans="1:12">
      <c r="A526" s="41">
        <v>525</v>
      </c>
      <c r="B526" s="41"/>
      <c r="C526" s="41"/>
      <c r="D526" s="42"/>
      <c r="E526" s="43">
        <f t="shared" si="36"/>
        <v>0</v>
      </c>
      <c r="F526" s="43">
        <f>IF(E526&gt;0,VLOOKUP(E526,税率表!$C$29:$F$36,3,1),0)</f>
        <v>0</v>
      </c>
      <c r="G526" s="43">
        <f>IF(E526&gt;0,VLOOKUP(E526,税率表!$C$29:$F$36,4,1),0)</f>
        <v>0</v>
      </c>
      <c r="H526" s="43">
        <f t="shared" si="37"/>
        <v>0</v>
      </c>
      <c r="I526" s="43">
        <f>IF(H526&gt;0,VLOOKUP(H526/12,税率表!$A$17:$D$24,3,1),0)</f>
        <v>0</v>
      </c>
      <c r="J526" s="43">
        <f>IF(H526&gt;0,VLOOKUP(H526/12,税率表!$A$17:$D$24,4,1),0)</f>
        <v>0</v>
      </c>
      <c r="K526" s="43">
        <f t="shared" si="38"/>
        <v>0</v>
      </c>
      <c r="L526" s="43">
        <f t="shared" si="39"/>
        <v>0</v>
      </c>
    </row>
    <row r="527" ht="16.5" spans="1:12">
      <c r="A527" s="41">
        <v>526</v>
      </c>
      <c r="B527" s="41"/>
      <c r="C527" s="41"/>
      <c r="D527" s="42"/>
      <c r="E527" s="43">
        <f t="shared" si="36"/>
        <v>0</v>
      </c>
      <c r="F527" s="43">
        <f>IF(E527&gt;0,VLOOKUP(E527,税率表!$C$29:$F$36,3,1),0)</f>
        <v>0</v>
      </c>
      <c r="G527" s="43">
        <f>IF(E527&gt;0,VLOOKUP(E527,税率表!$C$29:$F$36,4,1),0)</f>
        <v>0</v>
      </c>
      <c r="H527" s="43">
        <f t="shared" si="37"/>
        <v>0</v>
      </c>
      <c r="I527" s="43">
        <f>IF(H527&gt;0,VLOOKUP(H527/12,税率表!$A$17:$D$24,3,1),0)</f>
        <v>0</v>
      </c>
      <c r="J527" s="43">
        <f>IF(H527&gt;0,VLOOKUP(H527/12,税率表!$A$17:$D$24,4,1),0)</f>
        <v>0</v>
      </c>
      <c r="K527" s="43">
        <f t="shared" si="38"/>
        <v>0</v>
      </c>
      <c r="L527" s="43">
        <f t="shared" si="39"/>
        <v>0</v>
      </c>
    </row>
    <row r="528" ht="16.5" spans="1:12">
      <c r="A528" s="41">
        <v>527</v>
      </c>
      <c r="B528" s="41"/>
      <c r="C528" s="41"/>
      <c r="D528" s="42"/>
      <c r="E528" s="43">
        <f t="shared" si="36"/>
        <v>0</v>
      </c>
      <c r="F528" s="43">
        <f>IF(E528&gt;0,VLOOKUP(E528,税率表!$C$29:$F$36,3,1),0)</f>
        <v>0</v>
      </c>
      <c r="G528" s="43">
        <f>IF(E528&gt;0,VLOOKUP(E528,税率表!$C$29:$F$36,4,1),0)</f>
        <v>0</v>
      </c>
      <c r="H528" s="43">
        <f t="shared" si="37"/>
        <v>0</v>
      </c>
      <c r="I528" s="43">
        <f>IF(H528&gt;0,VLOOKUP(H528/12,税率表!$A$17:$D$24,3,1),0)</f>
        <v>0</v>
      </c>
      <c r="J528" s="43">
        <f>IF(H528&gt;0,VLOOKUP(H528/12,税率表!$A$17:$D$24,4,1),0)</f>
        <v>0</v>
      </c>
      <c r="K528" s="43">
        <f t="shared" si="38"/>
        <v>0</v>
      </c>
      <c r="L528" s="43">
        <f t="shared" si="39"/>
        <v>0</v>
      </c>
    </row>
    <row r="529" ht="16.5" spans="1:12">
      <c r="A529" s="41">
        <v>528</v>
      </c>
      <c r="B529" s="41"/>
      <c r="C529" s="41"/>
      <c r="D529" s="42"/>
      <c r="E529" s="43">
        <f t="shared" si="36"/>
        <v>0</v>
      </c>
      <c r="F529" s="43">
        <f>IF(E529&gt;0,VLOOKUP(E529,税率表!$C$29:$F$36,3,1),0)</f>
        <v>0</v>
      </c>
      <c r="G529" s="43">
        <f>IF(E529&gt;0,VLOOKUP(E529,税率表!$C$29:$F$36,4,1),0)</f>
        <v>0</v>
      </c>
      <c r="H529" s="43">
        <f t="shared" si="37"/>
        <v>0</v>
      </c>
      <c r="I529" s="43">
        <f>IF(H529&gt;0,VLOOKUP(H529/12,税率表!$A$17:$D$24,3,1),0)</f>
        <v>0</v>
      </c>
      <c r="J529" s="43">
        <f>IF(H529&gt;0,VLOOKUP(H529/12,税率表!$A$17:$D$24,4,1),0)</f>
        <v>0</v>
      </c>
      <c r="K529" s="43">
        <f t="shared" si="38"/>
        <v>0</v>
      </c>
      <c r="L529" s="43">
        <f t="shared" si="39"/>
        <v>0</v>
      </c>
    </row>
    <row r="530" ht="16.5" spans="1:12">
      <c r="A530" s="41">
        <v>529</v>
      </c>
      <c r="B530" s="41"/>
      <c r="C530" s="41"/>
      <c r="D530" s="42"/>
      <c r="E530" s="43">
        <f t="shared" si="36"/>
        <v>0</v>
      </c>
      <c r="F530" s="43">
        <f>IF(E530&gt;0,VLOOKUP(E530,税率表!$C$29:$F$36,3,1),0)</f>
        <v>0</v>
      </c>
      <c r="G530" s="43">
        <f>IF(E530&gt;0,VLOOKUP(E530,税率表!$C$29:$F$36,4,1),0)</f>
        <v>0</v>
      </c>
      <c r="H530" s="43">
        <f t="shared" si="37"/>
        <v>0</v>
      </c>
      <c r="I530" s="43">
        <f>IF(H530&gt;0,VLOOKUP(H530/12,税率表!$A$17:$D$24,3,1),0)</f>
        <v>0</v>
      </c>
      <c r="J530" s="43">
        <f>IF(H530&gt;0,VLOOKUP(H530/12,税率表!$A$17:$D$24,4,1),0)</f>
        <v>0</v>
      </c>
      <c r="K530" s="43">
        <f t="shared" si="38"/>
        <v>0</v>
      </c>
      <c r="L530" s="43">
        <f t="shared" si="39"/>
        <v>0</v>
      </c>
    </row>
    <row r="531" ht="16.5" spans="1:12">
      <c r="A531" s="41">
        <v>530</v>
      </c>
      <c r="B531" s="41"/>
      <c r="C531" s="41"/>
      <c r="D531" s="42"/>
      <c r="E531" s="43">
        <f t="shared" si="36"/>
        <v>0</v>
      </c>
      <c r="F531" s="43">
        <f>IF(E531&gt;0,VLOOKUP(E531,税率表!$C$29:$F$36,3,1),0)</f>
        <v>0</v>
      </c>
      <c r="G531" s="43">
        <f>IF(E531&gt;0,VLOOKUP(E531,税率表!$C$29:$F$36,4,1),0)</f>
        <v>0</v>
      </c>
      <c r="H531" s="43">
        <f t="shared" si="37"/>
        <v>0</v>
      </c>
      <c r="I531" s="43">
        <f>IF(H531&gt;0,VLOOKUP(H531/12,税率表!$A$17:$D$24,3,1),0)</f>
        <v>0</v>
      </c>
      <c r="J531" s="43">
        <f>IF(H531&gt;0,VLOOKUP(H531/12,税率表!$A$17:$D$24,4,1),0)</f>
        <v>0</v>
      </c>
      <c r="K531" s="43">
        <f t="shared" si="38"/>
        <v>0</v>
      </c>
      <c r="L531" s="43">
        <f t="shared" si="39"/>
        <v>0</v>
      </c>
    </row>
    <row r="532" ht="16.5" spans="1:12">
      <c r="A532" s="41">
        <v>531</v>
      </c>
      <c r="B532" s="41"/>
      <c r="C532" s="41"/>
      <c r="D532" s="42"/>
      <c r="E532" s="43">
        <f t="shared" si="36"/>
        <v>0</v>
      </c>
      <c r="F532" s="43">
        <f>IF(E532&gt;0,VLOOKUP(E532,税率表!$C$29:$F$36,3,1),0)</f>
        <v>0</v>
      </c>
      <c r="G532" s="43">
        <f>IF(E532&gt;0,VLOOKUP(E532,税率表!$C$29:$F$36,4,1),0)</f>
        <v>0</v>
      </c>
      <c r="H532" s="43">
        <f t="shared" si="37"/>
        <v>0</v>
      </c>
      <c r="I532" s="43">
        <f>IF(H532&gt;0,VLOOKUP(H532/12,税率表!$A$17:$D$24,3,1),0)</f>
        <v>0</v>
      </c>
      <c r="J532" s="43">
        <f>IF(H532&gt;0,VLOOKUP(H532/12,税率表!$A$17:$D$24,4,1),0)</f>
        <v>0</v>
      </c>
      <c r="K532" s="43">
        <f t="shared" si="38"/>
        <v>0</v>
      </c>
      <c r="L532" s="43">
        <f t="shared" si="39"/>
        <v>0</v>
      </c>
    </row>
    <row r="533" ht="16.5" spans="1:12">
      <c r="A533" s="41">
        <v>532</v>
      </c>
      <c r="B533" s="41"/>
      <c r="C533" s="41"/>
      <c r="D533" s="42"/>
      <c r="E533" s="43">
        <f t="shared" si="36"/>
        <v>0</v>
      </c>
      <c r="F533" s="43">
        <f>IF(E533&gt;0,VLOOKUP(E533,税率表!$C$29:$F$36,3,1),0)</f>
        <v>0</v>
      </c>
      <c r="G533" s="43">
        <f>IF(E533&gt;0,VLOOKUP(E533,税率表!$C$29:$F$36,4,1),0)</f>
        <v>0</v>
      </c>
      <c r="H533" s="43">
        <f t="shared" si="37"/>
        <v>0</v>
      </c>
      <c r="I533" s="43">
        <f>IF(H533&gt;0,VLOOKUP(H533/12,税率表!$A$17:$D$24,3,1),0)</f>
        <v>0</v>
      </c>
      <c r="J533" s="43">
        <f>IF(H533&gt;0,VLOOKUP(H533/12,税率表!$A$17:$D$24,4,1),0)</f>
        <v>0</v>
      </c>
      <c r="K533" s="43">
        <f t="shared" si="38"/>
        <v>0</v>
      </c>
      <c r="L533" s="43">
        <f t="shared" si="39"/>
        <v>0</v>
      </c>
    </row>
    <row r="534" ht="16.5" spans="1:12">
      <c r="A534" s="41">
        <v>533</v>
      </c>
      <c r="B534" s="41"/>
      <c r="C534" s="41"/>
      <c r="D534" s="42"/>
      <c r="E534" s="43">
        <f t="shared" si="36"/>
        <v>0</v>
      </c>
      <c r="F534" s="43">
        <f>IF(E534&gt;0,VLOOKUP(E534,税率表!$C$29:$F$36,3,1),0)</f>
        <v>0</v>
      </c>
      <c r="G534" s="43">
        <f>IF(E534&gt;0,VLOOKUP(E534,税率表!$C$29:$F$36,4,1),0)</f>
        <v>0</v>
      </c>
      <c r="H534" s="43">
        <f t="shared" si="37"/>
        <v>0</v>
      </c>
      <c r="I534" s="43">
        <f>IF(H534&gt;0,VLOOKUP(H534/12,税率表!$A$17:$D$24,3,1),0)</f>
        <v>0</v>
      </c>
      <c r="J534" s="43">
        <f>IF(H534&gt;0,VLOOKUP(H534/12,税率表!$A$17:$D$24,4,1),0)</f>
        <v>0</v>
      </c>
      <c r="K534" s="43">
        <f t="shared" si="38"/>
        <v>0</v>
      </c>
      <c r="L534" s="43">
        <f t="shared" si="39"/>
        <v>0</v>
      </c>
    </row>
    <row r="535" ht="16.5" spans="1:12">
      <c r="A535" s="41">
        <v>534</v>
      </c>
      <c r="B535" s="41"/>
      <c r="C535" s="41"/>
      <c r="D535" s="42"/>
      <c r="E535" s="43">
        <f t="shared" si="36"/>
        <v>0</v>
      </c>
      <c r="F535" s="43">
        <f>IF(E535&gt;0,VLOOKUP(E535,税率表!$C$29:$F$36,3,1),0)</f>
        <v>0</v>
      </c>
      <c r="G535" s="43">
        <f>IF(E535&gt;0,VLOOKUP(E535,税率表!$C$29:$F$36,4,1),0)</f>
        <v>0</v>
      </c>
      <c r="H535" s="43">
        <f t="shared" si="37"/>
        <v>0</v>
      </c>
      <c r="I535" s="43">
        <f>IF(H535&gt;0,VLOOKUP(H535/12,税率表!$A$17:$D$24,3,1),0)</f>
        <v>0</v>
      </c>
      <c r="J535" s="43">
        <f>IF(H535&gt;0,VLOOKUP(H535/12,税率表!$A$17:$D$24,4,1),0)</f>
        <v>0</v>
      </c>
      <c r="K535" s="43">
        <f t="shared" si="38"/>
        <v>0</v>
      </c>
      <c r="L535" s="43">
        <f t="shared" si="39"/>
        <v>0</v>
      </c>
    </row>
    <row r="536" ht="16.5" spans="1:12">
      <c r="A536" s="41">
        <v>535</v>
      </c>
      <c r="B536" s="41"/>
      <c r="C536" s="41"/>
      <c r="D536" s="42"/>
      <c r="E536" s="43">
        <f t="shared" si="36"/>
        <v>0</v>
      </c>
      <c r="F536" s="43">
        <f>IF(E536&gt;0,VLOOKUP(E536,税率表!$C$29:$F$36,3,1),0)</f>
        <v>0</v>
      </c>
      <c r="G536" s="43">
        <f>IF(E536&gt;0,VLOOKUP(E536,税率表!$C$29:$F$36,4,1),0)</f>
        <v>0</v>
      </c>
      <c r="H536" s="43">
        <f t="shared" si="37"/>
        <v>0</v>
      </c>
      <c r="I536" s="43">
        <f>IF(H536&gt;0,VLOOKUP(H536/12,税率表!$A$17:$D$24,3,1),0)</f>
        <v>0</v>
      </c>
      <c r="J536" s="43">
        <f>IF(H536&gt;0,VLOOKUP(H536/12,税率表!$A$17:$D$24,4,1),0)</f>
        <v>0</v>
      </c>
      <c r="K536" s="43">
        <f t="shared" si="38"/>
        <v>0</v>
      </c>
      <c r="L536" s="43">
        <f t="shared" si="39"/>
        <v>0</v>
      </c>
    </row>
    <row r="537" ht="16.5" spans="1:12">
      <c r="A537" s="41">
        <v>536</v>
      </c>
      <c r="B537" s="41"/>
      <c r="C537" s="41"/>
      <c r="D537" s="42"/>
      <c r="E537" s="43">
        <f t="shared" si="36"/>
        <v>0</v>
      </c>
      <c r="F537" s="43">
        <f>IF(E537&gt;0,VLOOKUP(E537,税率表!$C$29:$F$36,3,1),0)</f>
        <v>0</v>
      </c>
      <c r="G537" s="43">
        <f>IF(E537&gt;0,VLOOKUP(E537,税率表!$C$29:$F$36,4,1),0)</f>
        <v>0</v>
      </c>
      <c r="H537" s="43">
        <f t="shared" si="37"/>
        <v>0</v>
      </c>
      <c r="I537" s="43">
        <f>IF(H537&gt;0,VLOOKUP(H537/12,税率表!$A$17:$D$24,3,1),0)</f>
        <v>0</v>
      </c>
      <c r="J537" s="43">
        <f>IF(H537&gt;0,VLOOKUP(H537/12,税率表!$A$17:$D$24,4,1),0)</f>
        <v>0</v>
      </c>
      <c r="K537" s="43">
        <f t="shared" si="38"/>
        <v>0</v>
      </c>
      <c r="L537" s="43">
        <f t="shared" si="39"/>
        <v>0</v>
      </c>
    </row>
    <row r="538" ht="16.5" spans="1:12">
      <c r="A538" s="41">
        <v>537</v>
      </c>
      <c r="B538" s="41"/>
      <c r="C538" s="41"/>
      <c r="D538" s="42"/>
      <c r="E538" s="43">
        <f t="shared" si="36"/>
        <v>0</v>
      </c>
      <c r="F538" s="43">
        <f>IF(E538&gt;0,VLOOKUP(E538,税率表!$C$29:$F$36,3,1),0)</f>
        <v>0</v>
      </c>
      <c r="G538" s="43">
        <f>IF(E538&gt;0,VLOOKUP(E538,税率表!$C$29:$F$36,4,1),0)</f>
        <v>0</v>
      </c>
      <c r="H538" s="43">
        <f t="shared" si="37"/>
        <v>0</v>
      </c>
      <c r="I538" s="43">
        <f>IF(H538&gt;0,VLOOKUP(H538/12,税率表!$A$17:$D$24,3,1),0)</f>
        <v>0</v>
      </c>
      <c r="J538" s="43">
        <f>IF(H538&gt;0,VLOOKUP(H538/12,税率表!$A$17:$D$24,4,1),0)</f>
        <v>0</v>
      </c>
      <c r="K538" s="43">
        <f t="shared" si="38"/>
        <v>0</v>
      </c>
      <c r="L538" s="43">
        <f t="shared" si="39"/>
        <v>0</v>
      </c>
    </row>
    <row r="539" ht="16.5" spans="1:12">
      <c r="A539" s="41">
        <v>538</v>
      </c>
      <c r="B539" s="41"/>
      <c r="C539" s="41"/>
      <c r="D539" s="42"/>
      <c r="E539" s="43">
        <f t="shared" si="36"/>
        <v>0</v>
      </c>
      <c r="F539" s="43">
        <f>IF(E539&gt;0,VLOOKUP(E539,税率表!$C$29:$F$36,3,1),0)</f>
        <v>0</v>
      </c>
      <c r="G539" s="43">
        <f>IF(E539&gt;0,VLOOKUP(E539,税率表!$C$29:$F$36,4,1),0)</f>
        <v>0</v>
      </c>
      <c r="H539" s="43">
        <f t="shared" si="37"/>
        <v>0</v>
      </c>
      <c r="I539" s="43">
        <f>IF(H539&gt;0,VLOOKUP(H539/12,税率表!$A$17:$D$24,3,1),0)</f>
        <v>0</v>
      </c>
      <c r="J539" s="43">
        <f>IF(H539&gt;0,VLOOKUP(H539/12,税率表!$A$17:$D$24,4,1),0)</f>
        <v>0</v>
      </c>
      <c r="K539" s="43">
        <f t="shared" si="38"/>
        <v>0</v>
      </c>
      <c r="L539" s="43">
        <f t="shared" si="39"/>
        <v>0</v>
      </c>
    </row>
    <row r="540" ht="16.5" spans="1:12">
      <c r="A540" s="41">
        <v>539</v>
      </c>
      <c r="B540" s="41"/>
      <c r="C540" s="41"/>
      <c r="D540" s="42"/>
      <c r="E540" s="43">
        <f t="shared" si="36"/>
        <v>0</v>
      </c>
      <c r="F540" s="43">
        <f>IF(E540&gt;0,VLOOKUP(E540,税率表!$C$29:$F$36,3,1),0)</f>
        <v>0</v>
      </c>
      <c r="G540" s="43">
        <f>IF(E540&gt;0,VLOOKUP(E540,税率表!$C$29:$F$36,4,1),0)</f>
        <v>0</v>
      </c>
      <c r="H540" s="43">
        <f t="shared" si="37"/>
        <v>0</v>
      </c>
      <c r="I540" s="43">
        <f>IF(H540&gt;0,VLOOKUP(H540/12,税率表!$A$17:$D$24,3,1),0)</f>
        <v>0</v>
      </c>
      <c r="J540" s="43">
        <f>IF(H540&gt;0,VLOOKUP(H540/12,税率表!$A$17:$D$24,4,1),0)</f>
        <v>0</v>
      </c>
      <c r="K540" s="43">
        <f t="shared" si="38"/>
        <v>0</v>
      </c>
      <c r="L540" s="43">
        <f t="shared" si="39"/>
        <v>0</v>
      </c>
    </row>
    <row r="541" ht="16.5" spans="1:12">
      <c r="A541" s="41">
        <v>540</v>
      </c>
      <c r="B541" s="41"/>
      <c r="C541" s="41"/>
      <c r="D541" s="42"/>
      <c r="E541" s="43">
        <f t="shared" si="36"/>
        <v>0</v>
      </c>
      <c r="F541" s="43">
        <f>IF(E541&gt;0,VLOOKUP(E541,税率表!$C$29:$F$36,3,1),0)</f>
        <v>0</v>
      </c>
      <c r="G541" s="43">
        <f>IF(E541&gt;0,VLOOKUP(E541,税率表!$C$29:$F$36,4,1),0)</f>
        <v>0</v>
      </c>
      <c r="H541" s="43">
        <f t="shared" si="37"/>
        <v>0</v>
      </c>
      <c r="I541" s="43">
        <f>IF(H541&gt;0,VLOOKUP(H541/12,税率表!$A$17:$D$24,3,1),0)</f>
        <v>0</v>
      </c>
      <c r="J541" s="43">
        <f>IF(H541&gt;0,VLOOKUP(H541/12,税率表!$A$17:$D$24,4,1),0)</f>
        <v>0</v>
      </c>
      <c r="K541" s="43">
        <f t="shared" si="38"/>
        <v>0</v>
      </c>
      <c r="L541" s="43">
        <f t="shared" si="39"/>
        <v>0</v>
      </c>
    </row>
    <row r="542" ht="16.5" spans="1:12">
      <c r="A542" s="41">
        <v>541</v>
      </c>
      <c r="B542" s="41"/>
      <c r="C542" s="41"/>
      <c r="D542" s="42"/>
      <c r="E542" s="43">
        <f t="shared" si="36"/>
        <v>0</v>
      </c>
      <c r="F542" s="43">
        <f>IF(E542&gt;0,VLOOKUP(E542,税率表!$C$29:$F$36,3,1),0)</f>
        <v>0</v>
      </c>
      <c r="G542" s="43">
        <f>IF(E542&gt;0,VLOOKUP(E542,税率表!$C$29:$F$36,4,1),0)</f>
        <v>0</v>
      </c>
      <c r="H542" s="43">
        <f t="shared" si="37"/>
        <v>0</v>
      </c>
      <c r="I542" s="43">
        <f>IF(H542&gt;0,VLOOKUP(H542/12,税率表!$A$17:$D$24,3,1),0)</f>
        <v>0</v>
      </c>
      <c r="J542" s="43">
        <f>IF(H542&gt;0,VLOOKUP(H542/12,税率表!$A$17:$D$24,4,1),0)</f>
        <v>0</v>
      </c>
      <c r="K542" s="43">
        <f t="shared" si="38"/>
        <v>0</v>
      </c>
      <c r="L542" s="43">
        <f t="shared" si="39"/>
        <v>0</v>
      </c>
    </row>
    <row r="543" ht="16.5" spans="1:12">
      <c r="A543" s="41">
        <v>542</v>
      </c>
      <c r="B543" s="41"/>
      <c r="C543" s="41"/>
      <c r="D543" s="42"/>
      <c r="E543" s="43">
        <f t="shared" si="36"/>
        <v>0</v>
      </c>
      <c r="F543" s="43">
        <f>IF(E543&gt;0,VLOOKUP(E543,税率表!$C$29:$F$36,3,1),0)</f>
        <v>0</v>
      </c>
      <c r="G543" s="43">
        <f>IF(E543&gt;0,VLOOKUP(E543,税率表!$C$29:$F$36,4,1),0)</f>
        <v>0</v>
      </c>
      <c r="H543" s="43">
        <f t="shared" si="37"/>
        <v>0</v>
      </c>
      <c r="I543" s="43">
        <f>IF(H543&gt;0,VLOOKUP(H543/12,税率表!$A$17:$D$24,3,1),0)</f>
        <v>0</v>
      </c>
      <c r="J543" s="43">
        <f>IF(H543&gt;0,VLOOKUP(H543/12,税率表!$A$17:$D$24,4,1),0)</f>
        <v>0</v>
      </c>
      <c r="K543" s="43">
        <f t="shared" si="38"/>
        <v>0</v>
      </c>
      <c r="L543" s="43">
        <f t="shared" si="39"/>
        <v>0</v>
      </c>
    </row>
    <row r="544" ht="16.5" spans="1:12">
      <c r="A544" s="41">
        <v>543</v>
      </c>
      <c r="B544" s="41"/>
      <c r="C544" s="41"/>
      <c r="D544" s="42"/>
      <c r="E544" s="43">
        <f t="shared" si="36"/>
        <v>0</v>
      </c>
      <c r="F544" s="43">
        <f>IF(E544&gt;0,VLOOKUP(E544,税率表!$C$29:$F$36,3,1),0)</f>
        <v>0</v>
      </c>
      <c r="G544" s="43">
        <f>IF(E544&gt;0,VLOOKUP(E544,税率表!$C$29:$F$36,4,1),0)</f>
        <v>0</v>
      </c>
      <c r="H544" s="43">
        <f t="shared" si="37"/>
        <v>0</v>
      </c>
      <c r="I544" s="43">
        <f>IF(H544&gt;0,VLOOKUP(H544/12,税率表!$A$17:$D$24,3,1),0)</f>
        <v>0</v>
      </c>
      <c r="J544" s="43">
        <f>IF(H544&gt;0,VLOOKUP(H544/12,税率表!$A$17:$D$24,4,1),0)</f>
        <v>0</v>
      </c>
      <c r="K544" s="43">
        <f t="shared" si="38"/>
        <v>0</v>
      </c>
      <c r="L544" s="43">
        <f t="shared" si="39"/>
        <v>0</v>
      </c>
    </row>
    <row r="545" ht="16.5" spans="1:12">
      <c r="A545" s="41">
        <v>544</v>
      </c>
      <c r="B545" s="41"/>
      <c r="C545" s="41"/>
      <c r="D545" s="42"/>
      <c r="E545" s="43">
        <f t="shared" si="36"/>
        <v>0</v>
      </c>
      <c r="F545" s="43">
        <f>IF(E545&gt;0,VLOOKUP(E545,税率表!$C$29:$F$36,3,1),0)</f>
        <v>0</v>
      </c>
      <c r="G545" s="43">
        <f>IF(E545&gt;0,VLOOKUP(E545,税率表!$C$29:$F$36,4,1),0)</f>
        <v>0</v>
      </c>
      <c r="H545" s="43">
        <f t="shared" si="37"/>
        <v>0</v>
      </c>
      <c r="I545" s="43">
        <f>IF(H545&gt;0,VLOOKUP(H545/12,税率表!$A$17:$D$24,3,1),0)</f>
        <v>0</v>
      </c>
      <c r="J545" s="43">
        <f>IF(H545&gt;0,VLOOKUP(H545/12,税率表!$A$17:$D$24,4,1),0)</f>
        <v>0</v>
      </c>
      <c r="K545" s="43">
        <f t="shared" si="38"/>
        <v>0</v>
      </c>
      <c r="L545" s="43">
        <f t="shared" si="39"/>
        <v>0</v>
      </c>
    </row>
    <row r="546" ht="16.5" spans="1:12">
      <c r="A546" s="41">
        <v>545</v>
      </c>
      <c r="B546" s="41"/>
      <c r="C546" s="41"/>
      <c r="D546" s="42"/>
      <c r="E546" s="43">
        <f t="shared" si="36"/>
        <v>0</v>
      </c>
      <c r="F546" s="43">
        <f>IF(E546&gt;0,VLOOKUP(E546,税率表!$C$29:$F$36,3,1),0)</f>
        <v>0</v>
      </c>
      <c r="G546" s="43">
        <f>IF(E546&gt;0,VLOOKUP(E546,税率表!$C$29:$F$36,4,1),0)</f>
        <v>0</v>
      </c>
      <c r="H546" s="43">
        <f t="shared" si="37"/>
        <v>0</v>
      </c>
      <c r="I546" s="43">
        <f>IF(H546&gt;0,VLOOKUP(H546/12,税率表!$A$17:$D$24,3,1),0)</f>
        <v>0</v>
      </c>
      <c r="J546" s="43">
        <f>IF(H546&gt;0,VLOOKUP(H546/12,税率表!$A$17:$D$24,4,1),0)</f>
        <v>0</v>
      </c>
      <c r="K546" s="43">
        <f t="shared" si="38"/>
        <v>0</v>
      </c>
      <c r="L546" s="43">
        <f t="shared" si="39"/>
        <v>0</v>
      </c>
    </row>
    <row r="547" ht="16.5" spans="1:12">
      <c r="A547" s="41">
        <v>546</v>
      </c>
      <c r="B547" s="41"/>
      <c r="C547" s="41"/>
      <c r="D547" s="42"/>
      <c r="E547" s="43">
        <f t="shared" si="36"/>
        <v>0</v>
      </c>
      <c r="F547" s="43">
        <f>IF(E547&gt;0,VLOOKUP(E547,税率表!$C$29:$F$36,3,1),0)</f>
        <v>0</v>
      </c>
      <c r="G547" s="43">
        <f>IF(E547&gt;0,VLOOKUP(E547,税率表!$C$29:$F$36,4,1),0)</f>
        <v>0</v>
      </c>
      <c r="H547" s="43">
        <f t="shared" si="37"/>
        <v>0</v>
      </c>
      <c r="I547" s="43">
        <f>IF(H547&gt;0,VLOOKUP(H547/12,税率表!$A$17:$D$24,3,1),0)</f>
        <v>0</v>
      </c>
      <c r="J547" s="43">
        <f>IF(H547&gt;0,VLOOKUP(H547/12,税率表!$A$17:$D$24,4,1),0)</f>
        <v>0</v>
      </c>
      <c r="K547" s="43">
        <f t="shared" si="38"/>
        <v>0</v>
      </c>
      <c r="L547" s="43">
        <f t="shared" si="39"/>
        <v>0</v>
      </c>
    </row>
    <row r="548" ht="16.5" spans="1:12">
      <c r="A548" s="41">
        <v>547</v>
      </c>
      <c r="B548" s="41"/>
      <c r="C548" s="41"/>
      <c r="D548" s="42"/>
      <c r="E548" s="43">
        <f t="shared" si="36"/>
        <v>0</v>
      </c>
      <c r="F548" s="43">
        <f>IF(E548&gt;0,VLOOKUP(E548,税率表!$C$29:$F$36,3,1),0)</f>
        <v>0</v>
      </c>
      <c r="G548" s="43">
        <f>IF(E548&gt;0,VLOOKUP(E548,税率表!$C$29:$F$36,4,1),0)</f>
        <v>0</v>
      </c>
      <c r="H548" s="43">
        <f t="shared" si="37"/>
        <v>0</v>
      </c>
      <c r="I548" s="43">
        <f>IF(H548&gt;0,VLOOKUP(H548/12,税率表!$A$17:$D$24,3,1),0)</f>
        <v>0</v>
      </c>
      <c r="J548" s="43">
        <f>IF(H548&gt;0,VLOOKUP(H548/12,税率表!$A$17:$D$24,4,1),0)</f>
        <v>0</v>
      </c>
      <c r="K548" s="43">
        <f t="shared" si="38"/>
        <v>0</v>
      </c>
      <c r="L548" s="43">
        <f t="shared" si="39"/>
        <v>0</v>
      </c>
    </row>
    <row r="549" ht="16.5" spans="1:12">
      <c r="A549" s="41">
        <v>548</v>
      </c>
      <c r="B549" s="41"/>
      <c r="C549" s="41"/>
      <c r="D549" s="42"/>
      <c r="E549" s="43">
        <f t="shared" si="36"/>
        <v>0</v>
      </c>
      <c r="F549" s="43">
        <f>IF(E549&gt;0,VLOOKUP(E549,税率表!$C$29:$F$36,3,1),0)</f>
        <v>0</v>
      </c>
      <c r="G549" s="43">
        <f>IF(E549&gt;0,VLOOKUP(E549,税率表!$C$29:$F$36,4,1),0)</f>
        <v>0</v>
      </c>
      <c r="H549" s="43">
        <f t="shared" si="37"/>
        <v>0</v>
      </c>
      <c r="I549" s="43">
        <f>IF(H549&gt;0,VLOOKUP(H549/12,税率表!$A$17:$D$24,3,1),0)</f>
        <v>0</v>
      </c>
      <c r="J549" s="43">
        <f>IF(H549&gt;0,VLOOKUP(H549/12,税率表!$A$17:$D$24,4,1),0)</f>
        <v>0</v>
      </c>
      <c r="K549" s="43">
        <f t="shared" si="38"/>
        <v>0</v>
      </c>
      <c r="L549" s="43">
        <f t="shared" si="39"/>
        <v>0</v>
      </c>
    </row>
    <row r="550" ht="16.5" spans="1:12">
      <c r="A550" s="41">
        <v>549</v>
      </c>
      <c r="B550" s="41"/>
      <c r="C550" s="41"/>
      <c r="D550" s="42"/>
      <c r="E550" s="43">
        <f t="shared" si="36"/>
        <v>0</v>
      </c>
      <c r="F550" s="43">
        <f>IF(E550&gt;0,VLOOKUP(E550,税率表!$C$29:$F$36,3,1),0)</f>
        <v>0</v>
      </c>
      <c r="G550" s="43">
        <f>IF(E550&gt;0,VLOOKUP(E550,税率表!$C$29:$F$36,4,1),0)</f>
        <v>0</v>
      </c>
      <c r="H550" s="43">
        <f t="shared" si="37"/>
        <v>0</v>
      </c>
      <c r="I550" s="43">
        <f>IF(H550&gt;0,VLOOKUP(H550/12,税率表!$A$17:$D$24,3,1),0)</f>
        <v>0</v>
      </c>
      <c r="J550" s="43">
        <f>IF(H550&gt;0,VLOOKUP(H550/12,税率表!$A$17:$D$24,4,1),0)</f>
        <v>0</v>
      </c>
      <c r="K550" s="43">
        <f t="shared" si="38"/>
        <v>0</v>
      </c>
      <c r="L550" s="43">
        <f t="shared" si="39"/>
        <v>0</v>
      </c>
    </row>
    <row r="551" ht="16.5" spans="1:12">
      <c r="A551" s="41">
        <v>550</v>
      </c>
      <c r="B551" s="41"/>
      <c r="C551" s="41"/>
      <c r="D551" s="42"/>
      <c r="E551" s="43">
        <f t="shared" si="36"/>
        <v>0</v>
      </c>
      <c r="F551" s="43">
        <f>IF(E551&gt;0,VLOOKUP(E551,税率表!$C$29:$F$36,3,1),0)</f>
        <v>0</v>
      </c>
      <c r="G551" s="43">
        <f>IF(E551&gt;0,VLOOKUP(E551,税率表!$C$29:$F$36,4,1),0)</f>
        <v>0</v>
      </c>
      <c r="H551" s="43">
        <f t="shared" si="37"/>
        <v>0</v>
      </c>
      <c r="I551" s="43">
        <f>IF(H551&gt;0,VLOOKUP(H551/12,税率表!$A$17:$D$24,3,1),0)</f>
        <v>0</v>
      </c>
      <c r="J551" s="43">
        <f>IF(H551&gt;0,VLOOKUP(H551/12,税率表!$A$17:$D$24,4,1),0)</f>
        <v>0</v>
      </c>
      <c r="K551" s="43">
        <f t="shared" si="38"/>
        <v>0</v>
      </c>
      <c r="L551" s="43">
        <f t="shared" si="39"/>
        <v>0</v>
      </c>
    </row>
    <row r="552" ht="16.5" spans="1:12">
      <c r="A552" s="41">
        <v>551</v>
      </c>
      <c r="B552" s="41"/>
      <c r="C552" s="41"/>
      <c r="D552" s="42"/>
      <c r="E552" s="43">
        <f t="shared" si="36"/>
        <v>0</v>
      </c>
      <c r="F552" s="43">
        <f>IF(E552&gt;0,VLOOKUP(E552,税率表!$C$29:$F$36,3,1),0)</f>
        <v>0</v>
      </c>
      <c r="G552" s="43">
        <f>IF(E552&gt;0,VLOOKUP(E552,税率表!$C$29:$F$36,4,1),0)</f>
        <v>0</v>
      </c>
      <c r="H552" s="43">
        <f t="shared" si="37"/>
        <v>0</v>
      </c>
      <c r="I552" s="43">
        <f>IF(H552&gt;0,VLOOKUP(H552/12,税率表!$A$17:$D$24,3,1),0)</f>
        <v>0</v>
      </c>
      <c r="J552" s="43">
        <f>IF(H552&gt;0,VLOOKUP(H552/12,税率表!$A$17:$D$24,4,1),0)</f>
        <v>0</v>
      </c>
      <c r="K552" s="43">
        <f t="shared" si="38"/>
        <v>0</v>
      </c>
      <c r="L552" s="43">
        <f t="shared" si="39"/>
        <v>0</v>
      </c>
    </row>
    <row r="553" ht="16.5" spans="1:12">
      <c r="A553" s="41">
        <v>552</v>
      </c>
      <c r="B553" s="41"/>
      <c r="C553" s="41"/>
      <c r="D553" s="42"/>
      <c r="E553" s="43">
        <f t="shared" si="36"/>
        <v>0</v>
      </c>
      <c r="F553" s="43">
        <f>IF(E553&gt;0,VLOOKUP(E553,税率表!$C$29:$F$36,3,1),0)</f>
        <v>0</v>
      </c>
      <c r="G553" s="43">
        <f>IF(E553&gt;0,VLOOKUP(E553,税率表!$C$29:$F$36,4,1),0)</f>
        <v>0</v>
      </c>
      <c r="H553" s="43">
        <f t="shared" si="37"/>
        <v>0</v>
      </c>
      <c r="I553" s="43">
        <f>IF(H553&gt;0,VLOOKUP(H553/12,税率表!$A$17:$D$24,3,1),0)</f>
        <v>0</v>
      </c>
      <c r="J553" s="43">
        <f>IF(H553&gt;0,VLOOKUP(H553/12,税率表!$A$17:$D$24,4,1),0)</f>
        <v>0</v>
      </c>
      <c r="K553" s="43">
        <f t="shared" si="38"/>
        <v>0</v>
      </c>
      <c r="L553" s="43">
        <f t="shared" si="39"/>
        <v>0</v>
      </c>
    </row>
    <row r="554" ht="16.5" spans="1:12">
      <c r="A554" s="41">
        <v>553</v>
      </c>
      <c r="B554" s="41"/>
      <c r="C554" s="41"/>
      <c r="D554" s="42"/>
      <c r="E554" s="43">
        <f t="shared" si="36"/>
        <v>0</v>
      </c>
      <c r="F554" s="43">
        <f>IF(E554&gt;0,VLOOKUP(E554,税率表!$C$29:$F$36,3,1),0)</f>
        <v>0</v>
      </c>
      <c r="G554" s="43">
        <f>IF(E554&gt;0,VLOOKUP(E554,税率表!$C$29:$F$36,4,1),0)</f>
        <v>0</v>
      </c>
      <c r="H554" s="43">
        <f t="shared" si="37"/>
        <v>0</v>
      </c>
      <c r="I554" s="43">
        <f>IF(H554&gt;0,VLOOKUP(H554/12,税率表!$A$17:$D$24,3,1),0)</f>
        <v>0</v>
      </c>
      <c r="J554" s="43">
        <f>IF(H554&gt;0,VLOOKUP(H554/12,税率表!$A$17:$D$24,4,1),0)</f>
        <v>0</v>
      </c>
      <c r="K554" s="43">
        <f t="shared" si="38"/>
        <v>0</v>
      </c>
      <c r="L554" s="43">
        <f t="shared" si="39"/>
        <v>0</v>
      </c>
    </row>
    <row r="555" ht="16.5" spans="1:12">
      <c r="A555" s="41">
        <v>554</v>
      </c>
      <c r="B555" s="41"/>
      <c r="C555" s="41"/>
      <c r="D555" s="42"/>
      <c r="E555" s="43">
        <f t="shared" si="36"/>
        <v>0</v>
      </c>
      <c r="F555" s="43">
        <f>IF(E555&gt;0,VLOOKUP(E555,税率表!$C$29:$F$36,3,1),0)</f>
        <v>0</v>
      </c>
      <c r="G555" s="43">
        <f>IF(E555&gt;0,VLOOKUP(E555,税率表!$C$29:$F$36,4,1),0)</f>
        <v>0</v>
      </c>
      <c r="H555" s="43">
        <f t="shared" si="37"/>
        <v>0</v>
      </c>
      <c r="I555" s="43">
        <f>IF(H555&gt;0,VLOOKUP(H555/12,税率表!$A$17:$D$24,3,1),0)</f>
        <v>0</v>
      </c>
      <c r="J555" s="43">
        <f>IF(H555&gt;0,VLOOKUP(H555/12,税率表!$A$17:$D$24,4,1),0)</f>
        <v>0</v>
      </c>
      <c r="K555" s="43">
        <f t="shared" si="38"/>
        <v>0</v>
      </c>
      <c r="L555" s="43">
        <f t="shared" si="39"/>
        <v>0</v>
      </c>
    </row>
    <row r="556" ht="16.5" spans="1:12">
      <c r="A556" s="41">
        <v>555</v>
      </c>
      <c r="B556" s="41"/>
      <c r="C556" s="41"/>
      <c r="D556" s="42"/>
      <c r="E556" s="43">
        <f t="shared" si="36"/>
        <v>0</v>
      </c>
      <c r="F556" s="43">
        <f>IF(E556&gt;0,VLOOKUP(E556,税率表!$C$29:$F$36,3,1),0)</f>
        <v>0</v>
      </c>
      <c r="G556" s="43">
        <f>IF(E556&gt;0,VLOOKUP(E556,税率表!$C$29:$F$36,4,1),0)</f>
        <v>0</v>
      </c>
      <c r="H556" s="43">
        <f t="shared" si="37"/>
        <v>0</v>
      </c>
      <c r="I556" s="43">
        <f>IF(H556&gt;0,VLOOKUP(H556/12,税率表!$A$17:$D$24,3,1),0)</f>
        <v>0</v>
      </c>
      <c r="J556" s="43">
        <f>IF(H556&gt;0,VLOOKUP(H556/12,税率表!$A$17:$D$24,4,1),0)</f>
        <v>0</v>
      </c>
      <c r="K556" s="43">
        <f t="shared" si="38"/>
        <v>0</v>
      </c>
      <c r="L556" s="43">
        <f t="shared" si="39"/>
        <v>0</v>
      </c>
    </row>
    <row r="557" ht="16.5" spans="1:12">
      <c r="A557" s="41">
        <v>556</v>
      </c>
      <c r="B557" s="41"/>
      <c r="C557" s="41"/>
      <c r="D557" s="42"/>
      <c r="E557" s="43">
        <f t="shared" si="36"/>
        <v>0</v>
      </c>
      <c r="F557" s="43">
        <f>IF(E557&gt;0,VLOOKUP(E557,税率表!$C$29:$F$36,3,1),0)</f>
        <v>0</v>
      </c>
      <c r="G557" s="43">
        <f>IF(E557&gt;0,VLOOKUP(E557,税率表!$C$29:$F$36,4,1),0)</f>
        <v>0</v>
      </c>
      <c r="H557" s="43">
        <f t="shared" si="37"/>
        <v>0</v>
      </c>
      <c r="I557" s="43">
        <f>IF(H557&gt;0,VLOOKUP(H557/12,税率表!$A$17:$D$24,3,1),0)</f>
        <v>0</v>
      </c>
      <c r="J557" s="43">
        <f>IF(H557&gt;0,VLOOKUP(H557/12,税率表!$A$17:$D$24,4,1),0)</f>
        <v>0</v>
      </c>
      <c r="K557" s="43">
        <f t="shared" si="38"/>
        <v>0</v>
      </c>
      <c r="L557" s="43">
        <f t="shared" si="39"/>
        <v>0</v>
      </c>
    </row>
    <row r="558" ht="16.5" spans="1:12">
      <c r="A558" s="41">
        <v>557</v>
      </c>
      <c r="B558" s="41"/>
      <c r="C558" s="41"/>
      <c r="D558" s="42"/>
      <c r="E558" s="43">
        <f t="shared" si="36"/>
        <v>0</v>
      </c>
      <c r="F558" s="43">
        <f>IF(E558&gt;0,VLOOKUP(E558,税率表!$C$29:$F$36,3,1),0)</f>
        <v>0</v>
      </c>
      <c r="G558" s="43">
        <f>IF(E558&gt;0,VLOOKUP(E558,税率表!$C$29:$F$36,4,1),0)</f>
        <v>0</v>
      </c>
      <c r="H558" s="43">
        <f t="shared" si="37"/>
        <v>0</v>
      </c>
      <c r="I558" s="43">
        <f>IF(H558&gt;0,VLOOKUP(H558/12,税率表!$A$17:$D$24,3,1),0)</f>
        <v>0</v>
      </c>
      <c r="J558" s="43">
        <f>IF(H558&gt;0,VLOOKUP(H558/12,税率表!$A$17:$D$24,4,1),0)</f>
        <v>0</v>
      </c>
      <c r="K558" s="43">
        <f t="shared" si="38"/>
        <v>0</v>
      </c>
      <c r="L558" s="43">
        <f t="shared" si="39"/>
        <v>0</v>
      </c>
    </row>
    <row r="559" ht="16.5" spans="1:12">
      <c r="A559" s="41">
        <v>558</v>
      </c>
      <c r="B559" s="41"/>
      <c r="C559" s="41"/>
      <c r="D559" s="42"/>
      <c r="E559" s="43">
        <f t="shared" si="36"/>
        <v>0</v>
      </c>
      <c r="F559" s="43">
        <f>IF(E559&gt;0,VLOOKUP(E559,税率表!$C$29:$F$36,3,1),0)</f>
        <v>0</v>
      </c>
      <c r="G559" s="43">
        <f>IF(E559&gt;0,VLOOKUP(E559,税率表!$C$29:$F$36,4,1),0)</f>
        <v>0</v>
      </c>
      <c r="H559" s="43">
        <f t="shared" si="37"/>
        <v>0</v>
      </c>
      <c r="I559" s="43">
        <f>IF(H559&gt;0,VLOOKUP(H559/12,税率表!$A$17:$D$24,3,1),0)</f>
        <v>0</v>
      </c>
      <c r="J559" s="43">
        <f>IF(H559&gt;0,VLOOKUP(H559/12,税率表!$A$17:$D$24,4,1),0)</f>
        <v>0</v>
      </c>
      <c r="K559" s="43">
        <f t="shared" si="38"/>
        <v>0</v>
      </c>
      <c r="L559" s="43">
        <f t="shared" si="39"/>
        <v>0</v>
      </c>
    </row>
    <row r="560" ht="16.5" spans="1:12">
      <c r="A560" s="41">
        <v>559</v>
      </c>
      <c r="B560" s="41"/>
      <c r="C560" s="41"/>
      <c r="D560" s="42"/>
      <c r="E560" s="43">
        <f t="shared" si="36"/>
        <v>0</v>
      </c>
      <c r="F560" s="43">
        <f>IF(E560&gt;0,VLOOKUP(E560,税率表!$C$29:$F$36,3,1),0)</f>
        <v>0</v>
      </c>
      <c r="G560" s="43">
        <f>IF(E560&gt;0,VLOOKUP(E560,税率表!$C$29:$F$36,4,1),0)</f>
        <v>0</v>
      </c>
      <c r="H560" s="43">
        <f t="shared" si="37"/>
        <v>0</v>
      </c>
      <c r="I560" s="43">
        <f>IF(H560&gt;0,VLOOKUP(H560/12,税率表!$A$17:$D$24,3,1),0)</f>
        <v>0</v>
      </c>
      <c r="J560" s="43">
        <f>IF(H560&gt;0,VLOOKUP(H560/12,税率表!$A$17:$D$24,4,1),0)</f>
        <v>0</v>
      </c>
      <c r="K560" s="43">
        <f t="shared" si="38"/>
        <v>0</v>
      </c>
      <c r="L560" s="43">
        <f t="shared" si="39"/>
        <v>0</v>
      </c>
    </row>
    <row r="561" ht="16.5" spans="1:12">
      <c r="A561" s="41">
        <v>560</v>
      </c>
      <c r="B561" s="41"/>
      <c r="C561" s="41"/>
      <c r="D561" s="42"/>
      <c r="E561" s="43">
        <f t="shared" si="36"/>
        <v>0</v>
      </c>
      <c r="F561" s="43">
        <f>IF(E561&gt;0,VLOOKUP(E561,税率表!$C$29:$F$36,3,1),0)</f>
        <v>0</v>
      </c>
      <c r="G561" s="43">
        <f>IF(E561&gt;0,VLOOKUP(E561,税率表!$C$29:$F$36,4,1),0)</f>
        <v>0</v>
      </c>
      <c r="H561" s="43">
        <f t="shared" si="37"/>
        <v>0</v>
      </c>
      <c r="I561" s="43">
        <f>IF(H561&gt;0,VLOOKUP(H561/12,税率表!$A$17:$D$24,3,1),0)</f>
        <v>0</v>
      </c>
      <c r="J561" s="43">
        <f>IF(H561&gt;0,VLOOKUP(H561/12,税率表!$A$17:$D$24,4,1),0)</f>
        <v>0</v>
      </c>
      <c r="K561" s="43">
        <f t="shared" si="38"/>
        <v>0</v>
      </c>
      <c r="L561" s="43">
        <f t="shared" si="39"/>
        <v>0</v>
      </c>
    </row>
    <row r="562" ht="16.5" spans="1:12">
      <c r="A562" s="41">
        <v>561</v>
      </c>
      <c r="B562" s="41"/>
      <c r="C562" s="41"/>
      <c r="D562" s="42"/>
      <c r="E562" s="43">
        <f t="shared" si="36"/>
        <v>0</v>
      </c>
      <c r="F562" s="43">
        <f>IF(E562&gt;0,VLOOKUP(E562,税率表!$C$29:$F$36,3,1),0)</f>
        <v>0</v>
      </c>
      <c r="G562" s="43">
        <f>IF(E562&gt;0,VLOOKUP(E562,税率表!$C$29:$F$36,4,1),0)</f>
        <v>0</v>
      </c>
      <c r="H562" s="43">
        <f t="shared" si="37"/>
        <v>0</v>
      </c>
      <c r="I562" s="43">
        <f>IF(H562&gt;0,VLOOKUP(H562/12,税率表!$A$17:$D$24,3,1),0)</f>
        <v>0</v>
      </c>
      <c r="J562" s="43">
        <f>IF(H562&gt;0,VLOOKUP(H562/12,税率表!$A$17:$D$24,4,1),0)</f>
        <v>0</v>
      </c>
      <c r="K562" s="43">
        <f t="shared" si="38"/>
        <v>0</v>
      </c>
      <c r="L562" s="43">
        <f t="shared" si="39"/>
        <v>0</v>
      </c>
    </row>
    <row r="563" ht="16.5" spans="1:12">
      <c r="A563" s="41">
        <v>562</v>
      </c>
      <c r="B563" s="41"/>
      <c r="C563" s="41"/>
      <c r="D563" s="42"/>
      <c r="E563" s="43">
        <f t="shared" si="36"/>
        <v>0</v>
      </c>
      <c r="F563" s="43">
        <f>IF(E563&gt;0,VLOOKUP(E563,税率表!$C$29:$F$36,3,1),0)</f>
        <v>0</v>
      </c>
      <c r="G563" s="43">
        <f>IF(E563&gt;0,VLOOKUP(E563,税率表!$C$29:$F$36,4,1),0)</f>
        <v>0</v>
      </c>
      <c r="H563" s="43">
        <f t="shared" si="37"/>
        <v>0</v>
      </c>
      <c r="I563" s="43">
        <f>IF(H563&gt;0,VLOOKUP(H563/12,税率表!$A$17:$D$24,3,1),0)</f>
        <v>0</v>
      </c>
      <c r="J563" s="43">
        <f>IF(H563&gt;0,VLOOKUP(H563/12,税率表!$A$17:$D$24,4,1),0)</f>
        <v>0</v>
      </c>
      <c r="K563" s="43">
        <f t="shared" si="38"/>
        <v>0</v>
      </c>
      <c r="L563" s="43">
        <f t="shared" si="39"/>
        <v>0</v>
      </c>
    </row>
    <row r="564" ht="16.5" spans="1:12">
      <c r="A564" s="41">
        <v>563</v>
      </c>
      <c r="B564" s="41"/>
      <c r="C564" s="41"/>
      <c r="D564" s="42"/>
      <c r="E564" s="43">
        <f t="shared" si="36"/>
        <v>0</v>
      </c>
      <c r="F564" s="43">
        <f>IF(E564&gt;0,VLOOKUP(E564,税率表!$C$29:$F$36,3,1),0)</f>
        <v>0</v>
      </c>
      <c r="G564" s="43">
        <f>IF(E564&gt;0,VLOOKUP(E564,税率表!$C$29:$F$36,4,1),0)</f>
        <v>0</v>
      </c>
      <c r="H564" s="43">
        <f t="shared" si="37"/>
        <v>0</v>
      </c>
      <c r="I564" s="43">
        <f>IF(H564&gt;0,VLOOKUP(H564/12,税率表!$A$17:$D$24,3,1),0)</f>
        <v>0</v>
      </c>
      <c r="J564" s="43">
        <f>IF(H564&gt;0,VLOOKUP(H564/12,税率表!$A$17:$D$24,4,1),0)</f>
        <v>0</v>
      </c>
      <c r="K564" s="43">
        <f t="shared" si="38"/>
        <v>0</v>
      </c>
      <c r="L564" s="43">
        <f t="shared" si="39"/>
        <v>0</v>
      </c>
    </row>
    <row r="565" ht="16.5" spans="1:12">
      <c r="A565" s="41">
        <v>564</v>
      </c>
      <c r="B565" s="41"/>
      <c r="C565" s="41"/>
      <c r="D565" s="42"/>
      <c r="E565" s="43">
        <f t="shared" si="36"/>
        <v>0</v>
      </c>
      <c r="F565" s="43">
        <f>IF(E565&gt;0,VLOOKUP(E565,税率表!$C$29:$F$36,3,1),0)</f>
        <v>0</v>
      </c>
      <c r="G565" s="43">
        <f>IF(E565&gt;0,VLOOKUP(E565,税率表!$C$29:$F$36,4,1),0)</f>
        <v>0</v>
      </c>
      <c r="H565" s="43">
        <f t="shared" si="37"/>
        <v>0</v>
      </c>
      <c r="I565" s="43">
        <f>IF(H565&gt;0,VLOOKUP(H565/12,税率表!$A$17:$D$24,3,1),0)</f>
        <v>0</v>
      </c>
      <c r="J565" s="43">
        <f>IF(H565&gt;0,VLOOKUP(H565/12,税率表!$A$17:$D$24,4,1),0)</f>
        <v>0</v>
      </c>
      <c r="K565" s="43">
        <f t="shared" si="38"/>
        <v>0</v>
      </c>
      <c r="L565" s="43">
        <f t="shared" si="39"/>
        <v>0</v>
      </c>
    </row>
    <row r="566" ht="16.5" spans="1:12">
      <c r="A566" s="41">
        <v>565</v>
      </c>
      <c r="B566" s="41"/>
      <c r="C566" s="41"/>
      <c r="D566" s="42"/>
      <c r="E566" s="43">
        <f t="shared" si="36"/>
        <v>0</v>
      </c>
      <c r="F566" s="43">
        <f>IF(E566&gt;0,VLOOKUP(E566,税率表!$C$29:$F$36,3,1),0)</f>
        <v>0</v>
      </c>
      <c r="G566" s="43">
        <f>IF(E566&gt;0,VLOOKUP(E566,税率表!$C$29:$F$36,4,1),0)</f>
        <v>0</v>
      </c>
      <c r="H566" s="43">
        <f t="shared" si="37"/>
        <v>0</v>
      </c>
      <c r="I566" s="43">
        <f>IF(H566&gt;0,VLOOKUP(H566/12,税率表!$A$17:$D$24,3,1),0)</f>
        <v>0</v>
      </c>
      <c r="J566" s="43">
        <f>IF(H566&gt;0,VLOOKUP(H566/12,税率表!$A$17:$D$24,4,1),0)</f>
        <v>0</v>
      </c>
      <c r="K566" s="43">
        <f t="shared" si="38"/>
        <v>0</v>
      </c>
      <c r="L566" s="43">
        <f t="shared" si="39"/>
        <v>0</v>
      </c>
    </row>
    <row r="567" ht="16.5" spans="1:12">
      <c r="A567" s="41">
        <v>566</v>
      </c>
      <c r="B567" s="41"/>
      <c r="C567" s="41"/>
      <c r="D567" s="42"/>
      <c r="E567" s="43">
        <f t="shared" si="36"/>
        <v>0</v>
      </c>
      <c r="F567" s="43">
        <f>IF(E567&gt;0,VLOOKUP(E567,税率表!$C$29:$F$36,3,1),0)</f>
        <v>0</v>
      </c>
      <c r="G567" s="43">
        <f>IF(E567&gt;0,VLOOKUP(E567,税率表!$C$29:$F$36,4,1),0)</f>
        <v>0</v>
      </c>
      <c r="H567" s="43">
        <f t="shared" si="37"/>
        <v>0</v>
      </c>
      <c r="I567" s="43">
        <f>IF(H567&gt;0,VLOOKUP(H567/12,税率表!$A$17:$D$24,3,1),0)</f>
        <v>0</v>
      </c>
      <c r="J567" s="43">
        <f>IF(H567&gt;0,VLOOKUP(H567/12,税率表!$A$17:$D$24,4,1),0)</f>
        <v>0</v>
      </c>
      <c r="K567" s="43">
        <f t="shared" si="38"/>
        <v>0</v>
      </c>
      <c r="L567" s="43">
        <f t="shared" si="39"/>
        <v>0</v>
      </c>
    </row>
    <row r="568" ht="16.5" spans="1:12">
      <c r="A568" s="41">
        <v>567</v>
      </c>
      <c r="B568" s="41"/>
      <c r="C568" s="41"/>
      <c r="D568" s="42"/>
      <c r="E568" s="43">
        <f t="shared" si="36"/>
        <v>0</v>
      </c>
      <c r="F568" s="43">
        <f>IF(E568&gt;0,VLOOKUP(E568,税率表!$C$29:$F$36,3,1),0)</f>
        <v>0</v>
      </c>
      <c r="G568" s="43">
        <f>IF(E568&gt;0,VLOOKUP(E568,税率表!$C$29:$F$36,4,1),0)</f>
        <v>0</v>
      </c>
      <c r="H568" s="43">
        <f t="shared" si="37"/>
        <v>0</v>
      </c>
      <c r="I568" s="43">
        <f>IF(H568&gt;0,VLOOKUP(H568/12,税率表!$A$17:$D$24,3,1),0)</f>
        <v>0</v>
      </c>
      <c r="J568" s="43">
        <f>IF(H568&gt;0,VLOOKUP(H568/12,税率表!$A$17:$D$24,4,1),0)</f>
        <v>0</v>
      </c>
      <c r="K568" s="43">
        <f t="shared" si="38"/>
        <v>0</v>
      </c>
      <c r="L568" s="43">
        <f t="shared" si="39"/>
        <v>0</v>
      </c>
    </row>
    <row r="569" ht="16.5" spans="1:12">
      <c r="A569" s="41">
        <v>568</v>
      </c>
      <c r="B569" s="41"/>
      <c r="C569" s="41"/>
      <c r="D569" s="42"/>
      <c r="E569" s="43">
        <f t="shared" si="36"/>
        <v>0</v>
      </c>
      <c r="F569" s="43">
        <f>IF(E569&gt;0,VLOOKUP(E569,税率表!$C$29:$F$36,3,1),0)</f>
        <v>0</v>
      </c>
      <c r="G569" s="43">
        <f>IF(E569&gt;0,VLOOKUP(E569,税率表!$C$29:$F$36,4,1),0)</f>
        <v>0</v>
      </c>
      <c r="H569" s="43">
        <f t="shared" si="37"/>
        <v>0</v>
      </c>
      <c r="I569" s="43">
        <f>IF(H569&gt;0,VLOOKUP(H569/12,税率表!$A$17:$D$24,3,1),0)</f>
        <v>0</v>
      </c>
      <c r="J569" s="43">
        <f>IF(H569&gt;0,VLOOKUP(H569/12,税率表!$A$17:$D$24,4,1),0)</f>
        <v>0</v>
      </c>
      <c r="K569" s="43">
        <f t="shared" si="38"/>
        <v>0</v>
      </c>
      <c r="L569" s="43">
        <f t="shared" si="39"/>
        <v>0</v>
      </c>
    </row>
    <row r="570" ht="16.5" spans="1:12">
      <c r="A570" s="41">
        <v>569</v>
      </c>
      <c r="B570" s="41"/>
      <c r="C570" s="41"/>
      <c r="D570" s="42"/>
      <c r="E570" s="43">
        <f t="shared" si="36"/>
        <v>0</v>
      </c>
      <c r="F570" s="43">
        <f>IF(E570&gt;0,VLOOKUP(E570,税率表!$C$29:$F$36,3,1),0)</f>
        <v>0</v>
      </c>
      <c r="G570" s="43">
        <f>IF(E570&gt;0,VLOOKUP(E570,税率表!$C$29:$F$36,4,1),0)</f>
        <v>0</v>
      </c>
      <c r="H570" s="43">
        <f t="shared" si="37"/>
        <v>0</v>
      </c>
      <c r="I570" s="43">
        <f>IF(H570&gt;0,VLOOKUP(H570/12,税率表!$A$17:$D$24,3,1),0)</f>
        <v>0</v>
      </c>
      <c r="J570" s="43">
        <f>IF(H570&gt;0,VLOOKUP(H570/12,税率表!$A$17:$D$24,4,1),0)</f>
        <v>0</v>
      </c>
      <c r="K570" s="43">
        <f t="shared" si="38"/>
        <v>0</v>
      </c>
      <c r="L570" s="43">
        <f t="shared" si="39"/>
        <v>0</v>
      </c>
    </row>
    <row r="571" ht="16.5" spans="1:12">
      <c r="A571" s="41">
        <v>570</v>
      </c>
      <c r="B571" s="41"/>
      <c r="C571" s="41"/>
      <c r="D571" s="42"/>
      <c r="E571" s="43">
        <f t="shared" si="36"/>
        <v>0</v>
      </c>
      <c r="F571" s="43">
        <f>IF(E571&gt;0,VLOOKUP(E571,税率表!$C$29:$F$36,3,1),0)</f>
        <v>0</v>
      </c>
      <c r="G571" s="43">
        <f>IF(E571&gt;0,VLOOKUP(E571,税率表!$C$29:$F$36,4,1),0)</f>
        <v>0</v>
      </c>
      <c r="H571" s="43">
        <f t="shared" si="37"/>
        <v>0</v>
      </c>
      <c r="I571" s="43">
        <f>IF(H571&gt;0,VLOOKUP(H571/12,税率表!$A$17:$D$24,3,1),0)</f>
        <v>0</v>
      </c>
      <c r="J571" s="43">
        <f>IF(H571&gt;0,VLOOKUP(H571/12,税率表!$A$17:$D$24,4,1),0)</f>
        <v>0</v>
      </c>
      <c r="K571" s="43">
        <f t="shared" si="38"/>
        <v>0</v>
      </c>
      <c r="L571" s="43">
        <f t="shared" si="39"/>
        <v>0</v>
      </c>
    </row>
    <row r="572" ht="16.5" spans="1:12">
      <c r="A572" s="41">
        <v>571</v>
      </c>
      <c r="B572" s="41"/>
      <c r="C572" s="41"/>
      <c r="D572" s="42"/>
      <c r="E572" s="43">
        <f t="shared" si="36"/>
        <v>0</v>
      </c>
      <c r="F572" s="43">
        <f>IF(E572&gt;0,VLOOKUP(E572,税率表!$C$29:$F$36,3,1),0)</f>
        <v>0</v>
      </c>
      <c r="G572" s="43">
        <f>IF(E572&gt;0,VLOOKUP(E572,税率表!$C$29:$F$36,4,1),0)</f>
        <v>0</v>
      </c>
      <c r="H572" s="43">
        <f t="shared" si="37"/>
        <v>0</v>
      </c>
      <c r="I572" s="43">
        <f>IF(H572&gt;0,VLOOKUP(H572/12,税率表!$A$17:$D$24,3,1),0)</f>
        <v>0</v>
      </c>
      <c r="J572" s="43">
        <f>IF(H572&gt;0,VLOOKUP(H572/12,税率表!$A$17:$D$24,4,1),0)</f>
        <v>0</v>
      </c>
      <c r="K572" s="43">
        <f t="shared" si="38"/>
        <v>0</v>
      </c>
      <c r="L572" s="43">
        <f t="shared" si="39"/>
        <v>0</v>
      </c>
    </row>
    <row r="573" ht="16.5" spans="1:12">
      <c r="A573" s="41">
        <v>572</v>
      </c>
      <c r="B573" s="41"/>
      <c r="C573" s="41"/>
      <c r="D573" s="42"/>
      <c r="E573" s="43">
        <f t="shared" si="36"/>
        <v>0</v>
      </c>
      <c r="F573" s="43">
        <f>IF(E573&gt;0,VLOOKUP(E573,税率表!$C$29:$F$36,3,1),0)</f>
        <v>0</v>
      </c>
      <c r="G573" s="43">
        <f>IF(E573&gt;0,VLOOKUP(E573,税率表!$C$29:$F$36,4,1),0)</f>
        <v>0</v>
      </c>
      <c r="H573" s="43">
        <f t="shared" si="37"/>
        <v>0</v>
      </c>
      <c r="I573" s="43">
        <f>IF(H573&gt;0,VLOOKUP(H573/12,税率表!$A$17:$D$24,3,1),0)</f>
        <v>0</v>
      </c>
      <c r="J573" s="43">
        <f>IF(H573&gt;0,VLOOKUP(H573/12,税率表!$A$17:$D$24,4,1),0)</f>
        <v>0</v>
      </c>
      <c r="K573" s="43">
        <f t="shared" si="38"/>
        <v>0</v>
      </c>
      <c r="L573" s="43">
        <f t="shared" si="39"/>
        <v>0</v>
      </c>
    </row>
    <row r="574" ht="16.5" spans="1:12">
      <c r="A574" s="41">
        <v>573</v>
      </c>
      <c r="B574" s="41"/>
      <c r="C574" s="41"/>
      <c r="D574" s="42"/>
      <c r="E574" s="43">
        <f t="shared" si="36"/>
        <v>0</v>
      </c>
      <c r="F574" s="43">
        <f>IF(E574&gt;0,VLOOKUP(E574,税率表!$C$29:$F$36,3,1),0)</f>
        <v>0</v>
      </c>
      <c r="G574" s="43">
        <f>IF(E574&gt;0,VLOOKUP(E574,税率表!$C$29:$F$36,4,1),0)</f>
        <v>0</v>
      </c>
      <c r="H574" s="43">
        <f t="shared" si="37"/>
        <v>0</v>
      </c>
      <c r="I574" s="43">
        <f>IF(H574&gt;0,VLOOKUP(H574/12,税率表!$A$17:$D$24,3,1),0)</f>
        <v>0</v>
      </c>
      <c r="J574" s="43">
        <f>IF(H574&gt;0,VLOOKUP(H574/12,税率表!$A$17:$D$24,4,1),0)</f>
        <v>0</v>
      </c>
      <c r="K574" s="43">
        <f t="shared" si="38"/>
        <v>0</v>
      </c>
      <c r="L574" s="43">
        <f t="shared" si="39"/>
        <v>0</v>
      </c>
    </row>
    <row r="575" ht="16.5" spans="1:12">
      <c r="A575" s="41">
        <v>574</v>
      </c>
      <c r="B575" s="41"/>
      <c r="C575" s="41"/>
      <c r="D575" s="42"/>
      <c r="E575" s="43">
        <f t="shared" si="36"/>
        <v>0</v>
      </c>
      <c r="F575" s="43">
        <f>IF(E575&gt;0,VLOOKUP(E575,税率表!$C$29:$F$36,3,1),0)</f>
        <v>0</v>
      </c>
      <c r="G575" s="43">
        <f>IF(E575&gt;0,VLOOKUP(E575,税率表!$C$29:$F$36,4,1),0)</f>
        <v>0</v>
      </c>
      <c r="H575" s="43">
        <f t="shared" si="37"/>
        <v>0</v>
      </c>
      <c r="I575" s="43">
        <f>IF(H575&gt;0,VLOOKUP(H575/12,税率表!$A$17:$D$24,3,1),0)</f>
        <v>0</v>
      </c>
      <c r="J575" s="43">
        <f>IF(H575&gt;0,VLOOKUP(H575/12,税率表!$A$17:$D$24,4,1),0)</f>
        <v>0</v>
      </c>
      <c r="K575" s="43">
        <f t="shared" si="38"/>
        <v>0</v>
      </c>
      <c r="L575" s="43">
        <f t="shared" si="39"/>
        <v>0</v>
      </c>
    </row>
    <row r="576" ht="16.5" spans="1:12">
      <c r="A576" s="41">
        <v>575</v>
      </c>
      <c r="B576" s="41"/>
      <c r="C576" s="41"/>
      <c r="D576" s="42"/>
      <c r="E576" s="43">
        <f t="shared" si="36"/>
        <v>0</v>
      </c>
      <c r="F576" s="43">
        <f>IF(E576&gt;0,VLOOKUP(E576,税率表!$C$29:$F$36,3,1),0)</f>
        <v>0</v>
      </c>
      <c r="G576" s="43">
        <f>IF(E576&gt;0,VLOOKUP(E576,税率表!$C$29:$F$36,4,1),0)</f>
        <v>0</v>
      </c>
      <c r="H576" s="43">
        <f t="shared" si="37"/>
        <v>0</v>
      </c>
      <c r="I576" s="43">
        <f>IF(H576&gt;0,VLOOKUP(H576/12,税率表!$A$17:$D$24,3,1),0)</f>
        <v>0</v>
      </c>
      <c r="J576" s="43">
        <f>IF(H576&gt;0,VLOOKUP(H576/12,税率表!$A$17:$D$24,4,1),0)</f>
        <v>0</v>
      </c>
      <c r="K576" s="43">
        <f t="shared" si="38"/>
        <v>0</v>
      </c>
      <c r="L576" s="43">
        <f t="shared" si="39"/>
        <v>0</v>
      </c>
    </row>
    <row r="577" ht="16.5" spans="1:12">
      <c r="A577" s="41">
        <v>576</v>
      </c>
      <c r="B577" s="41"/>
      <c r="C577" s="41"/>
      <c r="D577" s="42"/>
      <c r="E577" s="43">
        <f t="shared" si="36"/>
        <v>0</v>
      </c>
      <c r="F577" s="43">
        <f>IF(E577&gt;0,VLOOKUP(E577,税率表!$C$29:$F$36,3,1),0)</f>
        <v>0</v>
      </c>
      <c r="G577" s="43">
        <f>IF(E577&gt;0,VLOOKUP(E577,税率表!$C$29:$F$36,4,1),0)</f>
        <v>0</v>
      </c>
      <c r="H577" s="43">
        <f t="shared" si="37"/>
        <v>0</v>
      </c>
      <c r="I577" s="43">
        <f>IF(H577&gt;0,VLOOKUP(H577/12,税率表!$A$17:$D$24,3,1),0)</f>
        <v>0</v>
      </c>
      <c r="J577" s="43">
        <f>IF(H577&gt;0,VLOOKUP(H577/12,税率表!$A$17:$D$24,4,1),0)</f>
        <v>0</v>
      </c>
      <c r="K577" s="43">
        <f t="shared" si="38"/>
        <v>0</v>
      </c>
      <c r="L577" s="43">
        <f t="shared" si="39"/>
        <v>0</v>
      </c>
    </row>
    <row r="578" ht="16.5" spans="1:12">
      <c r="A578" s="41">
        <v>577</v>
      </c>
      <c r="B578" s="41"/>
      <c r="C578" s="41"/>
      <c r="D578" s="42"/>
      <c r="E578" s="43">
        <f t="shared" si="36"/>
        <v>0</v>
      </c>
      <c r="F578" s="43">
        <f>IF(E578&gt;0,VLOOKUP(E578,税率表!$C$29:$F$36,3,1),0)</f>
        <v>0</v>
      </c>
      <c r="G578" s="43">
        <f>IF(E578&gt;0,VLOOKUP(E578,税率表!$C$29:$F$36,4,1),0)</f>
        <v>0</v>
      </c>
      <c r="H578" s="43">
        <f t="shared" si="37"/>
        <v>0</v>
      </c>
      <c r="I578" s="43">
        <f>IF(H578&gt;0,VLOOKUP(H578/12,税率表!$A$17:$D$24,3,1),0)</f>
        <v>0</v>
      </c>
      <c r="J578" s="43">
        <f>IF(H578&gt;0,VLOOKUP(H578/12,税率表!$A$17:$D$24,4,1),0)</f>
        <v>0</v>
      </c>
      <c r="K578" s="43">
        <f t="shared" si="38"/>
        <v>0</v>
      </c>
      <c r="L578" s="43">
        <f t="shared" si="39"/>
        <v>0</v>
      </c>
    </row>
    <row r="579" ht="16.5" spans="1:12">
      <c r="A579" s="41">
        <v>578</v>
      </c>
      <c r="B579" s="41"/>
      <c r="C579" s="41"/>
      <c r="D579" s="42"/>
      <c r="E579" s="43">
        <f t="shared" si="36"/>
        <v>0</v>
      </c>
      <c r="F579" s="43">
        <f>IF(E579&gt;0,VLOOKUP(E579,税率表!$C$29:$F$36,3,1),0)</f>
        <v>0</v>
      </c>
      <c r="G579" s="43">
        <f>IF(E579&gt;0,VLOOKUP(E579,税率表!$C$29:$F$36,4,1),0)</f>
        <v>0</v>
      </c>
      <c r="H579" s="43">
        <f t="shared" si="37"/>
        <v>0</v>
      </c>
      <c r="I579" s="43">
        <f>IF(H579&gt;0,VLOOKUP(H579/12,税率表!$A$17:$D$24,3,1),0)</f>
        <v>0</v>
      </c>
      <c r="J579" s="43">
        <f>IF(H579&gt;0,VLOOKUP(H579/12,税率表!$A$17:$D$24,4,1),0)</f>
        <v>0</v>
      </c>
      <c r="K579" s="43">
        <f t="shared" si="38"/>
        <v>0</v>
      </c>
      <c r="L579" s="43">
        <f t="shared" si="39"/>
        <v>0</v>
      </c>
    </row>
    <row r="580" ht="16.5" spans="1:12">
      <c r="A580" s="41">
        <v>579</v>
      </c>
      <c r="B580" s="41"/>
      <c r="C580" s="41"/>
      <c r="D580" s="42"/>
      <c r="E580" s="43">
        <f t="shared" si="36"/>
        <v>0</v>
      </c>
      <c r="F580" s="43">
        <f>IF(E580&gt;0,VLOOKUP(E580,税率表!$C$29:$F$36,3,1),0)</f>
        <v>0</v>
      </c>
      <c r="G580" s="43">
        <f>IF(E580&gt;0,VLOOKUP(E580,税率表!$C$29:$F$36,4,1),0)</f>
        <v>0</v>
      </c>
      <c r="H580" s="43">
        <f t="shared" si="37"/>
        <v>0</v>
      </c>
      <c r="I580" s="43">
        <f>IF(H580&gt;0,VLOOKUP(H580/12,税率表!$A$17:$D$24,3,1),0)</f>
        <v>0</v>
      </c>
      <c r="J580" s="43">
        <f>IF(H580&gt;0,VLOOKUP(H580/12,税率表!$A$17:$D$24,4,1),0)</f>
        <v>0</v>
      </c>
      <c r="K580" s="43">
        <f t="shared" si="38"/>
        <v>0</v>
      </c>
      <c r="L580" s="43">
        <f t="shared" si="39"/>
        <v>0</v>
      </c>
    </row>
    <row r="581" ht="16.5" spans="1:12">
      <c r="A581" s="41">
        <v>580</v>
      </c>
      <c r="B581" s="41"/>
      <c r="C581" s="41"/>
      <c r="D581" s="42"/>
      <c r="E581" s="43">
        <f t="shared" si="36"/>
        <v>0</v>
      </c>
      <c r="F581" s="43">
        <f>IF(E581&gt;0,VLOOKUP(E581,税率表!$C$29:$F$36,3,1),0)</f>
        <v>0</v>
      </c>
      <c r="G581" s="43">
        <f>IF(E581&gt;0,VLOOKUP(E581,税率表!$C$29:$F$36,4,1),0)</f>
        <v>0</v>
      </c>
      <c r="H581" s="43">
        <f t="shared" si="37"/>
        <v>0</v>
      </c>
      <c r="I581" s="43">
        <f>IF(H581&gt;0,VLOOKUP(H581/12,税率表!$A$17:$D$24,3,1),0)</f>
        <v>0</v>
      </c>
      <c r="J581" s="43">
        <f>IF(H581&gt;0,VLOOKUP(H581/12,税率表!$A$17:$D$24,4,1),0)</f>
        <v>0</v>
      </c>
      <c r="K581" s="43">
        <f t="shared" si="38"/>
        <v>0</v>
      </c>
      <c r="L581" s="43">
        <f t="shared" si="39"/>
        <v>0</v>
      </c>
    </row>
    <row r="582" ht="16.5" spans="1:12">
      <c r="A582" s="41">
        <v>581</v>
      </c>
      <c r="B582" s="41"/>
      <c r="C582" s="41"/>
      <c r="D582" s="42"/>
      <c r="E582" s="43">
        <f t="shared" si="36"/>
        <v>0</v>
      </c>
      <c r="F582" s="43">
        <f>IF(E582&gt;0,VLOOKUP(E582,税率表!$C$29:$F$36,3,1),0)</f>
        <v>0</v>
      </c>
      <c r="G582" s="43">
        <f>IF(E582&gt;0,VLOOKUP(E582,税率表!$C$29:$F$36,4,1),0)</f>
        <v>0</v>
      </c>
      <c r="H582" s="43">
        <f t="shared" si="37"/>
        <v>0</v>
      </c>
      <c r="I582" s="43">
        <f>IF(H582&gt;0,VLOOKUP(H582/12,税率表!$A$17:$D$24,3,1),0)</f>
        <v>0</v>
      </c>
      <c r="J582" s="43">
        <f>IF(H582&gt;0,VLOOKUP(H582/12,税率表!$A$17:$D$24,4,1),0)</f>
        <v>0</v>
      </c>
      <c r="K582" s="43">
        <f t="shared" si="38"/>
        <v>0</v>
      </c>
      <c r="L582" s="43">
        <f t="shared" si="39"/>
        <v>0</v>
      </c>
    </row>
    <row r="583" ht="16.5" spans="1:12">
      <c r="A583" s="41">
        <v>582</v>
      </c>
      <c r="B583" s="41"/>
      <c r="C583" s="41"/>
      <c r="D583" s="42"/>
      <c r="E583" s="43">
        <f t="shared" si="36"/>
        <v>0</v>
      </c>
      <c r="F583" s="43">
        <f>IF(E583&gt;0,VLOOKUP(E583,税率表!$C$29:$F$36,3,1),0)</f>
        <v>0</v>
      </c>
      <c r="G583" s="43">
        <f>IF(E583&gt;0,VLOOKUP(E583,税率表!$C$29:$F$36,4,1),0)</f>
        <v>0</v>
      </c>
      <c r="H583" s="43">
        <f t="shared" si="37"/>
        <v>0</v>
      </c>
      <c r="I583" s="43">
        <f>IF(H583&gt;0,VLOOKUP(H583/12,税率表!$A$17:$D$24,3,1),0)</f>
        <v>0</v>
      </c>
      <c r="J583" s="43">
        <f>IF(H583&gt;0,VLOOKUP(H583/12,税率表!$A$17:$D$24,4,1),0)</f>
        <v>0</v>
      </c>
      <c r="K583" s="43">
        <f t="shared" si="38"/>
        <v>0</v>
      </c>
      <c r="L583" s="43">
        <f t="shared" si="39"/>
        <v>0</v>
      </c>
    </row>
    <row r="584" ht="16.5" spans="1:12">
      <c r="A584" s="41">
        <v>583</v>
      </c>
      <c r="B584" s="41"/>
      <c r="C584" s="41"/>
      <c r="D584" s="42"/>
      <c r="E584" s="43">
        <f t="shared" si="36"/>
        <v>0</v>
      </c>
      <c r="F584" s="43">
        <f>IF(E584&gt;0,VLOOKUP(E584,税率表!$C$29:$F$36,3,1),0)</f>
        <v>0</v>
      </c>
      <c r="G584" s="43">
        <f>IF(E584&gt;0,VLOOKUP(E584,税率表!$C$29:$F$36,4,1),0)</f>
        <v>0</v>
      </c>
      <c r="H584" s="43">
        <f t="shared" si="37"/>
        <v>0</v>
      </c>
      <c r="I584" s="43">
        <f>IF(H584&gt;0,VLOOKUP(H584/12,税率表!$A$17:$D$24,3,1),0)</f>
        <v>0</v>
      </c>
      <c r="J584" s="43">
        <f>IF(H584&gt;0,VLOOKUP(H584/12,税率表!$A$17:$D$24,4,1),0)</f>
        <v>0</v>
      </c>
      <c r="K584" s="43">
        <f t="shared" si="38"/>
        <v>0</v>
      </c>
      <c r="L584" s="43">
        <f t="shared" si="39"/>
        <v>0</v>
      </c>
    </row>
    <row r="585" ht="16.5" spans="1:12">
      <c r="A585" s="41">
        <v>584</v>
      </c>
      <c r="B585" s="41"/>
      <c r="C585" s="41"/>
      <c r="D585" s="42"/>
      <c r="E585" s="43">
        <f t="shared" si="36"/>
        <v>0</v>
      </c>
      <c r="F585" s="43">
        <f>IF(E585&gt;0,VLOOKUP(E585,税率表!$C$29:$F$36,3,1),0)</f>
        <v>0</v>
      </c>
      <c r="G585" s="43">
        <f>IF(E585&gt;0,VLOOKUP(E585,税率表!$C$29:$F$36,4,1),0)</f>
        <v>0</v>
      </c>
      <c r="H585" s="43">
        <f t="shared" si="37"/>
        <v>0</v>
      </c>
      <c r="I585" s="43">
        <f>IF(H585&gt;0,VLOOKUP(H585/12,税率表!$A$17:$D$24,3,1),0)</f>
        <v>0</v>
      </c>
      <c r="J585" s="43">
        <f>IF(H585&gt;0,VLOOKUP(H585/12,税率表!$A$17:$D$24,4,1),0)</f>
        <v>0</v>
      </c>
      <c r="K585" s="43">
        <f t="shared" si="38"/>
        <v>0</v>
      </c>
      <c r="L585" s="43">
        <f t="shared" si="39"/>
        <v>0</v>
      </c>
    </row>
    <row r="586" ht="16.5" spans="1:12">
      <c r="A586" s="41">
        <v>585</v>
      </c>
      <c r="B586" s="41"/>
      <c r="C586" s="41"/>
      <c r="D586" s="42"/>
      <c r="E586" s="43">
        <f t="shared" ref="E586:E649" si="40">ROUND(D586,2)</f>
        <v>0</v>
      </c>
      <c r="F586" s="43">
        <f>IF(E586&gt;0,VLOOKUP(E586,税率表!$C$29:$F$36,3,1),0)</f>
        <v>0</v>
      </c>
      <c r="G586" s="43">
        <f>IF(E586&gt;0,VLOOKUP(E586,税率表!$C$29:$F$36,4,1),0)</f>
        <v>0</v>
      </c>
      <c r="H586" s="43">
        <f t="shared" ref="H586:H649" si="41">ROUND((E586-G586)/(1-F586),2)</f>
        <v>0</v>
      </c>
      <c r="I586" s="43">
        <f>IF(H586&gt;0,VLOOKUP(H586/12,税率表!$A$17:$D$24,3,1),0)</f>
        <v>0</v>
      </c>
      <c r="J586" s="43">
        <f>IF(H586&gt;0,VLOOKUP(H586/12,税率表!$A$17:$D$24,4,1),0)</f>
        <v>0</v>
      </c>
      <c r="K586" s="43">
        <f t="shared" ref="K586:K649" si="42">ROUND(H586*I586-J586,2)</f>
        <v>0</v>
      </c>
      <c r="L586" s="43">
        <f t="shared" ref="L586:L649" si="43">ROUND((E586-G586)/(1-F586),2)</f>
        <v>0</v>
      </c>
    </row>
    <row r="587" ht="16.5" spans="1:12">
      <c r="A587" s="41">
        <v>586</v>
      </c>
      <c r="B587" s="41"/>
      <c r="C587" s="41"/>
      <c r="D587" s="42"/>
      <c r="E587" s="43">
        <f t="shared" si="40"/>
        <v>0</v>
      </c>
      <c r="F587" s="43">
        <f>IF(E587&gt;0,VLOOKUP(E587,税率表!$C$29:$F$36,3,1),0)</f>
        <v>0</v>
      </c>
      <c r="G587" s="43">
        <f>IF(E587&gt;0,VLOOKUP(E587,税率表!$C$29:$F$36,4,1),0)</f>
        <v>0</v>
      </c>
      <c r="H587" s="43">
        <f t="shared" si="41"/>
        <v>0</v>
      </c>
      <c r="I587" s="43">
        <f>IF(H587&gt;0,VLOOKUP(H587/12,税率表!$A$17:$D$24,3,1),0)</f>
        <v>0</v>
      </c>
      <c r="J587" s="43">
        <f>IF(H587&gt;0,VLOOKUP(H587/12,税率表!$A$17:$D$24,4,1),0)</f>
        <v>0</v>
      </c>
      <c r="K587" s="43">
        <f t="shared" si="42"/>
        <v>0</v>
      </c>
      <c r="L587" s="43">
        <f t="shared" si="43"/>
        <v>0</v>
      </c>
    </row>
    <row r="588" ht="16.5" spans="1:12">
      <c r="A588" s="41">
        <v>587</v>
      </c>
      <c r="B588" s="41"/>
      <c r="C588" s="41"/>
      <c r="D588" s="42"/>
      <c r="E588" s="43">
        <f t="shared" si="40"/>
        <v>0</v>
      </c>
      <c r="F588" s="43">
        <f>IF(E588&gt;0,VLOOKUP(E588,税率表!$C$29:$F$36,3,1),0)</f>
        <v>0</v>
      </c>
      <c r="G588" s="43">
        <f>IF(E588&gt;0,VLOOKUP(E588,税率表!$C$29:$F$36,4,1),0)</f>
        <v>0</v>
      </c>
      <c r="H588" s="43">
        <f t="shared" si="41"/>
        <v>0</v>
      </c>
      <c r="I588" s="43">
        <f>IF(H588&gt;0,VLOOKUP(H588/12,税率表!$A$17:$D$24,3,1),0)</f>
        <v>0</v>
      </c>
      <c r="J588" s="43">
        <f>IF(H588&gt;0,VLOOKUP(H588/12,税率表!$A$17:$D$24,4,1),0)</f>
        <v>0</v>
      </c>
      <c r="K588" s="43">
        <f t="shared" si="42"/>
        <v>0</v>
      </c>
      <c r="L588" s="43">
        <f t="shared" si="43"/>
        <v>0</v>
      </c>
    </row>
    <row r="589" ht="16.5" spans="1:12">
      <c r="A589" s="41">
        <v>588</v>
      </c>
      <c r="B589" s="41"/>
      <c r="C589" s="41"/>
      <c r="D589" s="42"/>
      <c r="E589" s="43">
        <f t="shared" si="40"/>
        <v>0</v>
      </c>
      <c r="F589" s="43">
        <f>IF(E589&gt;0,VLOOKUP(E589,税率表!$C$29:$F$36,3,1),0)</f>
        <v>0</v>
      </c>
      <c r="G589" s="43">
        <f>IF(E589&gt;0,VLOOKUP(E589,税率表!$C$29:$F$36,4,1),0)</f>
        <v>0</v>
      </c>
      <c r="H589" s="43">
        <f t="shared" si="41"/>
        <v>0</v>
      </c>
      <c r="I589" s="43">
        <f>IF(H589&gt;0,VLOOKUP(H589/12,税率表!$A$17:$D$24,3,1),0)</f>
        <v>0</v>
      </c>
      <c r="J589" s="43">
        <f>IF(H589&gt;0,VLOOKUP(H589/12,税率表!$A$17:$D$24,4,1),0)</f>
        <v>0</v>
      </c>
      <c r="K589" s="43">
        <f t="shared" si="42"/>
        <v>0</v>
      </c>
      <c r="L589" s="43">
        <f t="shared" si="43"/>
        <v>0</v>
      </c>
    </row>
    <row r="590" ht="16.5" spans="1:12">
      <c r="A590" s="41">
        <v>589</v>
      </c>
      <c r="B590" s="41"/>
      <c r="C590" s="41"/>
      <c r="D590" s="42"/>
      <c r="E590" s="43">
        <f t="shared" si="40"/>
        <v>0</v>
      </c>
      <c r="F590" s="43">
        <f>IF(E590&gt;0,VLOOKUP(E590,税率表!$C$29:$F$36,3,1),0)</f>
        <v>0</v>
      </c>
      <c r="G590" s="43">
        <f>IF(E590&gt;0,VLOOKUP(E590,税率表!$C$29:$F$36,4,1),0)</f>
        <v>0</v>
      </c>
      <c r="H590" s="43">
        <f t="shared" si="41"/>
        <v>0</v>
      </c>
      <c r="I590" s="43">
        <f>IF(H590&gt;0,VLOOKUP(H590/12,税率表!$A$17:$D$24,3,1),0)</f>
        <v>0</v>
      </c>
      <c r="J590" s="43">
        <f>IF(H590&gt;0,VLOOKUP(H590/12,税率表!$A$17:$D$24,4,1),0)</f>
        <v>0</v>
      </c>
      <c r="K590" s="43">
        <f t="shared" si="42"/>
        <v>0</v>
      </c>
      <c r="L590" s="43">
        <f t="shared" si="43"/>
        <v>0</v>
      </c>
    </row>
    <row r="591" ht="16.5" spans="1:12">
      <c r="A591" s="41">
        <v>590</v>
      </c>
      <c r="B591" s="41"/>
      <c r="C591" s="41"/>
      <c r="D591" s="42"/>
      <c r="E591" s="43">
        <f t="shared" si="40"/>
        <v>0</v>
      </c>
      <c r="F591" s="43">
        <f>IF(E591&gt;0,VLOOKUP(E591,税率表!$C$29:$F$36,3,1),0)</f>
        <v>0</v>
      </c>
      <c r="G591" s="43">
        <f>IF(E591&gt;0,VLOOKUP(E591,税率表!$C$29:$F$36,4,1),0)</f>
        <v>0</v>
      </c>
      <c r="H591" s="43">
        <f t="shared" si="41"/>
        <v>0</v>
      </c>
      <c r="I591" s="43">
        <f>IF(H591&gt;0,VLOOKUP(H591/12,税率表!$A$17:$D$24,3,1),0)</f>
        <v>0</v>
      </c>
      <c r="J591" s="43">
        <f>IF(H591&gt;0,VLOOKUP(H591/12,税率表!$A$17:$D$24,4,1),0)</f>
        <v>0</v>
      </c>
      <c r="K591" s="43">
        <f t="shared" si="42"/>
        <v>0</v>
      </c>
      <c r="L591" s="43">
        <f t="shared" si="43"/>
        <v>0</v>
      </c>
    </row>
    <row r="592" ht="16.5" spans="1:12">
      <c r="A592" s="41">
        <v>591</v>
      </c>
      <c r="B592" s="41"/>
      <c r="C592" s="41"/>
      <c r="D592" s="42"/>
      <c r="E592" s="43">
        <f t="shared" si="40"/>
        <v>0</v>
      </c>
      <c r="F592" s="43">
        <f>IF(E592&gt;0,VLOOKUP(E592,税率表!$C$29:$F$36,3,1),0)</f>
        <v>0</v>
      </c>
      <c r="G592" s="43">
        <f>IF(E592&gt;0,VLOOKUP(E592,税率表!$C$29:$F$36,4,1),0)</f>
        <v>0</v>
      </c>
      <c r="H592" s="43">
        <f t="shared" si="41"/>
        <v>0</v>
      </c>
      <c r="I592" s="43">
        <f>IF(H592&gt;0,VLOOKUP(H592/12,税率表!$A$17:$D$24,3,1),0)</f>
        <v>0</v>
      </c>
      <c r="J592" s="43">
        <f>IF(H592&gt;0,VLOOKUP(H592/12,税率表!$A$17:$D$24,4,1),0)</f>
        <v>0</v>
      </c>
      <c r="K592" s="43">
        <f t="shared" si="42"/>
        <v>0</v>
      </c>
      <c r="L592" s="43">
        <f t="shared" si="43"/>
        <v>0</v>
      </c>
    </row>
    <row r="593" ht="16.5" spans="1:12">
      <c r="A593" s="41">
        <v>592</v>
      </c>
      <c r="B593" s="41"/>
      <c r="C593" s="41"/>
      <c r="D593" s="42"/>
      <c r="E593" s="43">
        <f t="shared" si="40"/>
        <v>0</v>
      </c>
      <c r="F593" s="43">
        <f>IF(E593&gt;0,VLOOKUP(E593,税率表!$C$29:$F$36,3,1),0)</f>
        <v>0</v>
      </c>
      <c r="G593" s="43">
        <f>IF(E593&gt;0,VLOOKUP(E593,税率表!$C$29:$F$36,4,1),0)</f>
        <v>0</v>
      </c>
      <c r="H593" s="43">
        <f t="shared" si="41"/>
        <v>0</v>
      </c>
      <c r="I593" s="43">
        <f>IF(H593&gt;0,VLOOKUP(H593/12,税率表!$A$17:$D$24,3,1),0)</f>
        <v>0</v>
      </c>
      <c r="J593" s="43">
        <f>IF(H593&gt;0,VLOOKUP(H593/12,税率表!$A$17:$D$24,4,1),0)</f>
        <v>0</v>
      </c>
      <c r="K593" s="43">
        <f t="shared" si="42"/>
        <v>0</v>
      </c>
      <c r="L593" s="43">
        <f t="shared" si="43"/>
        <v>0</v>
      </c>
    </row>
    <row r="594" ht="16.5" spans="1:12">
      <c r="A594" s="41">
        <v>593</v>
      </c>
      <c r="B594" s="41"/>
      <c r="C594" s="41"/>
      <c r="D594" s="42"/>
      <c r="E594" s="43">
        <f t="shared" si="40"/>
        <v>0</v>
      </c>
      <c r="F594" s="43">
        <f>IF(E594&gt;0,VLOOKUP(E594,税率表!$C$29:$F$36,3,1),0)</f>
        <v>0</v>
      </c>
      <c r="G594" s="43">
        <f>IF(E594&gt;0,VLOOKUP(E594,税率表!$C$29:$F$36,4,1),0)</f>
        <v>0</v>
      </c>
      <c r="H594" s="43">
        <f t="shared" si="41"/>
        <v>0</v>
      </c>
      <c r="I594" s="43">
        <f>IF(H594&gt;0,VLOOKUP(H594/12,税率表!$A$17:$D$24,3,1),0)</f>
        <v>0</v>
      </c>
      <c r="J594" s="43">
        <f>IF(H594&gt;0,VLOOKUP(H594/12,税率表!$A$17:$D$24,4,1),0)</f>
        <v>0</v>
      </c>
      <c r="K594" s="43">
        <f t="shared" si="42"/>
        <v>0</v>
      </c>
      <c r="L594" s="43">
        <f t="shared" si="43"/>
        <v>0</v>
      </c>
    </row>
    <row r="595" ht="16.5" spans="1:12">
      <c r="A595" s="41">
        <v>594</v>
      </c>
      <c r="B595" s="41"/>
      <c r="C595" s="41"/>
      <c r="D595" s="42"/>
      <c r="E595" s="43">
        <f t="shared" si="40"/>
        <v>0</v>
      </c>
      <c r="F595" s="43">
        <f>IF(E595&gt;0,VLOOKUP(E595,税率表!$C$29:$F$36,3,1),0)</f>
        <v>0</v>
      </c>
      <c r="G595" s="43">
        <f>IF(E595&gt;0,VLOOKUP(E595,税率表!$C$29:$F$36,4,1),0)</f>
        <v>0</v>
      </c>
      <c r="H595" s="43">
        <f t="shared" si="41"/>
        <v>0</v>
      </c>
      <c r="I595" s="43">
        <f>IF(H595&gt;0,VLOOKUP(H595/12,税率表!$A$17:$D$24,3,1),0)</f>
        <v>0</v>
      </c>
      <c r="J595" s="43">
        <f>IF(H595&gt;0,VLOOKUP(H595/12,税率表!$A$17:$D$24,4,1),0)</f>
        <v>0</v>
      </c>
      <c r="K595" s="43">
        <f t="shared" si="42"/>
        <v>0</v>
      </c>
      <c r="L595" s="43">
        <f t="shared" si="43"/>
        <v>0</v>
      </c>
    </row>
    <row r="596" ht="16.5" spans="1:12">
      <c r="A596" s="41">
        <v>595</v>
      </c>
      <c r="B596" s="41"/>
      <c r="C596" s="41"/>
      <c r="D596" s="42"/>
      <c r="E596" s="43">
        <f t="shared" si="40"/>
        <v>0</v>
      </c>
      <c r="F596" s="43">
        <f>IF(E596&gt;0,VLOOKUP(E596,税率表!$C$29:$F$36,3,1),0)</f>
        <v>0</v>
      </c>
      <c r="G596" s="43">
        <f>IF(E596&gt;0,VLOOKUP(E596,税率表!$C$29:$F$36,4,1),0)</f>
        <v>0</v>
      </c>
      <c r="H596" s="43">
        <f t="shared" si="41"/>
        <v>0</v>
      </c>
      <c r="I596" s="43">
        <f>IF(H596&gt;0,VLOOKUP(H596/12,税率表!$A$17:$D$24,3,1),0)</f>
        <v>0</v>
      </c>
      <c r="J596" s="43">
        <f>IF(H596&gt;0,VLOOKUP(H596/12,税率表!$A$17:$D$24,4,1),0)</f>
        <v>0</v>
      </c>
      <c r="K596" s="43">
        <f t="shared" si="42"/>
        <v>0</v>
      </c>
      <c r="L596" s="43">
        <f t="shared" si="43"/>
        <v>0</v>
      </c>
    </row>
    <row r="597" ht="16.5" spans="1:12">
      <c r="A597" s="41">
        <v>596</v>
      </c>
      <c r="B597" s="41"/>
      <c r="C597" s="41"/>
      <c r="D597" s="42"/>
      <c r="E597" s="43">
        <f t="shared" si="40"/>
        <v>0</v>
      </c>
      <c r="F597" s="43">
        <f>IF(E597&gt;0,VLOOKUP(E597,税率表!$C$29:$F$36,3,1),0)</f>
        <v>0</v>
      </c>
      <c r="G597" s="43">
        <f>IF(E597&gt;0,VLOOKUP(E597,税率表!$C$29:$F$36,4,1),0)</f>
        <v>0</v>
      </c>
      <c r="H597" s="43">
        <f t="shared" si="41"/>
        <v>0</v>
      </c>
      <c r="I597" s="43">
        <f>IF(H597&gt;0,VLOOKUP(H597/12,税率表!$A$17:$D$24,3,1),0)</f>
        <v>0</v>
      </c>
      <c r="J597" s="43">
        <f>IF(H597&gt;0,VLOOKUP(H597/12,税率表!$A$17:$D$24,4,1),0)</f>
        <v>0</v>
      </c>
      <c r="K597" s="43">
        <f t="shared" si="42"/>
        <v>0</v>
      </c>
      <c r="L597" s="43">
        <f t="shared" si="43"/>
        <v>0</v>
      </c>
    </row>
    <row r="598" ht="16.5" spans="1:12">
      <c r="A598" s="41">
        <v>597</v>
      </c>
      <c r="B598" s="41"/>
      <c r="C598" s="41"/>
      <c r="D598" s="42"/>
      <c r="E598" s="43">
        <f t="shared" si="40"/>
        <v>0</v>
      </c>
      <c r="F598" s="43">
        <f>IF(E598&gt;0,VLOOKUP(E598,税率表!$C$29:$F$36,3,1),0)</f>
        <v>0</v>
      </c>
      <c r="G598" s="43">
        <f>IF(E598&gt;0,VLOOKUP(E598,税率表!$C$29:$F$36,4,1),0)</f>
        <v>0</v>
      </c>
      <c r="H598" s="43">
        <f t="shared" si="41"/>
        <v>0</v>
      </c>
      <c r="I598" s="43">
        <f>IF(H598&gt;0,VLOOKUP(H598/12,税率表!$A$17:$D$24,3,1),0)</f>
        <v>0</v>
      </c>
      <c r="J598" s="43">
        <f>IF(H598&gt;0,VLOOKUP(H598/12,税率表!$A$17:$D$24,4,1),0)</f>
        <v>0</v>
      </c>
      <c r="K598" s="43">
        <f t="shared" si="42"/>
        <v>0</v>
      </c>
      <c r="L598" s="43">
        <f t="shared" si="43"/>
        <v>0</v>
      </c>
    </row>
    <row r="599" ht="16.5" spans="1:12">
      <c r="A599" s="41">
        <v>598</v>
      </c>
      <c r="B599" s="41"/>
      <c r="C599" s="41"/>
      <c r="D599" s="42"/>
      <c r="E599" s="43">
        <f t="shared" si="40"/>
        <v>0</v>
      </c>
      <c r="F599" s="43">
        <f>IF(E599&gt;0,VLOOKUP(E599,税率表!$C$29:$F$36,3,1),0)</f>
        <v>0</v>
      </c>
      <c r="G599" s="43">
        <f>IF(E599&gt;0,VLOOKUP(E599,税率表!$C$29:$F$36,4,1),0)</f>
        <v>0</v>
      </c>
      <c r="H599" s="43">
        <f t="shared" si="41"/>
        <v>0</v>
      </c>
      <c r="I599" s="43">
        <f>IF(H599&gt;0,VLOOKUP(H599/12,税率表!$A$17:$D$24,3,1),0)</f>
        <v>0</v>
      </c>
      <c r="J599" s="43">
        <f>IF(H599&gt;0,VLOOKUP(H599/12,税率表!$A$17:$D$24,4,1),0)</f>
        <v>0</v>
      </c>
      <c r="K599" s="43">
        <f t="shared" si="42"/>
        <v>0</v>
      </c>
      <c r="L599" s="43">
        <f t="shared" si="43"/>
        <v>0</v>
      </c>
    </row>
    <row r="600" ht="16.5" spans="1:12">
      <c r="A600" s="41">
        <v>599</v>
      </c>
      <c r="B600" s="41"/>
      <c r="C600" s="41"/>
      <c r="D600" s="42"/>
      <c r="E600" s="43">
        <f t="shared" si="40"/>
        <v>0</v>
      </c>
      <c r="F600" s="43">
        <f>IF(E600&gt;0,VLOOKUP(E600,税率表!$C$29:$F$36,3,1),0)</f>
        <v>0</v>
      </c>
      <c r="G600" s="43">
        <f>IF(E600&gt;0,VLOOKUP(E600,税率表!$C$29:$F$36,4,1),0)</f>
        <v>0</v>
      </c>
      <c r="H600" s="43">
        <f t="shared" si="41"/>
        <v>0</v>
      </c>
      <c r="I600" s="43">
        <f>IF(H600&gt;0,VLOOKUP(H600/12,税率表!$A$17:$D$24,3,1),0)</f>
        <v>0</v>
      </c>
      <c r="J600" s="43">
        <f>IF(H600&gt;0,VLOOKUP(H600/12,税率表!$A$17:$D$24,4,1),0)</f>
        <v>0</v>
      </c>
      <c r="K600" s="43">
        <f t="shared" si="42"/>
        <v>0</v>
      </c>
      <c r="L600" s="43">
        <f t="shared" si="43"/>
        <v>0</v>
      </c>
    </row>
    <row r="601" ht="16.5" spans="1:12">
      <c r="A601" s="41">
        <v>600</v>
      </c>
      <c r="B601" s="41"/>
      <c r="C601" s="41"/>
      <c r="D601" s="42"/>
      <c r="E601" s="43">
        <f t="shared" si="40"/>
        <v>0</v>
      </c>
      <c r="F601" s="43">
        <f>IF(E601&gt;0,VLOOKUP(E601,税率表!$C$29:$F$36,3,1),0)</f>
        <v>0</v>
      </c>
      <c r="G601" s="43">
        <f>IF(E601&gt;0,VLOOKUP(E601,税率表!$C$29:$F$36,4,1),0)</f>
        <v>0</v>
      </c>
      <c r="H601" s="43">
        <f t="shared" si="41"/>
        <v>0</v>
      </c>
      <c r="I601" s="43">
        <f>IF(H601&gt;0,VLOOKUP(H601/12,税率表!$A$17:$D$24,3,1),0)</f>
        <v>0</v>
      </c>
      <c r="J601" s="43">
        <f>IF(H601&gt;0,VLOOKUP(H601/12,税率表!$A$17:$D$24,4,1),0)</f>
        <v>0</v>
      </c>
      <c r="K601" s="43">
        <f t="shared" si="42"/>
        <v>0</v>
      </c>
      <c r="L601" s="43">
        <f t="shared" si="43"/>
        <v>0</v>
      </c>
    </row>
    <row r="602" ht="16.5" spans="1:12">
      <c r="A602" s="41">
        <v>601</v>
      </c>
      <c r="B602" s="41"/>
      <c r="C602" s="41"/>
      <c r="D602" s="42"/>
      <c r="E602" s="43">
        <f t="shared" si="40"/>
        <v>0</v>
      </c>
      <c r="F602" s="43">
        <f>IF(E602&gt;0,VLOOKUP(E602,税率表!$C$29:$F$36,3,1),0)</f>
        <v>0</v>
      </c>
      <c r="G602" s="43">
        <f>IF(E602&gt;0,VLOOKUP(E602,税率表!$C$29:$F$36,4,1),0)</f>
        <v>0</v>
      </c>
      <c r="H602" s="43">
        <f t="shared" si="41"/>
        <v>0</v>
      </c>
      <c r="I602" s="43">
        <f>IF(H602&gt;0,VLOOKUP(H602/12,税率表!$A$17:$D$24,3,1),0)</f>
        <v>0</v>
      </c>
      <c r="J602" s="43">
        <f>IF(H602&gt;0,VLOOKUP(H602/12,税率表!$A$17:$D$24,4,1),0)</f>
        <v>0</v>
      </c>
      <c r="K602" s="43">
        <f t="shared" si="42"/>
        <v>0</v>
      </c>
      <c r="L602" s="43">
        <f t="shared" si="43"/>
        <v>0</v>
      </c>
    </row>
    <row r="603" ht="16.5" spans="1:12">
      <c r="A603" s="41">
        <v>602</v>
      </c>
      <c r="B603" s="41"/>
      <c r="C603" s="41"/>
      <c r="D603" s="42"/>
      <c r="E603" s="43">
        <f t="shared" si="40"/>
        <v>0</v>
      </c>
      <c r="F603" s="43">
        <f>IF(E603&gt;0,VLOOKUP(E603,税率表!$C$29:$F$36,3,1),0)</f>
        <v>0</v>
      </c>
      <c r="G603" s="43">
        <f>IF(E603&gt;0,VLOOKUP(E603,税率表!$C$29:$F$36,4,1),0)</f>
        <v>0</v>
      </c>
      <c r="H603" s="43">
        <f t="shared" si="41"/>
        <v>0</v>
      </c>
      <c r="I603" s="43">
        <f>IF(H603&gt;0,VLOOKUP(H603/12,税率表!$A$17:$D$24,3,1),0)</f>
        <v>0</v>
      </c>
      <c r="J603" s="43">
        <f>IF(H603&gt;0,VLOOKUP(H603/12,税率表!$A$17:$D$24,4,1),0)</f>
        <v>0</v>
      </c>
      <c r="K603" s="43">
        <f t="shared" si="42"/>
        <v>0</v>
      </c>
      <c r="L603" s="43">
        <f t="shared" si="43"/>
        <v>0</v>
      </c>
    </row>
    <row r="604" ht="16.5" spans="1:12">
      <c r="A604" s="41">
        <v>603</v>
      </c>
      <c r="B604" s="41"/>
      <c r="C604" s="41"/>
      <c r="D604" s="42"/>
      <c r="E604" s="43">
        <f t="shared" si="40"/>
        <v>0</v>
      </c>
      <c r="F604" s="43">
        <f>IF(E604&gt;0,VLOOKUP(E604,税率表!$C$29:$F$36,3,1),0)</f>
        <v>0</v>
      </c>
      <c r="G604" s="43">
        <f>IF(E604&gt;0,VLOOKUP(E604,税率表!$C$29:$F$36,4,1),0)</f>
        <v>0</v>
      </c>
      <c r="H604" s="43">
        <f t="shared" si="41"/>
        <v>0</v>
      </c>
      <c r="I604" s="43">
        <f>IF(H604&gt;0,VLOOKUP(H604/12,税率表!$A$17:$D$24,3,1),0)</f>
        <v>0</v>
      </c>
      <c r="J604" s="43">
        <f>IF(H604&gt;0,VLOOKUP(H604/12,税率表!$A$17:$D$24,4,1),0)</f>
        <v>0</v>
      </c>
      <c r="K604" s="43">
        <f t="shared" si="42"/>
        <v>0</v>
      </c>
      <c r="L604" s="43">
        <f t="shared" si="43"/>
        <v>0</v>
      </c>
    </row>
    <row r="605" ht="16.5" spans="1:12">
      <c r="A605" s="41">
        <v>604</v>
      </c>
      <c r="B605" s="41"/>
      <c r="C605" s="41"/>
      <c r="D605" s="42"/>
      <c r="E605" s="43">
        <f t="shared" si="40"/>
        <v>0</v>
      </c>
      <c r="F605" s="43">
        <f>IF(E605&gt;0,VLOOKUP(E605,税率表!$C$29:$F$36,3,1),0)</f>
        <v>0</v>
      </c>
      <c r="G605" s="43">
        <f>IF(E605&gt;0,VLOOKUP(E605,税率表!$C$29:$F$36,4,1),0)</f>
        <v>0</v>
      </c>
      <c r="H605" s="43">
        <f t="shared" si="41"/>
        <v>0</v>
      </c>
      <c r="I605" s="43">
        <f>IF(H605&gt;0,VLOOKUP(H605/12,税率表!$A$17:$D$24,3,1),0)</f>
        <v>0</v>
      </c>
      <c r="J605" s="43">
        <f>IF(H605&gt;0,VLOOKUP(H605/12,税率表!$A$17:$D$24,4,1),0)</f>
        <v>0</v>
      </c>
      <c r="K605" s="43">
        <f t="shared" si="42"/>
        <v>0</v>
      </c>
      <c r="L605" s="43">
        <f t="shared" si="43"/>
        <v>0</v>
      </c>
    </row>
    <row r="606" ht="16.5" spans="1:12">
      <c r="A606" s="41">
        <v>605</v>
      </c>
      <c r="B606" s="41"/>
      <c r="C606" s="41"/>
      <c r="D606" s="42"/>
      <c r="E606" s="43">
        <f t="shared" si="40"/>
        <v>0</v>
      </c>
      <c r="F606" s="43">
        <f>IF(E606&gt;0,VLOOKUP(E606,税率表!$C$29:$F$36,3,1),0)</f>
        <v>0</v>
      </c>
      <c r="G606" s="43">
        <f>IF(E606&gt;0,VLOOKUP(E606,税率表!$C$29:$F$36,4,1),0)</f>
        <v>0</v>
      </c>
      <c r="H606" s="43">
        <f t="shared" si="41"/>
        <v>0</v>
      </c>
      <c r="I606" s="43">
        <f>IF(H606&gt;0,VLOOKUP(H606/12,税率表!$A$17:$D$24,3,1),0)</f>
        <v>0</v>
      </c>
      <c r="J606" s="43">
        <f>IF(H606&gt;0,VLOOKUP(H606/12,税率表!$A$17:$D$24,4,1),0)</f>
        <v>0</v>
      </c>
      <c r="K606" s="43">
        <f t="shared" si="42"/>
        <v>0</v>
      </c>
      <c r="L606" s="43">
        <f t="shared" si="43"/>
        <v>0</v>
      </c>
    </row>
    <row r="607" ht="16.5" spans="1:12">
      <c r="A607" s="41">
        <v>606</v>
      </c>
      <c r="B607" s="41"/>
      <c r="C607" s="41"/>
      <c r="D607" s="42"/>
      <c r="E607" s="43">
        <f t="shared" si="40"/>
        <v>0</v>
      </c>
      <c r="F607" s="43">
        <f>IF(E607&gt;0,VLOOKUP(E607,税率表!$C$29:$F$36,3,1),0)</f>
        <v>0</v>
      </c>
      <c r="G607" s="43">
        <f>IF(E607&gt;0,VLOOKUP(E607,税率表!$C$29:$F$36,4,1),0)</f>
        <v>0</v>
      </c>
      <c r="H607" s="43">
        <f t="shared" si="41"/>
        <v>0</v>
      </c>
      <c r="I607" s="43">
        <f>IF(H607&gt;0,VLOOKUP(H607/12,税率表!$A$17:$D$24,3,1),0)</f>
        <v>0</v>
      </c>
      <c r="J607" s="43">
        <f>IF(H607&gt;0,VLOOKUP(H607/12,税率表!$A$17:$D$24,4,1),0)</f>
        <v>0</v>
      </c>
      <c r="K607" s="43">
        <f t="shared" si="42"/>
        <v>0</v>
      </c>
      <c r="L607" s="43">
        <f t="shared" si="43"/>
        <v>0</v>
      </c>
    </row>
    <row r="608" ht="16.5" spans="1:12">
      <c r="A608" s="41">
        <v>607</v>
      </c>
      <c r="B608" s="41"/>
      <c r="C608" s="41"/>
      <c r="D608" s="42"/>
      <c r="E608" s="43">
        <f t="shared" si="40"/>
        <v>0</v>
      </c>
      <c r="F608" s="43">
        <f>IF(E608&gt;0,VLOOKUP(E608,税率表!$C$29:$F$36,3,1),0)</f>
        <v>0</v>
      </c>
      <c r="G608" s="43">
        <f>IF(E608&gt;0,VLOOKUP(E608,税率表!$C$29:$F$36,4,1),0)</f>
        <v>0</v>
      </c>
      <c r="H608" s="43">
        <f t="shared" si="41"/>
        <v>0</v>
      </c>
      <c r="I608" s="43">
        <f>IF(H608&gt;0,VLOOKUP(H608/12,税率表!$A$17:$D$24,3,1),0)</f>
        <v>0</v>
      </c>
      <c r="J608" s="43">
        <f>IF(H608&gt;0,VLOOKUP(H608/12,税率表!$A$17:$D$24,4,1),0)</f>
        <v>0</v>
      </c>
      <c r="K608" s="43">
        <f t="shared" si="42"/>
        <v>0</v>
      </c>
      <c r="L608" s="43">
        <f t="shared" si="43"/>
        <v>0</v>
      </c>
    </row>
    <row r="609" ht="16.5" spans="1:12">
      <c r="A609" s="41">
        <v>608</v>
      </c>
      <c r="B609" s="41"/>
      <c r="C609" s="41"/>
      <c r="D609" s="42"/>
      <c r="E609" s="43">
        <f t="shared" si="40"/>
        <v>0</v>
      </c>
      <c r="F609" s="43">
        <f>IF(E609&gt;0,VLOOKUP(E609,税率表!$C$29:$F$36,3,1),0)</f>
        <v>0</v>
      </c>
      <c r="G609" s="43">
        <f>IF(E609&gt;0,VLOOKUP(E609,税率表!$C$29:$F$36,4,1),0)</f>
        <v>0</v>
      </c>
      <c r="H609" s="43">
        <f t="shared" si="41"/>
        <v>0</v>
      </c>
      <c r="I609" s="43">
        <f>IF(H609&gt;0,VLOOKUP(H609/12,税率表!$A$17:$D$24,3,1),0)</f>
        <v>0</v>
      </c>
      <c r="J609" s="43">
        <f>IF(H609&gt;0,VLOOKUP(H609/12,税率表!$A$17:$D$24,4,1),0)</f>
        <v>0</v>
      </c>
      <c r="K609" s="43">
        <f t="shared" si="42"/>
        <v>0</v>
      </c>
      <c r="L609" s="43">
        <f t="shared" si="43"/>
        <v>0</v>
      </c>
    </row>
    <row r="610" ht="16.5" spans="1:12">
      <c r="A610" s="41">
        <v>609</v>
      </c>
      <c r="B610" s="41"/>
      <c r="C610" s="41"/>
      <c r="D610" s="42"/>
      <c r="E610" s="43">
        <f t="shared" si="40"/>
        <v>0</v>
      </c>
      <c r="F610" s="43">
        <f>IF(E610&gt;0,VLOOKUP(E610,税率表!$C$29:$F$36,3,1),0)</f>
        <v>0</v>
      </c>
      <c r="G610" s="43">
        <f>IF(E610&gt;0,VLOOKUP(E610,税率表!$C$29:$F$36,4,1),0)</f>
        <v>0</v>
      </c>
      <c r="H610" s="43">
        <f t="shared" si="41"/>
        <v>0</v>
      </c>
      <c r="I610" s="43">
        <f>IF(H610&gt;0,VLOOKUP(H610/12,税率表!$A$17:$D$24,3,1),0)</f>
        <v>0</v>
      </c>
      <c r="J610" s="43">
        <f>IF(H610&gt;0,VLOOKUP(H610/12,税率表!$A$17:$D$24,4,1),0)</f>
        <v>0</v>
      </c>
      <c r="K610" s="43">
        <f t="shared" si="42"/>
        <v>0</v>
      </c>
      <c r="L610" s="43">
        <f t="shared" si="43"/>
        <v>0</v>
      </c>
    </row>
    <row r="611" ht="16.5" spans="1:12">
      <c r="A611" s="41">
        <v>610</v>
      </c>
      <c r="B611" s="41"/>
      <c r="C611" s="41"/>
      <c r="D611" s="42"/>
      <c r="E611" s="43">
        <f t="shared" si="40"/>
        <v>0</v>
      </c>
      <c r="F611" s="43">
        <f>IF(E611&gt;0,VLOOKUP(E611,税率表!$C$29:$F$36,3,1),0)</f>
        <v>0</v>
      </c>
      <c r="G611" s="43">
        <f>IF(E611&gt;0,VLOOKUP(E611,税率表!$C$29:$F$36,4,1),0)</f>
        <v>0</v>
      </c>
      <c r="H611" s="43">
        <f t="shared" si="41"/>
        <v>0</v>
      </c>
      <c r="I611" s="43">
        <f>IF(H611&gt;0,VLOOKUP(H611/12,税率表!$A$17:$D$24,3,1),0)</f>
        <v>0</v>
      </c>
      <c r="J611" s="43">
        <f>IF(H611&gt;0,VLOOKUP(H611/12,税率表!$A$17:$D$24,4,1),0)</f>
        <v>0</v>
      </c>
      <c r="K611" s="43">
        <f t="shared" si="42"/>
        <v>0</v>
      </c>
      <c r="L611" s="43">
        <f t="shared" si="43"/>
        <v>0</v>
      </c>
    </row>
    <row r="612" ht="16.5" spans="1:12">
      <c r="A612" s="41">
        <v>611</v>
      </c>
      <c r="B612" s="41"/>
      <c r="C612" s="41"/>
      <c r="D612" s="42"/>
      <c r="E612" s="43">
        <f t="shared" si="40"/>
        <v>0</v>
      </c>
      <c r="F612" s="43">
        <f>IF(E612&gt;0,VLOOKUP(E612,税率表!$C$29:$F$36,3,1),0)</f>
        <v>0</v>
      </c>
      <c r="G612" s="43">
        <f>IF(E612&gt;0,VLOOKUP(E612,税率表!$C$29:$F$36,4,1),0)</f>
        <v>0</v>
      </c>
      <c r="H612" s="43">
        <f t="shared" si="41"/>
        <v>0</v>
      </c>
      <c r="I612" s="43">
        <f>IF(H612&gt;0,VLOOKUP(H612/12,税率表!$A$17:$D$24,3,1),0)</f>
        <v>0</v>
      </c>
      <c r="J612" s="43">
        <f>IF(H612&gt;0,VLOOKUP(H612/12,税率表!$A$17:$D$24,4,1),0)</f>
        <v>0</v>
      </c>
      <c r="K612" s="43">
        <f t="shared" si="42"/>
        <v>0</v>
      </c>
      <c r="L612" s="43">
        <f t="shared" si="43"/>
        <v>0</v>
      </c>
    </row>
    <row r="613" ht="16.5" spans="1:12">
      <c r="A613" s="41">
        <v>612</v>
      </c>
      <c r="B613" s="41"/>
      <c r="C613" s="41"/>
      <c r="D613" s="42"/>
      <c r="E613" s="43">
        <f t="shared" si="40"/>
        <v>0</v>
      </c>
      <c r="F613" s="43">
        <f>IF(E613&gt;0,VLOOKUP(E613,税率表!$C$29:$F$36,3,1),0)</f>
        <v>0</v>
      </c>
      <c r="G613" s="43">
        <f>IF(E613&gt;0,VLOOKUP(E613,税率表!$C$29:$F$36,4,1),0)</f>
        <v>0</v>
      </c>
      <c r="H613" s="43">
        <f t="shared" si="41"/>
        <v>0</v>
      </c>
      <c r="I613" s="43">
        <f>IF(H613&gt;0,VLOOKUP(H613/12,税率表!$A$17:$D$24,3,1),0)</f>
        <v>0</v>
      </c>
      <c r="J613" s="43">
        <f>IF(H613&gt;0,VLOOKUP(H613/12,税率表!$A$17:$D$24,4,1),0)</f>
        <v>0</v>
      </c>
      <c r="K613" s="43">
        <f t="shared" si="42"/>
        <v>0</v>
      </c>
      <c r="L613" s="43">
        <f t="shared" si="43"/>
        <v>0</v>
      </c>
    </row>
    <row r="614" ht="16.5" spans="1:12">
      <c r="A614" s="41">
        <v>613</v>
      </c>
      <c r="B614" s="41"/>
      <c r="C614" s="41"/>
      <c r="D614" s="42"/>
      <c r="E614" s="43">
        <f t="shared" si="40"/>
        <v>0</v>
      </c>
      <c r="F614" s="43">
        <f>IF(E614&gt;0,VLOOKUP(E614,税率表!$C$29:$F$36,3,1),0)</f>
        <v>0</v>
      </c>
      <c r="G614" s="43">
        <f>IF(E614&gt;0,VLOOKUP(E614,税率表!$C$29:$F$36,4,1),0)</f>
        <v>0</v>
      </c>
      <c r="H614" s="43">
        <f t="shared" si="41"/>
        <v>0</v>
      </c>
      <c r="I614" s="43">
        <f>IF(H614&gt;0,VLOOKUP(H614/12,税率表!$A$17:$D$24,3,1),0)</f>
        <v>0</v>
      </c>
      <c r="J614" s="43">
        <f>IF(H614&gt;0,VLOOKUP(H614/12,税率表!$A$17:$D$24,4,1),0)</f>
        <v>0</v>
      </c>
      <c r="K614" s="43">
        <f t="shared" si="42"/>
        <v>0</v>
      </c>
      <c r="L614" s="43">
        <f t="shared" si="43"/>
        <v>0</v>
      </c>
    </row>
    <row r="615" ht="16.5" spans="1:12">
      <c r="A615" s="41">
        <v>614</v>
      </c>
      <c r="B615" s="41"/>
      <c r="C615" s="41"/>
      <c r="D615" s="42"/>
      <c r="E615" s="43">
        <f t="shared" si="40"/>
        <v>0</v>
      </c>
      <c r="F615" s="43">
        <f>IF(E615&gt;0,VLOOKUP(E615,税率表!$C$29:$F$36,3,1),0)</f>
        <v>0</v>
      </c>
      <c r="G615" s="43">
        <f>IF(E615&gt;0,VLOOKUP(E615,税率表!$C$29:$F$36,4,1),0)</f>
        <v>0</v>
      </c>
      <c r="H615" s="43">
        <f t="shared" si="41"/>
        <v>0</v>
      </c>
      <c r="I615" s="43">
        <f>IF(H615&gt;0,VLOOKUP(H615/12,税率表!$A$17:$D$24,3,1),0)</f>
        <v>0</v>
      </c>
      <c r="J615" s="43">
        <f>IF(H615&gt;0,VLOOKUP(H615/12,税率表!$A$17:$D$24,4,1),0)</f>
        <v>0</v>
      </c>
      <c r="K615" s="43">
        <f t="shared" si="42"/>
        <v>0</v>
      </c>
      <c r="L615" s="43">
        <f t="shared" si="43"/>
        <v>0</v>
      </c>
    </row>
    <row r="616" ht="16.5" spans="1:12">
      <c r="A616" s="41">
        <v>615</v>
      </c>
      <c r="B616" s="41"/>
      <c r="C616" s="41"/>
      <c r="D616" s="42"/>
      <c r="E616" s="43">
        <f t="shared" si="40"/>
        <v>0</v>
      </c>
      <c r="F616" s="43">
        <f>IF(E616&gt;0,VLOOKUP(E616,税率表!$C$29:$F$36,3,1),0)</f>
        <v>0</v>
      </c>
      <c r="G616" s="43">
        <f>IF(E616&gt;0,VLOOKUP(E616,税率表!$C$29:$F$36,4,1),0)</f>
        <v>0</v>
      </c>
      <c r="H616" s="43">
        <f t="shared" si="41"/>
        <v>0</v>
      </c>
      <c r="I616" s="43">
        <f>IF(H616&gt;0,VLOOKUP(H616/12,税率表!$A$17:$D$24,3,1),0)</f>
        <v>0</v>
      </c>
      <c r="J616" s="43">
        <f>IF(H616&gt;0,VLOOKUP(H616/12,税率表!$A$17:$D$24,4,1),0)</f>
        <v>0</v>
      </c>
      <c r="K616" s="43">
        <f t="shared" si="42"/>
        <v>0</v>
      </c>
      <c r="L616" s="43">
        <f t="shared" si="43"/>
        <v>0</v>
      </c>
    </row>
    <row r="617" ht="16.5" spans="1:12">
      <c r="A617" s="41">
        <v>616</v>
      </c>
      <c r="B617" s="41"/>
      <c r="C617" s="41"/>
      <c r="D617" s="42"/>
      <c r="E617" s="43">
        <f t="shared" si="40"/>
        <v>0</v>
      </c>
      <c r="F617" s="43">
        <f>IF(E617&gt;0,VLOOKUP(E617,税率表!$C$29:$F$36,3,1),0)</f>
        <v>0</v>
      </c>
      <c r="G617" s="43">
        <f>IF(E617&gt;0,VLOOKUP(E617,税率表!$C$29:$F$36,4,1),0)</f>
        <v>0</v>
      </c>
      <c r="H617" s="43">
        <f t="shared" si="41"/>
        <v>0</v>
      </c>
      <c r="I617" s="43">
        <f>IF(H617&gt;0,VLOOKUP(H617/12,税率表!$A$17:$D$24,3,1),0)</f>
        <v>0</v>
      </c>
      <c r="J617" s="43">
        <f>IF(H617&gt;0,VLOOKUP(H617/12,税率表!$A$17:$D$24,4,1),0)</f>
        <v>0</v>
      </c>
      <c r="K617" s="43">
        <f t="shared" si="42"/>
        <v>0</v>
      </c>
      <c r="L617" s="43">
        <f t="shared" si="43"/>
        <v>0</v>
      </c>
    </row>
    <row r="618" ht="16.5" spans="1:12">
      <c r="A618" s="41">
        <v>617</v>
      </c>
      <c r="B618" s="41"/>
      <c r="C618" s="41"/>
      <c r="D618" s="42"/>
      <c r="E618" s="43">
        <f t="shared" si="40"/>
        <v>0</v>
      </c>
      <c r="F618" s="43">
        <f>IF(E618&gt;0,VLOOKUP(E618,税率表!$C$29:$F$36,3,1),0)</f>
        <v>0</v>
      </c>
      <c r="G618" s="43">
        <f>IF(E618&gt;0,VLOOKUP(E618,税率表!$C$29:$F$36,4,1),0)</f>
        <v>0</v>
      </c>
      <c r="H618" s="43">
        <f t="shared" si="41"/>
        <v>0</v>
      </c>
      <c r="I618" s="43">
        <f>IF(H618&gt;0,VLOOKUP(H618/12,税率表!$A$17:$D$24,3,1),0)</f>
        <v>0</v>
      </c>
      <c r="J618" s="43">
        <f>IF(H618&gt;0,VLOOKUP(H618/12,税率表!$A$17:$D$24,4,1),0)</f>
        <v>0</v>
      </c>
      <c r="K618" s="43">
        <f t="shared" si="42"/>
        <v>0</v>
      </c>
      <c r="L618" s="43">
        <f t="shared" si="43"/>
        <v>0</v>
      </c>
    </row>
    <row r="619" ht="16.5" spans="1:12">
      <c r="A619" s="41">
        <v>618</v>
      </c>
      <c r="B619" s="41"/>
      <c r="C619" s="41"/>
      <c r="D619" s="42"/>
      <c r="E619" s="43">
        <f t="shared" si="40"/>
        <v>0</v>
      </c>
      <c r="F619" s="43">
        <f>IF(E619&gt;0,VLOOKUP(E619,税率表!$C$29:$F$36,3,1),0)</f>
        <v>0</v>
      </c>
      <c r="G619" s="43">
        <f>IF(E619&gt;0,VLOOKUP(E619,税率表!$C$29:$F$36,4,1),0)</f>
        <v>0</v>
      </c>
      <c r="H619" s="43">
        <f t="shared" si="41"/>
        <v>0</v>
      </c>
      <c r="I619" s="43">
        <f>IF(H619&gt;0,VLOOKUP(H619/12,税率表!$A$17:$D$24,3,1),0)</f>
        <v>0</v>
      </c>
      <c r="J619" s="43">
        <f>IF(H619&gt;0,VLOOKUP(H619/12,税率表!$A$17:$D$24,4,1),0)</f>
        <v>0</v>
      </c>
      <c r="K619" s="43">
        <f t="shared" si="42"/>
        <v>0</v>
      </c>
      <c r="L619" s="43">
        <f t="shared" si="43"/>
        <v>0</v>
      </c>
    </row>
    <row r="620" ht="16.5" spans="1:12">
      <c r="A620" s="41">
        <v>619</v>
      </c>
      <c r="B620" s="41"/>
      <c r="C620" s="41"/>
      <c r="D620" s="42"/>
      <c r="E620" s="43">
        <f t="shared" si="40"/>
        <v>0</v>
      </c>
      <c r="F620" s="43">
        <f>IF(E620&gt;0,VLOOKUP(E620,税率表!$C$29:$F$36,3,1),0)</f>
        <v>0</v>
      </c>
      <c r="G620" s="43">
        <f>IF(E620&gt;0,VLOOKUP(E620,税率表!$C$29:$F$36,4,1),0)</f>
        <v>0</v>
      </c>
      <c r="H620" s="43">
        <f t="shared" si="41"/>
        <v>0</v>
      </c>
      <c r="I620" s="43">
        <f>IF(H620&gt;0,VLOOKUP(H620/12,税率表!$A$17:$D$24,3,1),0)</f>
        <v>0</v>
      </c>
      <c r="J620" s="43">
        <f>IF(H620&gt;0,VLOOKUP(H620/12,税率表!$A$17:$D$24,4,1),0)</f>
        <v>0</v>
      </c>
      <c r="K620" s="43">
        <f t="shared" si="42"/>
        <v>0</v>
      </c>
      <c r="L620" s="43">
        <f t="shared" si="43"/>
        <v>0</v>
      </c>
    </row>
    <row r="621" ht="16.5" spans="1:12">
      <c r="A621" s="41">
        <v>620</v>
      </c>
      <c r="B621" s="41"/>
      <c r="C621" s="41"/>
      <c r="D621" s="42"/>
      <c r="E621" s="43">
        <f t="shared" si="40"/>
        <v>0</v>
      </c>
      <c r="F621" s="43">
        <f>IF(E621&gt;0,VLOOKUP(E621,税率表!$C$29:$F$36,3,1),0)</f>
        <v>0</v>
      </c>
      <c r="G621" s="43">
        <f>IF(E621&gt;0,VLOOKUP(E621,税率表!$C$29:$F$36,4,1),0)</f>
        <v>0</v>
      </c>
      <c r="H621" s="43">
        <f t="shared" si="41"/>
        <v>0</v>
      </c>
      <c r="I621" s="43">
        <f>IF(H621&gt;0,VLOOKUP(H621/12,税率表!$A$17:$D$24,3,1),0)</f>
        <v>0</v>
      </c>
      <c r="J621" s="43">
        <f>IF(H621&gt;0,VLOOKUP(H621/12,税率表!$A$17:$D$24,4,1),0)</f>
        <v>0</v>
      </c>
      <c r="K621" s="43">
        <f t="shared" si="42"/>
        <v>0</v>
      </c>
      <c r="L621" s="43">
        <f t="shared" si="43"/>
        <v>0</v>
      </c>
    </row>
    <row r="622" ht="16.5" spans="1:12">
      <c r="A622" s="41">
        <v>621</v>
      </c>
      <c r="B622" s="41"/>
      <c r="C622" s="41"/>
      <c r="D622" s="42"/>
      <c r="E622" s="43">
        <f t="shared" si="40"/>
        <v>0</v>
      </c>
      <c r="F622" s="43">
        <f>IF(E622&gt;0,VLOOKUP(E622,税率表!$C$29:$F$36,3,1),0)</f>
        <v>0</v>
      </c>
      <c r="G622" s="43">
        <f>IF(E622&gt;0,VLOOKUP(E622,税率表!$C$29:$F$36,4,1),0)</f>
        <v>0</v>
      </c>
      <c r="H622" s="43">
        <f t="shared" si="41"/>
        <v>0</v>
      </c>
      <c r="I622" s="43">
        <f>IF(H622&gt;0,VLOOKUP(H622/12,税率表!$A$17:$D$24,3,1),0)</f>
        <v>0</v>
      </c>
      <c r="J622" s="43">
        <f>IF(H622&gt;0,VLOOKUP(H622/12,税率表!$A$17:$D$24,4,1),0)</f>
        <v>0</v>
      </c>
      <c r="K622" s="43">
        <f t="shared" si="42"/>
        <v>0</v>
      </c>
      <c r="L622" s="43">
        <f t="shared" si="43"/>
        <v>0</v>
      </c>
    </row>
    <row r="623" ht="16.5" spans="1:12">
      <c r="A623" s="41">
        <v>622</v>
      </c>
      <c r="B623" s="41"/>
      <c r="C623" s="41"/>
      <c r="D623" s="42"/>
      <c r="E623" s="43">
        <f t="shared" si="40"/>
        <v>0</v>
      </c>
      <c r="F623" s="43">
        <f>IF(E623&gt;0,VLOOKUP(E623,税率表!$C$29:$F$36,3,1),0)</f>
        <v>0</v>
      </c>
      <c r="G623" s="43">
        <f>IF(E623&gt;0,VLOOKUP(E623,税率表!$C$29:$F$36,4,1),0)</f>
        <v>0</v>
      </c>
      <c r="H623" s="43">
        <f t="shared" si="41"/>
        <v>0</v>
      </c>
      <c r="I623" s="43">
        <f>IF(H623&gt;0,VLOOKUP(H623/12,税率表!$A$17:$D$24,3,1),0)</f>
        <v>0</v>
      </c>
      <c r="J623" s="43">
        <f>IF(H623&gt;0,VLOOKUP(H623/12,税率表!$A$17:$D$24,4,1),0)</f>
        <v>0</v>
      </c>
      <c r="K623" s="43">
        <f t="shared" si="42"/>
        <v>0</v>
      </c>
      <c r="L623" s="43">
        <f t="shared" si="43"/>
        <v>0</v>
      </c>
    </row>
    <row r="624" ht="16.5" spans="1:12">
      <c r="A624" s="41">
        <v>623</v>
      </c>
      <c r="B624" s="41"/>
      <c r="C624" s="41"/>
      <c r="D624" s="42"/>
      <c r="E624" s="43">
        <f t="shared" si="40"/>
        <v>0</v>
      </c>
      <c r="F624" s="43">
        <f>IF(E624&gt;0,VLOOKUP(E624,税率表!$C$29:$F$36,3,1),0)</f>
        <v>0</v>
      </c>
      <c r="G624" s="43">
        <f>IF(E624&gt;0,VLOOKUP(E624,税率表!$C$29:$F$36,4,1),0)</f>
        <v>0</v>
      </c>
      <c r="H624" s="43">
        <f t="shared" si="41"/>
        <v>0</v>
      </c>
      <c r="I624" s="43">
        <f>IF(H624&gt;0,VLOOKUP(H624/12,税率表!$A$17:$D$24,3,1),0)</f>
        <v>0</v>
      </c>
      <c r="J624" s="43">
        <f>IF(H624&gt;0,VLOOKUP(H624/12,税率表!$A$17:$D$24,4,1),0)</f>
        <v>0</v>
      </c>
      <c r="K624" s="43">
        <f t="shared" si="42"/>
        <v>0</v>
      </c>
      <c r="L624" s="43">
        <f t="shared" si="43"/>
        <v>0</v>
      </c>
    </row>
    <row r="625" ht="16.5" spans="1:12">
      <c r="A625" s="41">
        <v>624</v>
      </c>
      <c r="B625" s="41"/>
      <c r="C625" s="41"/>
      <c r="D625" s="42"/>
      <c r="E625" s="43">
        <f t="shared" si="40"/>
        <v>0</v>
      </c>
      <c r="F625" s="43">
        <f>IF(E625&gt;0,VLOOKUP(E625,税率表!$C$29:$F$36,3,1),0)</f>
        <v>0</v>
      </c>
      <c r="G625" s="43">
        <f>IF(E625&gt;0,VLOOKUP(E625,税率表!$C$29:$F$36,4,1),0)</f>
        <v>0</v>
      </c>
      <c r="H625" s="43">
        <f t="shared" si="41"/>
        <v>0</v>
      </c>
      <c r="I625" s="43">
        <f>IF(H625&gt;0,VLOOKUP(H625/12,税率表!$A$17:$D$24,3,1),0)</f>
        <v>0</v>
      </c>
      <c r="J625" s="43">
        <f>IF(H625&gt;0,VLOOKUP(H625/12,税率表!$A$17:$D$24,4,1),0)</f>
        <v>0</v>
      </c>
      <c r="K625" s="43">
        <f t="shared" si="42"/>
        <v>0</v>
      </c>
      <c r="L625" s="43">
        <f t="shared" si="43"/>
        <v>0</v>
      </c>
    </row>
    <row r="626" ht="16.5" spans="1:12">
      <c r="A626" s="41">
        <v>625</v>
      </c>
      <c r="B626" s="41"/>
      <c r="C626" s="41"/>
      <c r="D626" s="42"/>
      <c r="E626" s="43">
        <f t="shared" si="40"/>
        <v>0</v>
      </c>
      <c r="F626" s="43">
        <f>IF(E626&gt;0,VLOOKUP(E626,税率表!$C$29:$F$36,3,1),0)</f>
        <v>0</v>
      </c>
      <c r="G626" s="43">
        <f>IF(E626&gt;0,VLOOKUP(E626,税率表!$C$29:$F$36,4,1),0)</f>
        <v>0</v>
      </c>
      <c r="H626" s="43">
        <f t="shared" si="41"/>
        <v>0</v>
      </c>
      <c r="I626" s="43">
        <f>IF(H626&gt;0,VLOOKUP(H626/12,税率表!$A$17:$D$24,3,1),0)</f>
        <v>0</v>
      </c>
      <c r="J626" s="43">
        <f>IF(H626&gt;0,VLOOKUP(H626/12,税率表!$A$17:$D$24,4,1),0)</f>
        <v>0</v>
      </c>
      <c r="K626" s="43">
        <f t="shared" si="42"/>
        <v>0</v>
      </c>
      <c r="L626" s="43">
        <f t="shared" si="43"/>
        <v>0</v>
      </c>
    </row>
    <row r="627" ht="16.5" spans="1:12">
      <c r="A627" s="41">
        <v>626</v>
      </c>
      <c r="B627" s="41"/>
      <c r="C627" s="41"/>
      <c r="D627" s="42"/>
      <c r="E627" s="43">
        <f t="shared" si="40"/>
        <v>0</v>
      </c>
      <c r="F627" s="43">
        <f>IF(E627&gt;0,VLOOKUP(E627,税率表!$C$29:$F$36,3,1),0)</f>
        <v>0</v>
      </c>
      <c r="G627" s="43">
        <f>IF(E627&gt;0,VLOOKUP(E627,税率表!$C$29:$F$36,4,1),0)</f>
        <v>0</v>
      </c>
      <c r="H627" s="43">
        <f t="shared" si="41"/>
        <v>0</v>
      </c>
      <c r="I627" s="43">
        <f>IF(H627&gt;0,VLOOKUP(H627/12,税率表!$A$17:$D$24,3,1),0)</f>
        <v>0</v>
      </c>
      <c r="J627" s="43">
        <f>IF(H627&gt;0,VLOOKUP(H627/12,税率表!$A$17:$D$24,4,1),0)</f>
        <v>0</v>
      </c>
      <c r="K627" s="43">
        <f t="shared" si="42"/>
        <v>0</v>
      </c>
      <c r="L627" s="43">
        <f t="shared" si="43"/>
        <v>0</v>
      </c>
    </row>
    <row r="628" ht="16.5" spans="1:12">
      <c r="A628" s="41">
        <v>627</v>
      </c>
      <c r="B628" s="41"/>
      <c r="C628" s="41"/>
      <c r="D628" s="42"/>
      <c r="E628" s="43">
        <f t="shared" si="40"/>
        <v>0</v>
      </c>
      <c r="F628" s="43">
        <f>IF(E628&gt;0,VLOOKUP(E628,税率表!$C$29:$F$36,3,1),0)</f>
        <v>0</v>
      </c>
      <c r="G628" s="43">
        <f>IF(E628&gt;0,VLOOKUP(E628,税率表!$C$29:$F$36,4,1),0)</f>
        <v>0</v>
      </c>
      <c r="H628" s="43">
        <f t="shared" si="41"/>
        <v>0</v>
      </c>
      <c r="I628" s="43">
        <f>IF(H628&gt;0,VLOOKUP(H628/12,税率表!$A$17:$D$24,3,1),0)</f>
        <v>0</v>
      </c>
      <c r="J628" s="43">
        <f>IF(H628&gt;0,VLOOKUP(H628/12,税率表!$A$17:$D$24,4,1),0)</f>
        <v>0</v>
      </c>
      <c r="K628" s="43">
        <f t="shared" si="42"/>
        <v>0</v>
      </c>
      <c r="L628" s="43">
        <f t="shared" si="43"/>
        <v>0</v>
      </c>
    </row>
    <row r="629" ht="16.5" spans="1:12">
      <c r="A629" s="41">
        <v>628</v>
      </c>
      <c r="B629" s="41"/>
      <c r="C629" s="41"/>
      <c r="D629" s="42"/>
      <c r="E629" s="43">
        <f t="shared" si="40"/>
        <v>0</v>
      </c>
      <c r="F629" s="43">
        <f>IF(E629&gt;0,VLOOKUP(E629,税率表!$C$29:$F$36,3,1),0)</f>
        <v>0</v>
      </c>
      <c r="G629" s="43">
        <f>IF(E629&gt;0,VLOOKUP(E629,税率表!$C$29:$F$36,4,1),0)</f>
        <v>0</v>
      </c>
      <c r="H629" s="43">
        <f t="shared" si="41"/>
        <v>0</v>
      </c>
      <c r="I629" s="43">
        <f>IF(H629&gt;0,VLOOKUP(H629/12,税率表!$A$17:$D$24,3,1),0)</f>
        <v>0</v>
      </c>
      <c r="J629" s="43">
        <f>IF(H629&gt;0,VLOOKUP(H629/12,税率表!$A$17:$D$24,4,1),0)</f>
        <v>0</v>
      </c>
      <c r="K629" s="43">
        <f t="shared" si="42"/>
        <v>0</v>
      </c>
      <c r="L629" s="43">
        <f t="shared" si="43"/>
        <v>0</v>
      </c>
    </row>
    <row r="630" ht="16.5" spans="1:12">
      <c r="A630" s="41">
        <v>629</v>
      </c>
      <c r="B630" s="41"/>
      <c r="C630" s="41"/>
      <c r="D630" s="42"/>
      <c r="E630" s="43">
        <f t="shared" si="40"/>
        <v>0</v>
      </c>
      <c r="F630" s="43">
        <f>IF(E630&gt;0,VLOOKUP(E630,税率表!$C$29:$F$36,3,1),0)</f>
        <v>0</v>
      </c>
      <c r="G630" s="43">
        <f>IF(E630&gt;0,VLOOKUP(E630,税率表!$C$29:$F$36,4,1),0)</f>
        <v>0</v>
      </c>
      <c r="H630" s="43">
        <f t="shared" si="41"/>
        <v>0</v>
      </c>
      <c r="I630" s="43">
        <f>IF(H630&gt;0,VLOOKUP(H630/12,税率表!$A$17:$D$24,3,1),0)</f>
        <v>0</v>
      </c>
      <c r="J630" s="43">
        <f>IF(H630&gt;0,VLOOKUP(H630/12,税率表!$A$17:$D$24,4,1),0)</f>
        <v>0</v>
      </c>
      <c r="K630" s="43">
        <f t="shared" si="42"/>
        <v>0</v>
      </c>
      <c r="L630" s="43">
        <f t="shared" si="43"/>
        <v>0</v>
      </c>
    </row>
    <row r="631" ht="16.5" spans="1:12">
      <c r="A631" s="41">
        <v>630</v>
      </c>
      <c r="B631" s="41"/>
      <c r="C631" s="41"/>
      <c r="D631" s="42"/>
      <c r="E631" s="43">
        <f t="shared" si="40"/>
        <v>0</v>
      </c>
      <c r="F631" s="43">
        <f>IF(E631&gt;0,VLOOKUP(E631,税率表!$C$29:$F$36,3,1),0)</f>
        <v>0</v>
      </c>
      <c r="G631" s="43">
        <f>IF(E631&gt;0,VLOOKUP(E631,税率表!$C$29:$F$36,4,1),0)</f>
        <v>0</v>
      </c>
      <c r="H631" s="43">
        <f t="shared" si="41"/>
        <v>0</v>
      </c>
      <c r="I631" s="43">
        <f>IF(H631&gt;0,VLOOKUP(H631/12,税率表!$A$17:$D$24,3,1),0)</f>
        <v>0</v>
      </c>
      <c r="J631" s="43">
        <f>IF(H631&gt;0,VLOOKUP(H631/12,税率表!$A$17:$D$24,4,1),0)</f>
        <v>0</v>
      </c>
      <c r="K631" s="43">
        <f t="shared" si="42"/>
        <v>0</v>
      </c>
      <c r="L631" s="43">
        <f t="shared" si="43"/>
        <v>0</v>
      </c>
    </row>
    <row r="632" ht="16.5" spans="1:12">
      <c r="A632" s="41">
        <v>631</v>
      </c>
      <c r="B632" s="41"/>
      <c r="C632" s="41"/>
      <c r="D632" s="42"/>
      <c r="E632" s="43">
        <f t="shared" si="40"/>
        <v>0</v>
      </c>
      <c r="F632" s="43">
        <f>IF(E632&gt;0,VLOOKUP(E632,税率表!$C$29:$F$36,3,1),0)</f>
        <v>0</v>
      </c>
      <c r="G632" s="43">
        <f>IF(E632&gt;0,VLOOKUP(E632,税率表!$C$29:$F$36,4,1),0)</f>
        <v>0</v>
      </c>
      <c r="H632" s="43">
        <f t="shared" si="41"/>
        <v>0</v>
      </c>
      <c r="I632" s="43">
        <f>IF(H632&gt;0,VLOOKUP(H632/12,税率表!$A$17:$D$24,3,1),0)</f>
        <v>0</v>
      </c>
      <c r="J632" s="43">
        <f>IF(H632&gt;0,VLOOKUP(H632/12,税率表!$A$17:$D$24,4,1),0)</f>
        <v>0</v>
      </c>
      <c r="K632" s="43">
        <f t="shared" si="42"/>
        <v>0</v>
      </c>
      <c r="L632" s="43">
        <f t="shared" si="43"/>
        <v>0</v>
      </c>
    </row>
    <row r="633" ht="16.5" spans="1:12">
      <c r="A633" s="41">
        <v>632</v>
      </c>
      <c r="B633" s="41"/>
      <c r="C633" s="41"/>
      <c r="D633" s="42"/>
      <c r="E633" s="43">
        <f t="shared" si="40"/>
        <v>0</v>
      </c>
      <c r="F633" s="43">
        <f>IF(E633&gt;0,VLOOKUP(E633,税率表!$C$29:$F$36,3,1),0)</f>
        <v>0</v>
      </c>
      <c r="G633" s="43">
        <f>IF(E633&gt;0,VLOOKUP(E633,税率表!$C$29:$F$36,4,1),0)</f>
        <v>0</v>
      </c>
      <c r="H633" s="43">
        <f t="shared" si="41"/>
        <v>0</v>
      </c>
      <c r="I633" s="43">
        <f>IF(H633&gt;0,VLOOKUP(H633/12,税率表!$A$17:$D$24,3,1),0)</f>
        <v>0</v>
      </c>
      <c r="J633" s="43">
        <f>IF(H633&gt;0,VLOOKUP(H633/12,税率表!$A$17:$D$24,4,1),0)</f>
        <v>0</v>
      </c>
      <c r="K633" s="43">
        <f t="shared" si="42"/>
        <v>0</v>
      </c>
      <c r="L633" s="43">
        <f t="shared" si="43"/>
        <v>0</v>
      </c>
    </row>
    <row r="634" ht="16.5" spans="1:12">
      <c r="A634" s="41">
        <v>633</v>
      </c>
      <c r="B634" s="41"/>
      <c r="C634" s="41"/>
      <c r="D634" s="42"/>
      <c r="E634" s="43">
        <f t="shared" si="40"/>
        <v>0</v>
      </c>
      <c r="F634" s="43">
        <f>IF(E634&gt;0,VLOOKUP(E634,税率表!$C$29:$F$36,3,1),0)</f>
        <v>0</v>
      </c>
      <c r="G634" s="43">
        <f>IF(E634&gt;0,VLOOKUP(E634,税率表!$C$29:$F$36,4,1),0)</f>
        <v>0</v>
      </c>
      <c r="H634" s="43">
        <f t="shared" si="41"/>
        <v>0</v>
      </c>
      <c r="I634" s="43">
        <f>IF(H634&gt;0,VLOOKUP(H634/12,税率表!$A$17:$D$24,3,1),0)</f>
        <v>0</v>
      </c>
      <c r="J634" s="43">
        <f>IF(H634&gt;0,VLOOKUP(H634/12,税率表!$A$17:$D$24,4,1),0)</f>
        <v>0</v>
      </c>
      <c r="K634" s="43">
        <f t="shared" si="42"/>
        <v>0</v>
      </c>
      <c r="L634" s="43">
        <f t="shared" si="43"/>
        <v>0</v>
      </c>
    </row>
    <row r="635" ht="16.5" spans="1:12">
      <c r="A635" s="41">
        <v>634</v>
      </c>
      <c r="B635" s="41"/>
      <c r="C635" s="41"/>
      <c r="D635" s="42"/>
      <c r="E635" s="43">
        <f t="shared" si="40"/>
        <v>0</v>
      </c>
      <c r="F635" s="43">
        <f>IF(E635&gt;0,VLOOKUP(E635,税率表!$C$29:$F$36,3,1),0)</f>
        <v>0</v>
      </c>
      <c r="G635" s="43">
        <f>IF(E635&gt;0,VLOOKUP(E635,税率表!$C$29:$F$36,4,1),0)</f>
        <v>0</v>
      </c>
      <c r="H635" s="43">
        <f t="shared" si="41"/>
        <v>0</v>
      </c>
      <c r="I635" s="43">
        <f>IF(H635&gt;0,VLOOKUP(H635/12,税率表!$A$17:$D$24,3,1),0)</f>
        <v>0</v>
      </c>
      <c r="J635" s="43">
        <f>IF(H635&gt;0,VLOOKUP(H635/12,税率表!$A$17:$D$24,4,1),0)</f>
        <v>0</v>
      </c>
      <c r="K635" s="43">
        <f t="shared" si="42"/>
        <v>0</v>
      </c>
      <c r="L635" s="43">
        <f t="shared" si="43"/>
        <v>0</v>
      </c>
    </row>
    <row r="636" ht="16.5" spans="1:12">
      <c r="A636" s="41">
        <v>635</v>
      </c>
      <c r="B636" s="41"/>
      <c r="C636" s="41"/>
      <c r="D636" s="42"/>
      <c r="E636" s="43">
        <f t="shared" si="40"/>
        <v>0</v>
      </c>
      <c r="F636" s="43">
        <f>IF(E636&gt;0,VLOOKUP(E636,税率表!$C$29:$F$36,3,1),0)</f>
        <v>0</v>
      </c>
      <c r="G636" s="43">
        <f>IF(E636&gt;0,VLOOKUP(E636,税率表!$C$29:$F$36,4,1),0)</f>
        <v>0</v>
      </c>
      <c r="H636" s="43">
        <f t="shared" si="41"/>
        <v>0</v>
      </c>
      <c r="I636" s="43">
        <f>IF(H636&gt;0,VLOOKUP(H636/12,税率表!$A$17:$D$24,3,1),0)</f>
        <v>0</v>
      </c>
      <c r="J636" s="43">
        <f>IF(H636&gt;0,VLOOKUP(H636/12,税率表!$A$17:$D$24,4,1),0)</f>
        <v>0</v>
      </c>
      <c r="K636" s="43">
        <f t="shared" si="42"/>
        <v>0</v>
      </c>
      <c r="L636" s="43">
        <f t="shared" si="43"/>
        <v>0</v>
      </c>
    </row>
    <row r="637" ht="16.5" spans="1:12">
      <c r="A637" s="41">
        <v>636</v>
      </c>
      <c r="B637" s="41"/>
      <c r="C637" s="41"/>
      <c r="D637" s="42"/>
      <c r="E637" s="43">
        <f t="shared" si="40"/>
        <v>0</v>
      </c>
      <c r="F637" s="43">
        <f>IF(E637&gt;0,VLOOKUP(E637,税率表!$C$29:$F$36,3,1),0)</f>
        <v>0</v>
      </c>
      <c r="G637" s="43">
        <f>IF(E637&gt;0,VLOOKUP(E637,税率表!$C$29:$F$36,4,1),0)</f>
        <v>0</v>
      </c>
      <c r="H637" s="43">
        <f t="shared" si="41"/>
        <v>0</v>
      </c>
      <c r="I637" s="43">
        <f>IF(H637&gt;0,VLOOKUP(H637/12,税率表!$A$17:$D$24,3,1),0)</f>
        <v>0</v>
      </c>
      <c r="J637" s="43">
        <f>IF(H637&gt;0,VLOOKUP(H637/12,税率表!$A$17:$D$24,4,1),0)</f>
        <v>0</v>
      </c>
      <c r="K637" s="43">
        <f t="shared" si="42"/>
        <v>0</v>
      </c>
      <c r="L637" s="43">
        <f t="shared" si="43"/>
        <v>0</v>
      </c>
    </row>
    <row r="638" ht="16.5" spans="1:12">
      <c r="A638" s="41">
        <v>637</v>
      </c>
      <c r="B638" s="41"/>
      <c r="C638" s="41"/>
      <c r="D638" s="42"/>
      <c r="E638" s="43">
        <f t="shared" si="40"/>
        <v>0</v>
      </c>
      <c r="F638" s="43">
        <f>IF(E638&gt;0,VLOOKUP(E638,税率表!$C$29:$F$36,3,1),0)</f>
        <v>0</v>
      </c>
      <c r="G638" s="43">
        <f>IF(E638&gt;0,VLOOKUP(E638,税率表!$C$29:$F$36,4,1),0)</f>
        <v>0</v>
      </c>
      <c r="H638" s="43">
        <f t="shared" si="41"/>
        <v>0</v>
      </c>
      <c r="I638" s="43">
        <f>IF(H638&gt;0,VLOOKUP(H638/12,税率表!$A$17:$D$24,3,1),0)</f>
        <v>0</v>
      </c>
      <c r="J638" s="43">
        <f>IF(H638&gt;0,VLOOKUP(H638/12,税率表!$A$17:$D$24,4,1),0)</f>
        <v>0</v>
      </c>
      <c r="K638" s="43">
        <f t="shared" si="42"/>
        <v>0</v>
      </c>
      <c r="L638" s="43">
        <f t="shared" si="43"/>
        <v>0</v>
      </c>
    </row>
    <row r="639" ht="16.5" spans="1:12">
      <c r="A639" s="41">
        <v>638</v>
      </c>
      <c r="B639" s="41"/>
      <c r="C639" s="41"/>
      <c r="D639" s="42"/>
      <c r="E639" s="43">
        <f t="shared" si="40"/>
        <v>0</v>
      </c>
      <c r="F639" s="43">
        <f>IF(E639&gt;0,VLOOKUP(E639,税率表!$C$29:$F$36,3,1),0)</f>
        <v>0</v>
      </c>
      <c r="G639" s="43">
        <f>IF(E639&gt;0,VLOOKUP(E639,税率表!$C$29:$F$36,4,1),0)</f>
        <v>0</v>
      </c>
      <c r="H639" s="43">
        <f t="shared" si="41"/>
        <v>0</v>
      </c>
      <c r="I639" s="43">
        <f>IF(H639&gt;0,VLOOKUP(H639/12,税率表!$A$17:$D$24,3,1),0)</f>
        <v>0</v>
      </c>
      <c r="J639" s="43">
        <f>IF(H639&gt;0,VLOOKUP(H639/12,税率表!$A$17:$D$24,4,1),0)</f>
        <v>0</v>
      </c>
      <c r="K639" s="43">
        <f t="shared" si="42"/>
        <v>0</v>
      </c>
      <c r="L639" s="43">
        <f t="shared" si="43"/>
        <v>0</v>
      </c>
    </row>
    <row r="640" ht="16.5" spans="1:12">
      <c r="A640" s="41">
        <v>639</v>
      </c>
      <c r="B640" s="41"/>
      <c r="C640" s="41"/>
      <c r="D640" s="42"/>
      <c r="E640" s="43">
        <f t="shared" si="40"/>
        <v>0</v>
      </c>
      <c r="F640" s="43">
        <f>IF(E640&gt;0,VLOOKUP(E640,税率表!$C$29:$F$36,3,1),0)</f>
        <v>0</v>
      </c>
      <c r="G640" s="43">
        <f>IF(E640&gt;0,VLOOKUP(E640,税率表!$C$29:$F$36,4,1),0)</f>
        <v>0</v>
      </c>
      <c r="H640" s="43">
        <f t="shared" si="41"/>
        <v>0</v>
      </c>
      <c r="I640" s="43">
        <f>IF(H640&gt;0,VLOOKUP(H640/12,税率表!$A$17:$D$24,3,1),0)</f>
        <v>0</v>
      </c>
      <c r="J640" s="43">
        <f>IF(H640&gt;0,VLOOKUP(H640/12,税率表!$A$17:$D$24,4,1),0)</f>
        <v>0</v>
      </c>
      <c r="K640" s="43">
        <f t="shared" si="42"/>
        <v>0</v>
      </c>
      <c r="L640" s="43">
        <f t="shared" si="43"/>
        <v>0</v>
      </c>
    </row>
    <row r="641" ht="16.5" spans="1:12">
      <c r="A641" s="41">
        <v>640</v>
      </c>
      <c r="B641" s="41"/>
      <c r="C641" s="41"/>
      <c r="D641" s="42"/>
      <c r="E641" s="43">
        <f t="shared" si="40"/>
        <v>0</v>
      </c>
      <c r="F641" s="43">
        <f>IF(E641&gt;0,VLOOKUP(E641,税率表!$C$29:$F$36,3,1),0)</f>
        <v>0</v>
      </c>
      <c r="G641" s="43">
        <f>IF(E641&gt;0,VLOOKUP(E641,税率表!$C$29:$F$36,4,1),0)</f>
        <v>0</v>
      </c>
      <c r="H641" s="43">
        <f t="shared" si="41"/>
        <v>0</v>
      </c>
      <c r="I641" s="43">
        <f>IF(H641&gt;0,VLOOKUP(H641/12,税率表!$A$17:$D$24,3,1),0)</f>
        <v>0</v>
      </c>
      <c r="J641" s="43">
        <f>IF(H641&gt;0,VLOOKUP(H641/12,税率表!$A$17:$D$24,4,1),0)</f>
        <v>0</v>
      </c>
      <c r="K641" s="43">
        <f t="shared" si="42"/>
        <v>0</v>
      </c>
      <c r="L641" s="43">
        <f t="shared" si="43"/>
        <v>0</v>
      </c>
    </row>
    <row r="642" ht="16.5" spans="1:12">
      <c r="A642" s="41">
        <v>641</v>
      </c>
      <c r="B642" s="41"/>
      <c r="C642" s="41"/>
      <c r="D642" s="42"/>
      <c r="E642" s="43">
        <f t="shared" si="40"/>
        <v>0</v>
      </c>
      <c r="F642" s="43">
        <f>IF(E642&gt;0,VLOOKUP(E642,税率表!$C$29:$F$36,3,1),0)</f>
        <v>0</v>
      </c>
      <c r="G642" s="43">
        <f>IF(E642&gt;0,VLOOKUP(E642,税率表!$C$29:$F$36,4,1),0)</f>
        <v>0</v>
      </c>
      <c r="H642" s="43">
        <f t="shared" si="41"/>
        <v>0</v>
      </c>
      <c r="I642" s="43">
        <f>IF(H642&gt;0,VLOOKUP(H642/12,税率表!$A$17:$D$24,3,1),0)</f>
        <v>0</v>
      </c>
      <c r="J642" s="43">
        <f>IF(H642&gt;0,VLOOKUP(H642/12,税率表!$A$17:$D$24,4,1),0)</f>
        <v>0</v>
      </c>
      <c r="K642" s="43">
        <f t="shared" si="42"/>
        <v>0</v>
      </c>
      <c r="L642" s="43">
        <f t="shared" si="43"/>
        <v>0</v>
      </c>
    </row>
    <row r="643" ht="16.5" spans="1:12">
      <c r="A643" s="41">
        <v>642</v>
      </c>
      <c r="B643" s="41"/>
      <c r="C643" s="41"/>
      <c r="D643" s="42"/>
      <c r="E643" s="43">
        <f t="shared" si="40"/>
        <v>0</v>
      </c>
      <c r="F643" s="43">
        <f>IF(E643&gt;0,VLOOKUP(E643,税率表!$C$29:$F$36,3,1),0)</f>
        <v>0</v>
      </c>
      <c r="G643" s="43">
        <f>IF(E643&gt;0,VLOOKUP(E643,税率表!$C$29:$F$36,4,1),0)</f>
        <v>0</v>
      </c>
      <c r="H643" s="43">
        <f t="shared" si="41"/>
        <v>0</v>
      </c>
      <c r="I643" s="43">
        <f>IF(H643&gt;0,VLOOKUP(H643/12,税率表!$A$17:$D$24,3,1),0)</f>
        <v>0</v>
      </c>
      <c r="J643" s="43">
        <f>IF(H643&gt;0,VLOOKUP(H643/12,税率表!$A$17:$D$24,4,1),0)</f>
        <v>0</v>
      </c>
      <c r="K643" s="43">
        <f t="shared" si="42"/>
        <v>0</v>
      </c>
      <c r="L643" s="43">
        <f t="shared" si="43"/>
        <v>0</v>
      </c>
    </row>
    <row r="644" ht="16.5" spans="1:12">
      <c r="A644" s="41">
        <v>643</v>
      </c>
      <c r="B644" s="41"/>
      <c r="C644" s="41"/>
      <c r="D644" s="42"/>
      <c r="E644" s="43">
        <f t="shared" si="40"/>
        <v>0</v>
      </c>
      <c r="F644" s="43">
        <f>IF(E644&gt;0,VLOOKUP(E644,税率表!$C$29:$F$36,3,1),0)</f>
        <v>0</v>
      </c>
      <c r="G644" s="43">
        <f>IF(E644&gt;0,VLOOKUP(E644,税率表!$C$29:$F$36,4,1),0)</f>
        <v>0</v>
      </c>
      <c r="H644" s="43">
        <f t="shared" si="41"/>
        <v>0</v>
      </c>
      <c r="I644" s="43">
        <f>IF(H644&gt;0,VLOOKUP(H644/12,税率表!$A$17:$D$24,3,1),0)</f>
        <v>0</v>
      </c>
      <c r="J644" s="43">
        <f>IF(H644&gt;0,VLOOKUP(H644/12,税率表!$A$17:$D$24,4,1),0)</f>
        <v>0</v>
      </c>
      <c r="K644" s="43">
        <f t="shared" si="42"/>
        <v>0</v>
      </c>
      <c r="L644" s="43">
        <f t="shared" si="43"/>
        <v>0</v>
      </c>
    </row>
    <row r="645" ht="16.5" spans="1:12">
      <c r="A645" s="41">
        <v>644</v>
      </c>
      <c r="B645" s="41"/>
      <c r="C645" s="41"/>
      <c r="D645" s="42"/>
      <c r="E645" s="43">
        <f t="shared" si="40"/>
        <v>0</v>
      </c>
      <c r="F645" s="43">
        <f>IF(E645&gt;0,VLOOKUP(E645,税率表!$C$29:$F$36,3,1),0)</f>
        <v>0</v>
      </c>
      <c r="G645" s="43">
        <f>IF(E645&gt;0,VLOOKUP(E645,税率表!$C$29:$F$36,4,1),0)</f>
        <v>0</v>
      </c>
      <c r="H645" s="43">
        <f t="shared" si="41"/>
        <v>0</v>
      </c>
      <c r="I645" s="43">
        <f>IF(H645&gt;0,VLOOKUP(H645/12,税率表!$A$17:$D$24,3,1),0)</f>
        <v>0</v>
      </c>
      <c r="J645" s="43">
        <f>IF(H645&gt;0,VLOOKUP(H645/12,税率表!$A$17:$D$24,4,1),0)</f>
        <v>0</v>
      </c>
      <c r="K645" s="43">
        <f t="shared" si="42"/>
        <v>0</v>
      </c>
      <c r="L645" s="43">
        <f t="shared" si="43"/>
        <v>0</v>
      </c>
    </row>
    <row r="646" ht="16.5" spans="1:12">
      <c r="A646" s="41">
        <v>645</v>
      </c>
      <c r="B646" s="41"/>
      <c r="C646" s="41"/>
      <c r="D646" s="42"/>
      <c r="E646" s="43">
        <f t="shared" si="40"/>
        <v>0</v>
      </c>
      <c r="F646" s="43">
        <f>IF(E646&gt;0,VLOOKUP(E646,税率表!$C$29:$F$36,3,1),0)</f>
        <v>0</v>
      </c>
      <c r="G646" s="43">
        <f>IF(E646&gt;0,VLOOKUP(E646,税率表!$C$29:$F$36,4,1),0)</f>
        <v>0</v>
      </c>
      <c r="H646" s="43">
        <f t="shared" si="41"/>
        <v>0</v>
      </c>
      <c r="I646" s="43">
        <f>IF(H646&gt;0,VLOOKUP(H646/12,税率表!$A$17:$D$24,3,1),0)</f>
        <v>0</v>
      </c>
      <c r="J646" s="43">
        <f>IF(H646&gt;0,VLOOKUP(H646/12,税率表!$A$17:$D$24,4,1),0)</f>
        <v>0</v>
      </c>
      <c r="K646" s="43">
        <f t="shared" si="42"/>
        <v>0</v>
      </c>
      <c r="L646" s="43">
        <f t="shared" si="43"/>
        <v>0</v>
      </c>
    </row>
    <row r="647" ht="16.5" spans="1:12">
      <c r="A647" s="41">
        <v>646</v>
      </c>
      <c r="B647" s="41"/>
      <c r="C647" s="41"/>
      <c r="D647" s="42"/>
      <c r="E647" s="43">
        <f t="shared" si="40"/>
        <v>0</v>
      </c>
      <c r="F647" s="43">
        <f>IF(E647&gt;0,VLOOKUP(E647,税率表!$C$29:$F$36,3,1),0)</f>
        <v>0</v>
      </c>
      <c r="G647" s="43">
        <f>IF(E647&gt;0,VLOOKUP(E647,税率表!$C$29:$F$36,4,1),0)</f>
        <v>0</v>
      </c>
      <c r="H647" s="43">
        <f t="shared" si="41"/>
        <v>0</v>
      </c>
      <c r="I647" s="43">
        <f>IF(H647&gt;0,VLOOKUP(H647/12,税率表!$A$17:$D$24,3,1),0)</f>
        <v>0</v>
      </c>
      <c r="J647" s="43">
        <f>IF(H647&gt;0,VLOOKUP(H647/12,税率表!$A$17:$D$24,4,1),0)</f>
        <v>0</v>
      </c>
      <c r="K647" s="43">
        <f t="shared" si="42"/>
        <v>0</v>
      </c>
      <c r="L647" s="43">
        <f t="shared" si="43"/>
        <v>0</v>
      </c>
    </row>
    <row r="648" ht="16.5" spans="1:12">
      <c r="A648" s="41">
        <v>647</v>
      </c>
      <c r="B648" s="41"/>
      <c r="C648" s="41"/>
      <c r="D648" s="42"/>
      <c r="E648" s="43">
        <f t="shared" si="40"/>
        <v>0</v>
      </c>
      <c r="F648" s="43">
        <f>IF(E648&gt;0,VLOOKUP(E648,税率表!$C$29:$F$36,3,1),0)</f>
        <v>0</v>
      </c>
      <c r="G648" s="43">
        <f>IF(E648&gt;0,VLOOKUP(E648,税率表!$C$29:$F$36,4,1),0)</f>
        <v>0</v>
      </c>
      <c r="H648" s="43">
        <f t="shared" si="41"/>
        <v>0</v>
      </c>
      <c r="I648" s="43">
        <f>IF(H648&gt;0,VLOOKUP(H648/12,税率表!$A$17:$D$24,3,1),0)</f>
        <v>0</v>
      </c>
      <c r="J648" s="43">
        <f>IF(H648&gt;0,VLOOKUP(H648/12,税率表!$A$17:$D$24,4,1),0)</f>
        <v>0</v>
      </c>
      <c r="K648" s="43">
        <f t="shared" si="42"/>
        <v>0</v>
      </c>
      <c r="L648" s="43">
        <f t="shared" si="43"/>
        <v>0</v>
      </c>
    </row>
    <row r="649" ht="16.5" spans="1:12">
      <c r="A649" s="41">
        <v>648</v>
      </c>
      <c r="B649" s="41"/>
      <c r="C649" s="41"/>
      <c r="D649" s="42"/>
      <c r="E649" s="43">
        <f t="shared" si="40"/>
        <v>0</v>
      </c>
      <c r="F649" s="43">
        <f>IF(E649&gt;0,VLOOKUP(E649,税率表!$C$29:$F$36,3,1),0)</f>
        <v>0</v>
      </c>
      <c r="G649" s="43">
        <f>IF(E649&gt;0,VLOOKUP(E649,税率表!$C$29:$F$36,4,1),0)</f>
        <v>0</v>
      </c>
      <c r="H649" s="43">
        <f t="shared" si="41"/>
        <v>0</v>
      </c>
      <c r="I649" s="43">
        <f>IF(H649&gt;0,VLOOKUP(H649/12,税率表!$A$17:$D$24,3,1),0)</f>
        <v>0</v>
      </c>
      <c r="J649" s="43">
        <f>IF(H649&gt;0,VLOOKUP(H649/12,税率表!$A$17:$D$24,4,1),0)</f>
        <v>0</v>
      </c>
      <c r="K649" s="43">
        <f t="shared" si="42"/>
        <v>0</v>
      </c>
      <c r="L649" s="43">
        <f t="shared" si="43"/>
        <v>0</v>
      </c>
    </row>
    <row r="650" ht="16.5" spans="1:12">
      <c r="A650" s="41">
        <v>649</v>
      </c>
      <c r="B650" s="41"/>
      <c r="C650" s="41"/>
      <c r="D650" s="42"/>
      <c r="E650" s="43">
        <f t="shared" ref="E650:E713" si="44">ROUND(D650,2)</f>
        <v>0</v>
      </c>
      <c r="F650" s="43">
        <f>IF(E650&gt;0,VLOOKUP(E650,税率表!$C$29:$F$36,3,1),0)</f>
        <v>0</v>
      </c>
      <c r="G650" s="43">
        <f>IF(E650&gt;0,VLOOKUP(E650,税率表!$C$29:$F$36,4,1),0)</f>
        <v>0</v>
      </c>
      <c r="H650" s="43">
        <f t="shared" ref="H650:H713" si="45">ROUND((E650-G650)/(1-F650),2)</f>
        <v>0</v>
      </c>
      <c r="I650" s="43">
        <f>IF(H650&gt;0,VLOOKUP(H650/12,税率表!$A$17:$D$24,3,1),0)</f>
        <v>0</v>
      </c>
      <c r="J650" s="43">
        <f>IF(H650&gt;0,VLOOKUP(H650/12,税率表!$A$17:$D$24,4,1),0)</f>
        <v>0</v>
      </c>
      <c r="K650" s="43">
        <f t="shared" ref="K650:K713" si="46">ROUND(H650*I650-J650,2)</f>
        <v>0</v>
      </c>
      <c r="L650" s="43">
        <f t="shared" ref="L650:L713" si="47">ROUND((E650-G650)/(1-F650),2)</f>
        <v>0</v>
      </c>
    </row>
    <row r="651" ht="16.5" spans="1:12">
      <c r="A651" s="41">
        <v>650</v>
      </c>
      <c r="B651" s="41"/>
      <c r="C651" s="41"/>
      <c r="D651" s="42"/>
      <c r="E651" s="43">
        <f t="shared" si="44"/>
        <v>0</v>
      </c>
      <c r="F651" s="43">
        <f>IF(E651&gt;0,VLOOKUP(E651,税率表!$C$29:$F$36,3,1),0)</f>
        <v>0</v>
      </c>
      <c r="G651" s="43">
        <f>IF(E651&gt;0,VLOOKUP(E651,税率表!$C$29:$F$36,4,1),0)</f>
        <v>0</v>
      </c>
      <c r="H651" s="43">
        <f t="shared" si="45"/>
        <v>0</v>
      </c>
      <c r="I651" s="43">
        <f>IF(H651&gt;0,VLOOKUP(H651/12,税率表!$A$17:$D$24,3,1),0)</f>
        <v>0</v>
      </c>
      <c r="J651" s="43">
        <f>IF(H651&gt;0,VLOOKUP(H651/12,税率表!$A$17:$D$24,4,1),0)</f>
        <v>0</v>
      </c>
      <c r="K651" s="43">
        <f t="shared" si="46"/>
        <v>0</v>
      </c>
      <c r="L651" s="43">
        <f t="shared" si="47"/>
        <v>0</v>
      </c>
    </row>
    <row r="652" ht="16.5" spans="1:12">
      <c r="A652" s="41">
        <v>651</v>
      </c>
      <c r="B652" s="41"/>
      <c r="C652" s="41"/>
      <c r="D652" s="42"/>
      <c r="E652" s="43">
        <f t="shared" si="44"/>
        <v>0</v>
      </c>
      <c r="F652" s="43">
        <f>IF(E652&gt;0,VLOOKUP(E652,税率表!$C$29:$F$36,3,1),0)</f>
        <v>0</v>
      </c>
      <c r="G652" s="43">
        <f>IF(E652&gt;0,VLOOKUP(E652,税率表!$C$29:$F$36,4,1),0)</f>
        <v>0</v>
      </c>
      <c r="H652" s="43">
        <f t="shared" si="45"/>
        <v>0</v>
      </c>
      <c r="I652" s="43">
        <f>IF(H652&gt;0,VLOOKUP(H652/12,税率表!$A$17:$D$24,3,1),0)</f>
        <v>0</v>
      </c>
      <c r="J652" s="43">
        <f>IF(H652&gt;0,VLOOKUP(H652/12,税率表!$A$17:$D$24,4,1),0)</f>
        <v>0</v>
      </c>
      <c r="K652" s="43">
        <f t="shared" si="46"/>
        <v>0</v>
      </c>
      <c r="L652" s="43">
        <f t="shared" si="47"/>
        <v>0</v>
      </c>
    </row>
    <row r="653" ht="16.5" spans="1:12">
      <c r="A653" s="41">
        <v>652</v>
      </c>
      <c r="B653" s="41"/>
      <c r="C653" s="41"/>
      <c r="D653" s="42"/>
      <c r="E653" s="43">
        <f t="shared" si="44"/>
        <v>0</v>
      </c>
      <c r="F653" s="43">
        <f>IF(E653&gt;0,VLOOKUP(E653,税率表!$C$29:$F$36,3,1),0)</f>
        <v>0</v>
      </c>
      <c r="G653" s="43">
        <f>IF(E653&gt;0,VLOOKUP(E653,税率表!$C$29:$F$36,4,1),0)</f>
        <v>0</v>
      </c>
      <c r="H653" s="43">
        <f t="shared" si="45"/>
        <v>0</v>
      </c>
      <c r="I653" s="43">
        <f>IF(H653&gt;0,VLOOKUP(H653/12,税率表!$A$17:$D$24,3,1),0)</f>
        <v>0</v>
      </c>
      <c r="J653" s="43">
        <f>IF(H653&gt;0,VLOOKUP(H653/12,税率表!$A$17:$D$24,4,1),0)</f>
        <v>0</v>
      </c>
      <c r="K653" s="43">
        <f t="shared" si="46"/>
        <v>0</v>
      </c>
      <c r="L653" s="43">
        <f t="shared" si="47"/>
        <v>0</v>
      </c>
    </row>
    <row r="654" ht="16.5" spans="1:12">
      <c r="A654" s="41">
        <v>653</v>
      </c>
      <c r="B654" s="41"/>
      <c r="C654" s="41"/>
      <c r="D654" s="42"/>
      <c r="E654" s="43">
        <f t="shared" si="44"/>
        <v>0</v>
      </c>
      <c r="F654" s="43">
        <f>IF(E654&gt;0,VLOOKUP(E654,税率表!$C$29:$F$36,3,1),0)</f>
        <v>0</v>
      </c>
      <c r="G654" s="43">
        <f>IF(E654&gt;0,VLOOKUP(E654,税率表!$C$29:$F$36,4,1),0)</f>
        <v>0</v>
      </c>
      <c r="H654" s="43">
        <f t="shared" si="45"/>
        <v>0</v>
      </c>
      <c r="I654" s="43">
        <f>IF(H654&gt;0,VLOOKUP(H654/12,税率表!$A$17:$D$24,3,1),0)</f>
        <v>0</v>
      </c>
      <c r="J654" s="43">
        <f>IF(H654&gt;0,VLOOKUP(H654/12,税率表!$A$17:$D$24,4,1),0)</f>
        <v>0</v>
      </c>
      <c r="K654" s="43">
        <f t="shared" si="46"/>
        <v>0</v>
      </c>
      <c r="L654" s="43">
        <f t="shared" si="47"/>
        <v>0</v>
      </c>
    </row>
    <row r="655" ht="16.5" spans="1:12">
      <c r="A655" s="41">
        <v>654</v>
      </c>
      <c r="B655" s="41"/>
      <c r="C655" s="41"/>
      <c r="D655" s="42"/>
      <c r="E655" s="43">
        <f t="shared" si="44"/>
        <v>0</v>
      </c>
      <c r="F655" s="43">
        <f>IF(E655&gt;0,VLOOKUP(E655,税率表!$C$29:$F$36,3,1),0)</f>
        <v>0</v>
      </c>
      <c r="G655" s="43">
        <f>IF(E655&gt;0,VLOOKUP(E655,税率表!$C$29:$F$36,4,1),0)</f>
        <v>0</v>
      </c>
      <c r="H655" s="43">
        <f t="shared" si="45"/>
        <v>0</v>
      </c>
      <c r="I655" s="43">
        <f>IF(H655&gt;0,VLOOKUP(H655/12,税率表!$A$17:$D$24,3,1),0)</f>
        <v>0</v>
      </c>
      <c r="J655" s="43">
        <f>IF(H655&gt;0,VLOOKUP(H655/12,税率表!$A$17:$D$24,4,1),0)</f>
        <v>0</v>
      </c>
      <c r="K655" s="43">
        <f t="shared" si="46"/>
        <v>0</v>
      </c>
      <c r="L655" s="43">
        <f t="shared" si="47"/>
        <v>0</v>
      </c>
    </row>
    <row r="656" ht="16.5" spans="1:12">
      <c r="A656" s="41">
        <v>655</v>
      </c>
      <c r="B656" s="41"/>
      <c r="C656" s="41"/>
      <c r="D656" s="42"/>
      <c r="E656" s="43">
        <f t="shared" si="44"/>
        <v>0</v>
      </c>
      <c r="F656" s="43">
        <f>IF(E656&gt;0,VLOOKUP(E656,税率表!$C$29:$F$36,3,1),0)</f>
        <v>0</v>
      </c>
      <c r="G656" s="43">
        <f>IF(E656&gt;0,VLOOKUP(E656,税率表!$C$29:$F$36,4,1),0)</f>
        <v>0</v>
      </c>
      <c r="H656" s="43">
        <f t="shared" si="45"/>
        <v>0</v>
      </c>
      <c r="I656" s="43">
        <f>IF(H656&gt;0,VLOOKUP(H656/12,税率表!$A$17:$D$24,3,1),0)</f>
        <v>0</v>
      </c>
      <c r="J656" s="43">
        <f>IF(H656&gt;0,VLOOKUP(H656/12,税率表!$A$17:$D$24,4,1),0)</f>
        <v>0</v>
      </c>
      <c r="K656" s="43">
        <f t="shared" si="46"/>
        <v>0</v>
      </c>
      <c r="L656" s="43">
        <f t="shared" si="47"/>
        <v>0</v>
      </c>
    </row>
    <row r="657" ht="16.5" spans="1:12">
      <c r="A657" s="41">
        <v>656</v>
      </c>
      <c r="B657" s="41"/>
      <c r="C657" s="41"/>
      <c r="D657" s="42"/>
      <c r="E657" s="43">
        <f t="shared" si="44"/>
        <v>0</v>
      </c>
      <c r="F657" s="43">
        <f>IF(E657&gt;0,VLOOKUP(E657,税率表!$C$29:$F$36,3,1),0)</f>
        <v>0</v>
      </c>
      <c r="G657" s="43">
        <f>IF(E657&gt;0,VLOOKUP(E657,税率表!$C$29:$F$36,4,1),0)</f>
        <v>0</v>
      </c>
      <c r="H657" s="43">
        <f t="shared" si="45"/>
        <v>0</v>
      </c>
      <c r="I657" s="43">
        <f>IF(H657&gt;0,VLOOKUP(H657/12,税率表!$A$17:$D$24,3,1),0)</f>
        <v>0</v>
      </c>
      <c r="J657" s="43">
        <f>IF(H657&gt;0,VLOOKUP(H657/12,税率表!$A$17:$D$24,4,1),0)</f>
        <v>0</v>
      </c>
      <c r="K657" s="43">
        <f t="shared" si="46"/>
        <v>0</v>
      </c>
      <c r="L657" s="43">
        <f t="shared" si="47"/>
        <v>0</v>
      </c>
    </row>
    <row r="658" ht="16.5" spans="1:12">
      <c r="A658" s="41">
        <v>657</v>
      </c>
      <c r="B658" s="41"/>
      <c r="C658" s="41"/>
      <c r="D658" s="42"/>
      <c r="E658" s="43">
        <f t="shared" si="44"/>
        <v>0</v>
      </c>
      <c r="F658" s="43">
        <f>IF(E658&gt;0,VLOOKUP(E658,税率表!$C$29:$F$36,3,1),0)</f>
        <v>0</v>
      </c>
      <c r="G658" s="43">
        <f>IF(E658&gt;0,VLOOKUP(E658,税率表!$C$29:$F$36,4,1),0)</f>
        <v>0</v>
      </c>
      <c r="H658" s="43">
        <f t="shared" si="45"/>
        <v>0</v>
      </c>
      <c r="I658" s="43">
        <f>IF(H658&gt;0,VLOOKUP(H658/12,税率表!$A$17:$D$24,3,1),0)</f>
        <v>0</v>
      </c>
      <c r="J658" s="43">
        <f>IF(H658&gt;0,VLOOKUP(H658/12,税率表!$A$17:$D$24,4,1),0)</f>
        <v>0</v>
      </c>
      <c r="K658" s="43">
        <f t="shared" si="46"/>
        <v>0</v>
      </c>
      <c r="L658" s="43">
        <f t="shared" si="47"/>
        <v>0</v>
      </c>
    </row>
    <row r="659" ht="16.5" spans="1:12">
      <c r="A659" s="41">
        <v>658</v>
      </c>
      <c r="B659" s="41"/>
      <c r="C659" s="41"/>
      <c r="D659" s="42"/>
      <c r="E659" s="43">
        <f t="shared" si="44"/>
        <v>0</v>
      </c>
      <c r="F659" s="43">
        <f>IF(E659&gt;0,VLOOKUP(E659,税率表!$C$29:$F$36,3,1),0)</f>
        <v>0</v>
      </c>
      <c r="G659" s="43">
        <f>IF(E659&gt;0,VLOOKUP(E659,税率表!$C$29:$F$36,4,1),0)</f>
        <v>0</v>
      </c>
      <c r="H659" s="43">
        <f t="shared" si="45"/>
        <v>0</v>
      </c>
      <c r="I659" s="43">
        <f>IF(H659&gt;0,VLOOKUP(H659/12,税率表!$A$17:$D$24,3,1),0)</f>
        <v>0</v>
      </c>
      <c r="J659" s="43">
        <f>IF(H659&gt;0,VLOOKUP(H659/12,税率表!$A$17:$D$24,4,1),0)</f>
        <v>0</v>
      </c>
      <c r="K659" s="43">
        <f t="shared" si="46"/>
        <v>0</v>
      </c>
      <c r="L659" s="43">
        <f t="shared" si="47"/>
        <v>0</v>
      </c>
    </row>
    <row r="660" ht="16.5" spans="1:12">
      <c r="A660" s="41">
        <v>659</v>
      </c>
      <c r="B660" s="41"/>
      <c r="C660" s="41"/>
      <c r="D660" s="42"/>
      <c r="E660" s="43">
        <f t="shared" si="44"/>
        <v>0</v>
      </c>
      <c r="F660" s="43">
        <f>IF(E660&gt;0,VLOOKUP(E660,税率表!$C$29:$F$36,3,1),0)</f>
        <v>0</v>
      </c>
      <c r="G660" s="43">
        <f>IF(E660&gt;0,VLOOKUP(E660,税率表!$C$29:$F$36,4,1),0)</f>
        <v>0</v>
      </c>
      <c r="H660" s="43">
        <f t="shared" si="45"/>
        <v>0</v>
      </c>
      <c r="I660" s="43">
        <f>IF(H660&gt;0,VLOOKUP(H660/12,税率表!$A$17:$D$24,3,1),0)</f>
        <v>0</v>
      </c>
      <c r="J660" s="43">
        <f>IF(H660&gt;0,VLOOKUP(H660/12,税率表!$A$17:$D$24,4,1),0)</f>
        <v>0</v>
      </c>
      <c r="K660" s="43">
        <f t="shared" si="46"/>
        <v>0</v>
      </c>
      <c r="L660" s="43">
        <f t="shared" si="47"/>
        <v>0</v>
      </c>
    </row>
    <row r="661" ht="16.5" spans="1:12">
      <c r="A661" s="41">
        <v>660</v>
      </c>
      <c r="B661" s="41"/>
      <c r="C661" s="41"/>
      <c r="D661" s="42"/>
      <c r="E661" s="43">
        <f t="shared" si="44"/>
        <v>0</v>
      </c>
      <c r="F661" s="43">
        <f>IF(E661&gt;0,VLOOKUP(E661,税率表!$C$29:$F$36,3,1),0)</f>
        <v>0</v>
      </c>
      <c r="G661" s="43">
        <f>IF(E661&gt;0,VLOOKUP(E661,税率表!$C$29:$F$36,4,1),0)</f>
        <v>0</v>
      </c>
      <c r="H661" s="43">
        <f t="shared" si="45"/>
        <v>0</v>
      </c>
      <c r="I661" s="43">
        <f>IF(H661&gt;0,VLOOKUP(H661/12,税率表!$A$17:$D$24,3,1),0)</f>
        <v>0</v>
      </c>
      <c r="J661" s="43">
        <f>IF(H661&gt;0,VLOOKUP(H661/12,税率表!$A$17:$D$24,4,1),0)</f>
        <v>0</v>
      </c>
      <c r="K661" s="43">
        <f t="shared" si="46"/>
        <v>0</v>
      </c>
      <c r="L661" s="43">
        <f t="shared" si="47"/>
        <v>0</v>
      </c>
    </row>
    <row r="662" ht="16.5" spans="1:12">
      <c r="A662" s="41">
        <v>661</v>
      </c>
      <c r="B662" s="41"/>
      <c r="C662" s="41"/>
      <c r="D662" s="42"/>
      <c r="E662" s="43">
        <f t="shared" si="44"/>
        <v>0</v>
      </c>
      <c r="F662" s="43">
        <f>IF(E662&gt;0,VLOOKUP(E662,税率表!$C$29:$F$36,3,1),0)</f>
        <v>0</v>
      </c>
      <c r="G662" s="43">
        <f>IF(E662&gt;0,VLOOKUP(E662,税率表!$C$29:$F$36,4,1),0)</f>
        <v>0</v>
      </c>
      <c r="H662" s="43">
        <f t="shared" si="45"/>
        <v>0</v>
      </c>
      <c r="I662" s="43">
        <f>IF(H662&gt;0,VLOOKUP(H662/12,税率表!$A$17:$D$24,3,1),0)</f>
        <v>0</v>
      </c>
      <c r="J662" s="43">
        <f>IF(H662&gt;0,VLOOKUP(H662/12,税率表!$A$17:$D$24,4,1),0)</f>
        <v>0</v>
      </c>
      <c r="K662" s="43">
        <f t="shared" si="46"/>
        <v>0</v>
      </c>
      <c r="L662" s="43">
        <f t="shared" si="47"/>
        <v>0</v>
      </c>
    </row>
    <row r="663" ht="16.5" spans="1:12">
      <c r="A663" s="41">
        <v>662</v>
      </c>
      <c r="B663" s="41"/>
      <c r="C663" s="41"/>
      <c r="D663" s="42"/>
      <c r="E663" s="43">
        <f t="shared" si="44"/>
        <v>0</v>
      </c>
      <c r="F663" s="43">
        <f>IF(E663&gt;0,VLOOKUP(E663,税率表!$C$29:$F$36,3,1),0)</f>
        <v>0</v>
      </c>
      <c r="G663" s="43">
        <f>IF(E663&gt;0,VLOOKUP(E663,税率表!$C$29:$F$36,4,1),0)</f>
        <v>0</v>
      </c>
      <c r="H663" s="43">
        <f t="shared" si="45"/>
        <v>0</v>
      </c>
      <c r="I663" s="43">
        <f>IF(H663&gt;0,VLOOKUP(H663/12,税率表!$A$17:$D$24,3,1),0)</f>
        <v>0</v>
      </c>
      <c r="J663" s="43">
        <f>IF(H663&gt;0,VLOOKUP(H663/12,税率表!$A$17:$D$24,4,1),0)</f>
        <v>0</v>
      </c>
      <c r="K663" s="43">
        <f t="shared" si="46"/>
        <v>0</v>
      </c>
      <c r="L663" s="43">
        <f t="shared" si="47"/>
        <v>0</v>
      </c>
    </row>
    <row r="664" ht="16.5" spans="1:12">
      <c r="A664" s="41">
        <v>663</v>
      </c>
      <c r="B664" s="41"/>
      <c r="C664" s="41"/>
      <c r="D664" s="42"/>
      <c r="E664" s="43">
        <f t="shared" si="44"/>
        <v>0</v>
      </c>
      <c r="F664" s="43">
        <f>IF(E664&gt;0,VLOOKUP(E664,税率表!$C$29:$F$36,3,1),0)</f>
        <v>0</v>
      </c>
      <c r="G664" s="43">
        <f>IF(E664&gt;0,VLOOKUP(E664,税率表!$C$29:$F$36,4,1),0)</f>
        <v>0</v>
      </c>
      <c r="H664" s="43">
        <f t="shared" si="45"/>
        <v>0</v>
      </c>
      <c r="I664" s="43">
        <f>IF(H664&gt;0,VLOOKUP(H664/12,税率表!$A$17:$D$24,3,1),0)</f>
        <v>0</v>
      </c>
      <c r="J664" s="43">
        <f>IF(H664&gt;0,VLOOKUP(H664/12,税率表!$A$17:$D$24,4,1),0)</f>
        <v>0</v>
      </c>
      <c r="K664" s="43">
        <f t="shared" si="46"/>
        <v>0</v>
      </c>
      <c r="L664" s="43">
        <f t="shared" si="47"/>
        <v>0</v>
      </c>
    </row>
    <row r="665" ht="16.5" spans="1:12">
      <c r="A665" s="41">
        <v>664</v>
      </c>
      <c r="B665" s="41"/>
      <c r="C665" s="41"/>
      <c r="D665" s="42"/>
      <c r="E665" s="43">
        <f t="shared" si="44"/>
        <v>0</v>
      </c>
      <c r="F665" s="43">
        <f>IF(E665&gt;0,VLOOKUP(E665,税率表!$C$29:$F$36,3,1),0)</f>
        <v>0</v>
      </c>
      <c r="G665" s="43">
        <f>IF(E665&gt;0,VLOOKUP(E665,税率表!$C$29:$F$36,4,1),0)</f>
        <v>0</v>
      </c>
      <c r="H665" s="43">
        <f t="shared" si="45"/>
        <v>0</v>
      </c>
      <c r="I665" s="43">
        <f>IF(H665&gt;0,VLOOKUP(H665/12,税率表!$A$17:$D$24,3,1),0)</f>
        <v>0</v>
      </c>
      <c r="J665" s="43">
        <f>IF(H665&gt;0,VLOOKUP(H665/12,税率表!$A$17:$D$24,4,1),0)</f>
        <v>0</v>
      </c>
      <c r="K665" s="43">
        <f t="shared" si="46"/>
        <v>0</v>
      </c>
      <c r="L665" s="43">
        <f t="shared" si="47"/>
        <v>0</v>
      </c>
    </row>
    <row r="666" ht="16.5" spans="1:12">
      <c r="A666" s="41">
        <v>665</v>
      </c>
      <c r="B666" s="41"/>
      <c r="C666" s="41"/>
      <c r="D666" s="42"/>
      <c r="E666" s="43">
        <f t="shared" si="44"/>
        <v>0</v>
      </c>
      <c r="F666" s="43">
        <f>IF(E666&gt;0,VLOOKUP(E666,税率表!$C$29:$F$36,3,1),0)</f>
        <v>0</v>
      </c>
      <c r="G666" s="43">
        <f>IF(E666&gt;0,VLOOKUP(E666,税率表!$C$29:$F$36,4,1),0)</f>
        <v>0</v>
      </c>
      <c r="H666" s="43">
        <f t="shared" si="45"/>
        <v>0</v>
      </c>
      <c r="I666" s="43">
        <f>IF(H666&gt;0,VLOOKUP(H666/12,税率表!$A$17:$D$24,3,1),0)</f>
        <v>0</v>
      </c>
      <c r="J666" s="43">
        <f>IF(H666&gt;0,VLOOKUP(H666/12,税率表!$A$17:$D$24,4,1),0)</f>
        <v>0</v>
      </c>
      <c r="K666" s="43">
        <f t="shared" si="46"/>
        <v>0</v>
      </c>
      <c r="L666" s="43">
        <f t="shared" si="47"/>
        <v>0</v>
      </c>
    </row>
    <row r="667" ht="16.5" spans="1:12">
      <c r="A667" s="41">
        <v>666</v>
      </c>
      <c r="B667" s="41"/>
      <c r="C667" s="41"/>
      <c r="D667" s="42"/>
      <c r="E667" s="43">
        <f t="shared" si="44"/>
        <v>0</v>
      </c>
      <c r="F667" s="43">
        <f>IF(E667&gt;0,VLOOKUP(E667,税率表!$C$29:$F$36,3,1),0)</f>
        <v>0</v>
      </c>
      <c r="G667" s="43">
        <f>IF(E667&gt;0,VLOOKUP(E667,税率表!$C$29:$F$36,4,1),0)</f>
        <v>0</v>
      </c>
      <c r="H667" s="43">
        <f t="shared" si="45"/>
        <v>0</v>
      </c>
      <c r="I667" s="43">
        <f>IF(H667&gt;0,VLOOKUP(H667/12,税率表!$A$17:$D$24,3,1),0)</f>
        <v>0</v>
      </c>
      <c r="J667" s="43">
        <f>IF(H667&gt;0,VLOOKUP(H667/12,税率表!$A$17:$D$24,4,1),0)</f>
        <v>0</v>
      </c>
      <c r="K667" s="43">
        <f t="shared" si="46"/>
        <v>0</v>
      </c>
      <c r="L667" s="43">
        <f t="shared" si="47"/>
        <v>0</v>
      </c>
    </row>
    <row r="668" ht="16.5" spans="1:12">
      <c r="A668" s="41">
        <v>667</v>
      </c>
      <c r="B668" s="41"/>
      <c r="C668" s="41"/>
      <c r="D668" s="42"/>
      <c r="E668" s="43">
        <f t="shared" si="44"/>
        <v>0</v>
      </c>
      <c r="F668" s="43">
        <f>IF(E668&gt;0,VLOOKUP(E668,税率表!$C$29:$F$36,3,1),0)</f>
        <v>0</v>
      </c>
      <c r="G668" s="43">
        <f>IF(E668&gt;0,VLOOKUP(E668,税率表!$C$29:$F$36,4,1),0)</f>
        <v>0</v>
      </c>
      <c r="H668" s="43">
        <f t="shared" si="45"/>
        <v>0</v>
      </c>
      <c r="I668" s="43">
        <f>IF(H668&gt;0,VLOOKUP(H668/12,税率表!$A$17:$D$24,3,1),0)</f>
        <v>0</v>
      </c>
      <c r="J668" s="43">
        <f>IF(H668&gt;0,VLOOKUP(H668/12,税率表!$A$17:$D$24,4,1),0)</f>
        <v>0</v>
      </c>
      <c r="K668" s="43">
        <f t="shared" si="46"/>
        <v>0</v>
      </c>
      <c r="L668" s="43">
        <f t="shared" si="47"/>
        <v>0</v>
      </c>
    </row>
    <row r="669" ht="16.5" spans="1:12">
      <c r="A669" s="41">
        <v>668</v>
      </c>
      <c r="B669" s="41"/>
      <c r="C669" s="41"/>
      <c r="D669" s="42"/>
      <c r="E669" s="43">
        <f t="shared" si="44"/>
        <v>0</v>
      </c>
      <c r="F669" s="43">
        <f>IF(E669&gt;0,VLOOKUP(E669,税率表!$C$29:$F$36,3,1),0)</f>
        <v>0</v>
      </c>
      <c r="G669" s="43">
        <f>IF(E669&gt;0,VLOOKUP(E669,税率表!$C$29:$F$36,4,1),0)</f>
        <v>0</v>
      </c>
      <c r="H669" s="43">
        <f t="shared" si="45"/>
        <v>0</v>
      </c>
      <c r="I669" s="43">
        <f>IF(H669&gt;0,VLOOKUP(H669/12,税率表!$A$17:$D$24,3,1),0)</f>
        <v>0</v>
      </c>
      <c r="J669" s="43">
        <f>IF(H669&gt;0,VLOOKUP(H669/12,税率表!$A$17:$D$24,4,1),0)</f>
        <v>0</v>
      </c>
      <c r="K669" s="43">
        <f t="shared" si="46"/>
        <v>0</v>
      </c>
      <c r="L669" s="43">
        <f t="shared" si="47"/>
        <v>0</v>
      </c>
    </row>
    <row r="670" ht="16.5" spans="1:12">
      <c r="A670" s="41">
        <v>669</v>
      </c>
      <c r="B670" s="41"/>
      <c r="C670" s="41"/>
      <c r="D670" s="42"/>
      <c r="E670" s="43">
        <f t="shared" si="44"/>
        <v>0</v>
      </c>
      <c r="F670" s="43">
        <f>IF(E670&gt;0,VLOOKUP(E670,税率表!$C$29:$F$36,3,1),0)</f>
        <v>0</v>
      </c>
      <c r="G670" s="43">
        <f>IF(E670&gt;0,VLOOKUP(E670,税率表!$C$29:$F$36,4,1),0)</f>
        <v>0</v>
      </c>
      <c r="H670" s="43">
        <f t="shared" si="45"/>
        <v>0</v>
      </c>
      <c r="I670" s="43">
        <f>IF(H670&gt;0,VLOOKUP(H670/12,税率表!$A$17:$D$24,3,1),0)</f>
        <v>0</v>
      </c>
      <c r="J670" s="43">
        <f>IF(H670&gt;0,VLOOKUP(H670/12,税率表!$A$17:$D$24,4,1),0)</f>
        <v>0</v>
      </c>
      <c r="K670" s="43">
        <f t="shared" si="46"/>
        <v>0</v>
      </c>
      <c r="L670" s="43">
        <f t="shared" si="47"/>
        <v>0</v>
      </c>
    </row>
    <row r="671" ht="16.5" spans="1:12">
      <c r="A671" s="41">
        <v>670</v>
      </c>
      <c r="B671" s="41"/>
      <c r="C671" s="41"/>
      <c r="D671" s="42"/>
      <c r="E671" s="43">
        <f t="shared" si="44"/>
        <v>0</v>
      </c>
      <c r="F671" s="43">
        <f>IF(E671&gt;0,VLOOKUP(E671,税率表!$C$29:$F$36,3,1),0)</f>
        <v>0</v>
      </c>
      <c r="G671" s="43">
        <f>IF(E671&gt;0,VLOOKUP(E671,税率表!$C$29:$F$36,4,1),0)</f>
        <v>0</v>
      </c>
      <c r="H671" s="43">
        <f t="shared" si="45"/>
        <v>0</v>
      </c>
      <c r="I671" s="43">
        <f>IF(H671&gt;0,VLOOKUP(H671/12,税率表!$A$17:$D$24,3,1),0)</f>
        <v>0</v>
      </c>
      <c r="J671" s="43">
        <f>IF(H671&gt;0,VLOOKUP(H671/12,税率表!$A$17:$D$24,4,1),0)</f>
        <v>0</v>
      </c>
      <c r="K671" s="43">
        <f t="shared" si="46"/>
        <v>0</v>
      </c>
      <c r="L671" s="43">
        <f t="shared" si="47"/>
        <v>0</v>
      </c>
    </row>
    <row r="672" ht="16.5" spans="1:12">
      <c r="A672" s="41">
        <v>671</v>
      </c>
      <c r="B672" s="41"/>
      <c r="C672" s="41"/>
      <c r="D672" s="42"/>
      <c r="E672" s="43">
        <f t="shared" si="44"/>
        <v>0</v>
      </c>
      <c r="F672" s="43">
        <f>IF(E672&gt;0,VLOOKUP(E672,税率表!$C$29:$F$36,3,1),0)</f>
        <v>0</v>
      </c>
      <c r="G672" s="43">
        <f>IF(E672&gt;0,VLOOKUP(E672,税率表!$C$29:$F$36,4,1),0)</f>
        <v>0</v>
      </c>
      <c r="H672" s="43">
        <f t="shared" si="45"/>
        <v>0</v>
      </c>
      <c r="I672" s="43">
        <f>IF(H672&gt;0,VLOOKUP(H672/12,税率表!$A$17:$D$24,3,1),0)</f>
        <v>0</v>
      </c>
      <c r="J672" s="43">
        <f>IF(H672&gt;0,VLOOKUP(H672/12,税率表!$A$17:$D$24,4,1),0)</f>
        <v>0</v>
      </c>
      <c r="K672" s="43">
        <f t="shared" si="46"/>
        <v>0</v>
      </c>
      <c r="L672" s="43">
        <f t="shared" si="47"/>
        <v>0</v>
      </c>
    </row>
    <row r="673" ht="16.5" spans="1:12">
      <c r="A673" s="41">
        <v>672</v>
      </c>
      <c r="B673" s="41"/>
      <c r="C673" s="41"/>
      <c r="D673" s="42"/>
      <c r="E673" s="43">
        <f t="shared" si="44"/>
        <v>0</v>
      </c>
      <c r="F673" s="43">
        <f>IF(E673&gt;0,VLOOKUP(E673,税率表!$C$29:$F$36,3,1),0)</f>
        <v>0</v>
      </c>
      <c r="G673" s="43">
        <f>IF(E673&gt;0,VLOOKUP(E673,税率表!$C$29:$F$36,4,1),0)</f>
        <v>0</v>
      </c>
      <c r="H673" s="43">
        <f t="shared" si="45"/>
        <v>0</v>
      </c>
      <c r="I673" s="43">
        <f>IF(H673&gt;0,VLOOKUP(H673/12,税率表!$A$17:$D$24,3,1),0)</f>
        <v>0</v>
      </c>
      <c r="J673" s="43">
        <f>IF(H673&gt;0,VLOOKUP(H673/12,税率表!$A$17:$D$24,4,1),0)</f>
        <v>0</v>
      </c>
      <c r="K673" s="43">
        <f t="shared" si="46"/>
        <v>0</v>
      </c>
      <c r="L673" s="43">
        <f t="shared" si="47"/>
        <v>0</v>
      </c>
    </row>
    <row r="674" ht="16.5" spans="1:12">
      <c r="A674" s="41">
        <v>673</v>
      </c>
      <c r="B674" s="41"/>
      <c r="C674" s="41"/>
      <c r="D674" s="42"/>
      <c r="E674" s="43">
        <f t="shared" si="44"/>
        <v>0</v>
      </c>
      <c r="F674" s="43">
        <f>IF(E674&gt;0,VLOOKUP(E674,税率表!$C$29:$F$36,3,1),0)</f>
        <v>0</v>
      </c>
      <c r="G674" s="43">
        <f>IF(E674&gt;0,VLOOKUP(E674,税率表!$C$29:$F$36,4,1),0)</f>
        <v>0</v>
      </c>
      <c r="H674" s="43">
        <f t="shared" si="45"/>
        <v>0</v>
      </c>
      <c r="I674" s="43">
        <f>IF(H674&gt;0,VLOOKUP(H674/12,税率表!$A$17:$D$24,3,1),0)</f>
        <v>0</v>
      </c>
      <c r="J674" s="43">
        <f>IF(H674&gt;0,VLOOKUP(H674/12,税率表!$A$17:$D$24,4,1),0)</f>
        <v>0</v>
      </c>
      <c r="K674" s="43">
        <f t="shared" si="46"/>
        <v>0</v>
      </c>
      <c r="L674" s="43">
        <f t="shared" si="47"/>
        <v>0</v>
      </c>
    </row>
    <row r="675" ht="16.5" spans="1:12">
      <c r="A675" s="41">
        <v>674</v>
      </c>
      <c r="B675" s="41"/>
      <c r="C675" s="41"/>
      <c r="D675" s="42"/>
      <c r="E675" s="43">
        <f t="shared" si="44"/>
        <v>0</v>
      </c>
      <c r="F675" s="43">
        <f>IF(E675&gt;0,VLOOKUP(E675,税率表!$C$29:$F$36,3,1),0)</f>
        <v>0</v>
      </c>
      <c r="G675" s="43">
        <f>IF(E675&gt;0,VLOOKUP(E675,税率表!$C$29:$F$36,4,1),0)</f>
        <v>0</v>
      </c>
      <c r="H675" s="43">
        <f t="shared" si="45"/>
        <v>0</v>
      </c>
      <c r="I675" s="43">
        <f>IF(H675&gt;0,VLOOKUP(H675/12,税率表!$A$17:$D$24,3,1),0)</f>
        <v>0</v>
      </c>
      <c r="J675" s="43">
        <f>IF(H675&gt;0,VLOOKUP(H675/12,税率表!$A$17:$D$24,4,1),0)</f>
        <v>0</v>
      </c>
      <c r="K675" s="43">
        <f t="shared" si="46"/>
        <v>0</v>
      </c>
      <c r="L675" s="43">
        <f t="shared" si="47"/>
        <v>0</v>
      </c>
    </row>
    <row r="676" ht="16.5" spans="1:12">
      <c r="A676" s="41">
        <v>675</v>
      </c>
      <c r="B676" s="41"/>
      <c r="C676" s="41"/>
      <c r="D676" s="42"/>
      <c r="E676" s="43">
        <f t="shared" si="44"/>
        <v>0</v>
      </c>
      <c r="F676" s="43">
        <f>IF(E676&gt;0,VLOOKUP(E676,税率表!$C$29:$F$36,3,1),0)</f>
        <v>0</v>
      </c>
      <c r="G676" s="43">
        <f>IF(E676&gt;0,VLOOKUP(E676,税率表!$C$29:$F$36,4,1),0)</f>
        <v>0</v>
      </c>
      <c r="H676" s="43">
        <f t="shared" si="45"/>
        <v>0</v>
      </c>
      <c r="I676" s="43">
        <f>IF(H676&gt;0,VLOOKUP(H676/12,税率表!$A$17:$D$24,3,1),0)</f>
        <v>0</v>
      </c>
      <c r="J676" s="43">
        <f>IF(H676&gt;0,VLOOKUP(H676/12,税率表!$A$17:$D$24,4,1),0)</f>
        <v>0</v>
      </c>
      <c r="K676" s="43">
        <f t="shared" si="46"/>
        <v>0</v>
      </c>
      <c r="L676" s="43">
        <f t="shared" si="47"/>
        <v>0</v>
      </c>
    </row>
    <row r="677" ht="16.5" spans="1:12">
      <c r="A677" s="41">
        <v>676</v>
      </c>
      <c r="B677" s="41"/>
      <c r="C677" s="41"/>
      <c r="D677" s="42"/>
      <c r="E677" s="43">
        <f t="shared" si="44"/>
        <v>0</v>
      </c>
      <c r="F677" s="43">
        <f>IF(E677&gt;0,VLOOKUP(E677,税率表!$C$29:$F$36,3,1),0)</f>
        <v>0</v>
      </c>
      <c r="G677" s="43">
        <f>IF(E677&gt;0,VLOOKUP(E677,税率表!$C$29:$F$36,4,1),0)</f>
        <v>0</v>
      </c>
      <c r="H677" s="43">
        <f t="shared" si="45"/>
        <v>0</v>
      </c>
      <c r="I677" s="43">
        <f>IF(H677&gt;0,VLOOKUP(H677/12,税率表!$A$17:$D$24,3,1),0)</f>
        <v>0</v>
      </c>
      <c r="J677" s="43">
        <f>IF(H677&gt;0,VLOOKUP(H677/12,税率表!$A$17:$D$24,4,1),0)</f>
        <v>0</v>
      </c>
      <c r="K677" s="43">
        <f t="shared" si="46"/>
        <v>0</v>
      </c>
      <c r="L677" s="43">
        <f t="shared" si="47"/>
        <v>0</v>
      </c>
    </row>
    <row r="678" ht="16.5" spans="1:12">
      <c r="A678" s="41">
        <v>677</v>
      </c>
      <c r="B678" s="41"/>
      <c r="C678" s="41"/>
      <c r="D678" s="42"/>
      <c r="E678" s="43">
        <f t="shared" si="44"/>
        <v>0</v>
      </c>
      <c r="F678" s="43">
        <f>IF(E678&gt;0,VLOOKUP(E678,税率表!$C$29:$F$36,3,1),0)</f>
        <v>0</v>
      </c>
      <c r="G678" s="43">
        <f>IF(E678&gt;0,VLOOKUP(E678,税率表!$C$29:$F$36,4,1),0)</f>
        <v>0</v>
      </c>
      <c r="H678" s="43">
        <f t="shared" si="45"/>
        <v>0</v>
      </c>
      <c r="I678" s="43">
        <f>IF(H678&gt;0,VLOOKUP(H678/12,税率表!$A$17:$D$24,3,1),0)</f>
        <v>0</v>
      </c>
      <c r="J678" s="43">
        <f>IF(H678&gt;0,VLOOKUP(H678/12,税率表!$A$17:$D$24,4,1),0)</f>
        <v>0</v>
      </c>
      <c r="K678" s="43">
        <f t="shared" si="46"/>
        <v>0</v>
      </c>
      <c r="L678" s="43">
        <f t="shared" si="47"/>
        <v>0</v>
      </c>
    </row>
    <row r="679" ht="16.5" spans="1:12">
      <c r="A679" s="41">
        <v>678</v>
      </c>
      <c r="B679" s="41"/>
      <c r="C679" s="41"/>
      <c r="D679" s="42"/>
      <c r="E679" s="43">
        <f t="shared" si="44"/>
        <v>0</v>
      </c>
      <c r="F679" s="43">
        <f>IF(E679&gt;0,VLOOKUP(E679,税率表!$C$29:$F$36,3,1),0)</f>
        <v>0</v>
      </c>
      <c r="G679" s="43">
        <f>IF(E679&gt;0,VLOOKUP(E679,税率表!$C$29:$F$36,4,1),0)</f>
        <v>0</v>
      </c>
      <c r="H679" s="43">
        <f t="shared" si="45"/>
        <v>0</v>
      </c>
      <c r="I679" s="43">
        <f>IF(H679&gt;0,VLOOKUP(H679/12,税率表!$A$17:$D$24,3,1),0)</f>
        <v>0</v>
      </c>
      <c r="J679" s="43">
        <f>IF(H679&gt;0,VLOOKUP(H679/12,税率表!$A$17:$D$24,4,1),0)</f>
        <v>0</v>
      </c>
      <c r="K679" s="43">
        <f t="shared" si="46"/>
        <v>0</v>
      </c>
      <c r="L679" s="43">
        <f t="shared" si="47"/>
        <v>0</v>
      </c>
    </row>
    <row r="680" ht="16.5" spans="1:12">
      <c r="A680" s="41">
        <v>679</v>
      </c>
      <c r="B680" s="41"/>
      <c r="C680" s="41"/>
      <c r="D680" s="42"/>
      <c r="E680" s="43">
        <f t="shared" si="44"/>
        <v>0</v>
      </c>
      <c r="F680" s="43">
        <f>IF(E680&gt;0,VLOOKUP(E680,税率表!$C$29:$F$36,3,1),0)</f>
        <v>0</v>
      </c>
      <c r="G680" s="43">
        <f>IF(E680&gt;0,VLOOKUP(E680,税率表!$C$29:$F$36,4,1),0)</f>
        <v>0</v>
      </c>
      <c r="H680" s="43">
        <f t="shared" si="45"/>
        <v>0</v>
      </c>
      <c r="I680" s="43">
        <f>IF(H680&gt;0,VLOOKUP(H680/12,税率表!$A$17:$D$24,3,1),0)</f>
        <v>0</v>
      </c>
      <c r="J680" s="43">
        <f>IF(H680&gt;0,VLOOKUP(H680/12,税率表!$A$17:$D$24,4,1),0)</f>
        <v>0</v>
      </c>
      <c r="K680" s="43">
        <f t="shared" si="46"/>
        <v>0</v>
      </c>
      <c r="L680" s="43">
        <f t="shared" si="47"/>
        <v>0</v>
      </c>
    </row>
    <row r="681" ht="16.5" spans="1:12">
      <c r="A681" s="41">
        <v>680</v>
      </c>
      <c r="B681" s="41"/>
      <c r="C681" s="41"/>
      <c r="D681" s="42"/>
      <c r="E681" s="43">
        <f t="shared" si="44"/>
        <v>0</v>
      </c>
      <c r="F681" s="43">
        <f>IF(E681&gt;0,VLOOKUP(E681,税率表!$C$29:$F$36,3,1),0)</f>
        <v>0</v>
      </c>
      <c r="G681" s="43">
        <f>IF(E681&gt;0,VLOOKUP(E681,税率表!$C$29:$F$36,4,1),0)</f>
        <v>0</v>
      </c>
      <c r="H681" s="43">
        <f t="shared" si="45"/>
        <v>0</v>
      </c>
      <c r="I681" s="43">
        <f>IF(H681&gt;0,VLOOKUP(H681/12,税率表!$A$17:$D$24,3,1),0)</f>
        <v>0</v>
      </c>
      <c r="J681" s="43">
        <f>IF(H681&gt;0,VLOOKUP(H681/12,税率表!$A$17:$D$24,4,1),0)</f>
        <v>0</v>
      </c>
      <c r="K681" s="43">
        <f t="shared" si="46"/>
        <v>0</v>
      </c>
      <c r="L681" s="43">
        <f t="shared" si="47"/>
        <v>0</v>
      </c>
    </row>
    <row r="682" ht="16.5" spans="1:12">
      <c r="A682" s="41">
        <v>681</v>
      </c>
      <c r="B682" s="41"/>
      <c r="C682" s="41"/>
      <c r="D682" s="42"/>
      <c r="E682" s="43">
        <f t="shared" si="44"/>
        <v>0</v>
      </c>
      <c r="F682" s="43">
        <f>IF(E682&gt;0,VLOOKUP(E682,税率表!$C$29:$F$36,3,1),0)</f>
        <v>0</v>
      </c>
      <c r="G682" s="43">
        <f>IF(E682&gt;0,VLOOKUP(E682,税率表!$C$29:$F$36,4,1),0)</f>
        <v>0</v>
      </c>
      <c r="H682" s="43">
        <f t="shared" si="45"/>
        <v>0</v>
      </c>
      <c r="I682" s="43">
        <f>IF(H682&gt;0,VLOOKUP(H682/12,税率表!$A$17:$D$24,3,1),0)</f>
        <v>0</v>
      </c>
      <c r="J682" s="43">
        <f>IF(H682&gt;0,VLOOKUP(H682/12,税率表!$A$17:$D$24,4,1),0)</f>
        <v>0</v>
      </c>
      <c r="K682" s="43">
        <f t="shared" si="46"/>
        <v>0</v>
      </c>
      <c r="L682" s="43">
        <f t="shared" si="47"/>
        <v>0</v>
      </c>
    </row>
    <row r="683" ht="16.5" spans="1:12">
      <c r="A683" s="41">
        <v>682</v>
      </c>
      <c r="B683" s="41"/>
      <c r="C683" s="41"/>
      <c r="D683" s="42"/>
      <c r="E683" s="43">
        <f t="shared" si="44"/>
        <v>0</v>
      </c>
      <c r="F683" s="43">
        <f>IF(E683&gt;0,VLOOKUP(E683,税率表!$C$29:$F$36,3,1),0)</f>
        <v>0</v>
      </c>
      <c r="G683" s="43">
        <f>IF(E683&gt;0,VLOOKUP(E683,税率表!$C$29:$F$36,4,1),0)</f>
        <v>0</v>
      </c>
      <c r="H683" s="43">
        <f t="shared" si="45"/>
        <v>0</v>
      </c>
      <c r="I683" s="43">
        <f>IF(H683&gt;0,VLOOKUP(H683/12,税率表!$A$17:$D$24,3,1),0)</f>
        <v>0</v>
      </c>
      <c r="J683" s="43">
        <f>IF(H683&gt;0,VLOOKUP(H683/12,税率表!$A$17:$D$24,4,1),0)</f>
        <v>0</v>
      </c>
      <c r="K683" s="43">
        <f t="shared" si="46"/>
        <v>0</v>
      </c>
      <c r="L683" s="43">
        <f t="shared" si="47"/>
        <v>0</v>
      </c>
    </row>
    <row r="684" ht="16.5" spans="1:12">
      <c r="A684" s="41">
        <v>683</v>
      </c>
      <c r="B684" s="41"/>
      <c r="C684" s="41"/>
      <c r="D684" s="42"/>
      <c r="E684" s="43">
        <f t="shared" si="44"/>
        <v>0</v>
      </c>
      <c r="F684" s="43">
        <f>IF(E684&gt;0,VLOOKUP(E684,税率表!$C$29:$F$36,3,1),0)</f>
        <v>0</v>
      </c>
      <c r="G684" s="43">
        <f>IF(E684&gt;0,VLOOKUP(E684,税率表!$C$29:$F$36,4,1),0)</f>
        <v>0</v>
      </c>
      <c r="H684" s="43">
        <f t="shared" si="45"/>
        <v>0</v>
      </c>
      <c r="I684" s="43">
        <f>IF(H684&gt;0,VLOOKUP(H684/12,税率表!$A$17:$D$24,3,1),0)</f>
        <v>0</v>
      </c>
      <c r="J684" s="43">
        <f>IF(H684&gt;0,VLOOKUP(H684/12,税率表!$A$17:$D$24,4,1),0)</f>
        <v>0</v>
      </c>
      <c r="K684" s="43">
        <f t="shared" si="46"/>
        <v>0</v>
      </c>
      <c r="L684" s="43">
        <f t="shared" si="47"/>
        <v>0</v>
      </c>
    </row>
    <row r="685" ht="16.5" spans="1:12">
      <c r="A685" s="41">
        <v>684</v>
      </c>
      <c r="B685" s="41"/>
      <c r="C685" s="41"/>
      <c r="D685" s="42"/>
      <c r="E685" s="43">
        <f t="shared" si="44"/>
        <v>0</v>
      </c>
      <c r="F685" s="43">
        <f>IF(E685&gt;0,VLOOKUP(E685,税率表!$C$29:$F$36,3,1),0)</f>
        <v>0</v>
      </c>
      <c r="G685" s="43">
        <f>IF(E685&gt;0,VLOOKUP(E685,税率表!$C$29:$F$36,4,1),0)</f>
        <v>0</v>
      </c>
      <c r="H685" s="43">
        <f t="shared" si="45"/>
        <v>0</v>
      </c>
      <c r="I685" s="43">
        <f>IF(H685&gt;0,VLOOKUP(H685/12,税率表!$A$17:$D$24,3,1),0)</f>
        <v>0</v>
      </c>
      <c r="J685" s="43">
        <f>IF(H685&gt;0,VLOOKUP(H685/12,税率表!$A$17:$D$24,4,1),0)</f>
        <v>0</v>
      </c>
      <c r="K685" s="43">
        <f t="shared" si="46"/>
        <v>0</v>
      </c>
      <c r="L685" s="43">
        <f t="shared" si="47"/>
        <v>0</v>
      </c>
    </row>
    <row r="686" ht="16.5" spans="1:12">
      <c r="A686" s="41">
        <v>685</v>
      </c>
      <c r="B686" s="41"/>
      <c r="C686" s="41"/>
      <c r="D686" s="42"/>
      <c r="E686" s="43">
        <f t="shared" si="44"/>
        <v>0</v>
      </c>
      <c r="F686" s="43">
        <f>IF(E686&gt;0,VLOOKUP(E686,税率表!$C$29:$F$36,3,1),0)</f>
        <v>0</v>
      </c>
      <c r="G686" s="43">
        <f>IF(E686&gt;0,VLOOKUP(E686,税率表!$C$29:$F$36,4,1),0)</f>
        <v>0</v>
      </c>
      <c r="H686" s="43">
        <f t="shared" si="45"/>
        <v>0</v>
      </c>
      <c r="I686" s="43">
        <f>IF(H686&gt;0,VLOOKUP(H686/12,税率表!$A$17:$D$24,3,1),0)</f>
        <v>0</v>
      </c>
      <c r="J686" s="43">
        <f>IF(H686&gt;0,VLOOKUP(H686/12,税率表!$A$17:$D$24,4,1),0)</f>
        <v>0</v>
      </c>
      <c r="K686" s="43">
        <f t="shared" si="46"/>
        <v>0</v>
      </c>
      <c r="L686" s="43">
        <f t="shared" si="47"/>
        <v>0</v>
      </c>
    </row>
    <row r="687" ht="16.5" spans="1:12">
      <c r="A687" s="41">
        <v>686</v>
      </c>
      <c r="B687" s="41"/>
      <c r="C687" s="41"/>
      <c r="D687" s="42"/>
      <c r="E687" s="43">
        <f t="shared" si="44"/>
        <v>0</v>
      </c>
      <c r="F687" s="43">
        <f>IF(E687&gt;0,VLOOKUP(E687,税率表!$C$29:$F$36,3,1),0)</f>
        <v>0</v>
      </c>
      <c r="G687" s="43">
        <f>IF(E687&gt;0,VLOOKUP(E687,税率表!$C$29:$F$36,4,1),0)</f>
        <v>0</v>
      </c>
      <c r="H687" s="43">
        <f t="shared" si="45"/>
        <v>0</v>
      </c>
      <c r="I687" s="43">
        <f>IF(H687&gt;0,VLOOKUP(H687/12,税率表!$A$17:$D$24,3,1),0)</f>
        <v>0</v>
      </c>
      <c r="J687" s="43">
        <f>IF(H687&gt;0,VLOOKUP(H687/12,税率表!$A$17:$D$24,4,1),0)</f>
        <v>0</v>
      </c>
      <c r="K687" s="43">
        <f t="shared" si="46"/>
        <v>0</v>
      </c>
      <c r="L687" s="43">
        <f t="shared" si="47"/>
        <v>0</v>
      </c>
    </row>
    <row r="688" ht="16.5" spans="1:12">
      <c r="A688" s="41">
        <v>687</v>
      </c>
      <c r="B688" s="41"/>
      <c r="C688" s="41"/>
      <c r="D688" s="42"/>
      <c r="E688" s="43">
        <f t="shared" si="44"/>
        <v>0</v>
      </c>
      <c r="F688" s="43">
        <f>IF(E688&gt;0,VLOOKUP(E688,税率表!$C$29:$F$36,3,1),0)</f>
        <v>0</v>
      </c>
      <c r="G688" s="43">
        <f>IF(E688&gt;0,VLOOKUP(E688,税率表!$C$29:$F$36,4,1),0)</f>
        <v>0</v>
      </c>
      <c r="H688" s="43">
        <f t="shared" si="45"/>
        <v>0</v>
      </c>
      <c r="I688" s="43">
        <f>IF(H688&gt;0,VLOOKUP(H688/12,税率表!$A$17:$D$24,3,1),0)</f>
        <v>0</v>
      </c>
      <c r="J688" s="43">
        <f>IF(H688&gt;0,VLOOKUP(H688/12,税率表!$A$17:$D$24,4,1),0)</f>
        <v>0</v>
      </c>
      <c r="K688" s="43">
        <f t="shared" si="46"/>
        <v>0</v>
      </c>
      <c r="L688" s="43">
        <f t="shared" si="47"/>
        <v>0</v>
      </c>
    </row>
    <row r="689" ht="16.5" spans="1:12">
      <c r="A689" s="41">
        <v>688</v>
      </c>
      <c r="B689" s="41"/>
      <c r="C689" s="41"/>
      <c r="D689" s="42"/>
      <c r="E689" s="43">
        <f t="shared" si="44"/>
        <v>0</v>
      </c>
      <c r="F689" s="43">
        <f>IF(E689&gt;0,VLOOKUP(E689,税率表!$C$29:$F$36,3,1),0)</f>
        <v>0</v>
      </c>
      <c r="G689" s="43">
        <f>IF(E689&gt;0,VLOOKUP(E689,税率表!$C$29:$F$36,4,1),0)</f>
        <v>0</v>
      </c>
      <c r="H689" s="43">
        <f t="shared" si="45"/>
        <v>0</v>
      </c>
      <c r="I689" s="43">
        <f>IF(H689&gt;0,VLOOKUP(H689/12,税率表!$A$17:$D$24,3,1),0)</f>
        <v>0</v>
      </c>
      <c r="J689" s="43">
        <f>IF(H689&gt;0,VLOOKUP(H689/12,税率表!$A$17:$D$24,4,1),0)</f>
        <v>0</v>
      </c>
      <c r="K689" s="43">
        <f t="shared" si="46"/>
        <v>0</v>
      </c>
      <c r="L689" s="43">
        <f t="shared" si="47"/>
        <v>0</v>
      </c>
    </row>
    <row r="690" ht="16.5" spans="1:12">
      <c r="A690" s="41">
        <v>689</v>
      </c>
      <c r="B690" s="41"/>
      <c r="C690" s="41"/>
      <c r="D690" s="42"/>
      <c r="E690" s="43">
        <f t="shared" si="44"/>
        <v>0</v>
      </c>
      <c r="F690" s="43">
        <f>IF(E690&gt;0,VLOOKUP(E690,税率表!$C$29:$F$36,3,1),0)</f>
        <v>0</v>
      </c>
      <c r="G690" s="43">
        <f>IF(E690&gt;0,VLOOKUP(E690,税率表!$C$29:$F$36,4,1),0)</f>
        <v>0</v>
      </c>
      <c r="H690" s="43">
        <f t="shared" si="45"/>
        <v>0</v>
      </c>
      <c r="I690" s="43">
        <f>IF(H690&gt;0,VLOOKUP(H690/12,税率表!$A$17:$D$24,3,1),0)</f>
        <v>0</v>
      </c>
      <c r="J690" s="43">
        <f>IF(H690&gt;0,VLOOKUP(H690/12,税率表!$A$17:$D$24,4,1),0)</f>
        <v>0</v>
      </c>
      <c r="K690" s="43">
        <f t="shared" si="46"/>
        <v>0</v>
      </c>
      <c r="L690" s="43">
        <f t="shared" si="47"/>
        <v>0</v>
      </c>
    </row>
    <row r="691" ht="16.5" spans="1:12">
      <c r="A691" s="41">
        <v>690</v>
      </c>
      <c r="B691" s="41"/>
      <c r="C691" s="41"/>
      <c r="D691" s="42"/>
      <c r="E691" s="43">
        <f t="shared" si="44"/>
        <v>0</v>
      </c>
      <c r="F691" s="43">
        <f>IF(E691&gt;0,VLOOKUP(E691,税率表!$C$29:$F$36,3,1),0)</f>
        <v>0</v>
      </c>
      <c r="G691" s="43">
        <f>IF(E691&gt;0,VLOOKUP(E691,税率表!$C$29:$F$36,4,1),0)</f>
        <v>0</v>
      </c>
      <c r="H691" s="43">
        <f t="shared" si="45"/>
        <v>0</v>
      </c>
      <c r="I691" s="43">
        <f>IF(H691&gt;0,VLOOKUP(H691/12,税率表!$A$17:$D$24,3,1),0)</f>
        <v>0</v>
      </c>
      <c r="J691" s="43">
        <f>IF(H691&gt;0,VLOOKUP(H691/12,税率表!$A$17:$D$24,4,1),0)</f>
        <v>0</v>
      </c>
      <c r="K691" s="43">
        <f t="shared" si="46"/>
        <v>0</v>
      </c>
      <c r="L691" s="43">
        <f t="shared" si="47"/>
        <v>0</v>
      </c>
    </row>
    <row r="692" ht="16.5" spans="1:12">
      <c r="A692" s="41">
        <v>691</v>
      </c>
      <c r="B692" s="41"/>
      <c r="C692" s="41"/>
      <c r="D692" s="42"/>
      <c r="E692" s="43">
        <f t="shared" si="44"/>
        <v>0</v>
      </c>
      <c r="F692" s="43">
        <f>IF(E692&gt;0,VLOOKUP(E692,税率表!$C$29:$F$36,3,1),0)</f>
        <v>0</v>
      </c>
      <c r="G692" s="43">
        <f>IF(E692&gt;0,VLOOKUP(E692,税率表!$C$29:$F$36,4,1),0)</f>
        <v>0</v>
      </c>
      <c r="H692" s="43">
        <f t="shared" si="45"/>
        <v>0</v>
      </c>
      <c r="I692" s="43">
        <f>IF(H692&gt;0,VLOOKUP(H692/12,税率表!$A$17:$D$24,3,1),0)</f>
        <v>0</v>
      </c>
      <c r="J692" s="43">
        <f>IF(H692&gt;0,VLOOKUP(H692/12,税率表!$A$17:$D$24,4,1),0)</f>
        <v>0</v>
      </c>
      <c r="K692" s="43">
        <f t="shared" si="46"/>
        <v>0</v>
      </c>
      <c r="L692" s="43">
        <f t="shared" si="47"/>
        <v>0</v>
      </c>
    </row>
    <row r="693" ht="16.5" spans="1:12">
      <c r="A693" s="41">
        <v>692</v>
      </c>
      <c r="B693" s="41"/>
      <c r="C693" s="41"/>
      <c r="D693" s="42"/>
      <c r="E693" s="43">
        <f t="shared" si="44"/>
        <v>0</v>
      </c>
      <c r="F693" s="43">
        <f>IF(E693&gt;0,VLOOKUP(E693,税率表!$C$29:$F$36,3,1),0)</f>
        <v>0</v>
      </c>
      <c r="G693" s="43">
        <f>IF(E693&gt;0,VLOOKUP(E693,税率表!$C$29:$F$36,4,1),0)</f>
        <v>0</v>
      </c>
      <c r="H693" s="43">
        <f t="shared" si="45"/>
        <v>0</v>
      </c>
      <c r="I693" s="43">
        <f>IF(H693&gt;0,VLOOKUP(H693/12,税率表!$A$17:$D$24,3,1),0)</f>
        <v>0</v>
      </c>
      <c r="J693" s="43">
        <f>IF(H693&gt;0,VLOOKUP(H693/12,税率表!$A$17:$D$24,4,1),0)</f>
        <v>0</v>
      </c>
      <c r="K693" s="43">
        <f t="shared" si="46"/>
        <v>0</v>
      </c>
      <c r="L693" s="43">
        <f t="shared" si="47"/>
        <v>0</v>
      </c>
    </row>
    <row r="694" ht="16.5" spans="1:12">
      <c r="A694" s="41">
        <v>693</v>
      </c>
      <c r="B694" s="41"/>
      <c r="C694" s="41"/>
      <c r="D694" s="42"/>
      <c r="E694" s="43">
        <f t="shared" si="44"/>
        <v>0</v>
      </c>
      <c r="F694" s="43">
        <f>IF(E694&gt;0,VLOOKUP(E694,税率表!$C$29:$F$36,3,1),0)</f>
        <v>0</v>
      </c>
      <c r="G694" s="43">
        <f>IF(E694&gt;0,VLOOKUP(E694,税率表!$C$29:$F$36,4,1),0)</f>
        <v>0</v>
      </c>
      <c r="H694" s="43">
        <f t="shared" si="45"/>
        <v>0</v>
      </c>
      <c r="I694" s="43">
        <f>IF(H694&gt;0,VLOOKUP(H694/12,税率表!$A$17:$D$24,3,1),0)</f>
        <v>0</v>
      </c>
      <c r="J694" s="43">
        <f>IF(H694&gt;0,VLOOKUP(H694/12,税率表!$A$17:$D$24,4,1),0)</f>
        <v>0</v>
      </c>
      <c r="K694" s="43">
        <f t="shared" si="46"/>
        <v>0</v>
      </c>
      <c r="L694" s="43">
        <f t="shared" si="47"/>
        <v>0</v>
      </c>
    </row>
    <row r="695" ht="16.5" spans="1:12">
      <c r="A695" s="41">
        <v>694</v>
      </c>
      <c r="B695" s="41"/>
      <c r="C695" s="41"/>
      <c r="D695" s="42"/>
      <c r="E695" s="43">
        <f t="shared" si="44"/>
        <v>0</v>
      </c>
      <c r="F695" s="43">
        <f>IF(E695&gt;0,VLOOKUP(E695,税率表!$C$29:$F$36,3,1),0)</f>
        <v>0</v>
      </c>
      <c r="G695" s="43">
        <f>IF(E695&gt;0,VLOOKUP(E695,税率表!$C$29:$F$36,4,1),0)</f>
        <v>0</v>
      </c>
      <c r="H695" s="43">
        <f t="shared" si="45"/>
        <v>0</v>
      </c>
      <c r="I695" s="43">
        <f>IF(H695&gt;0,VLOOKUP(H695/12,税率表!$A$17:$D$24,3,1),0)</f>
        <v>0</v>
      </c>
      <c r="J695" s="43">
        <f>IF(H695&gt;0,VLOOKUP(H695/12,税率表!$A$17:$D$24,4,1),0)</f>
        <v>0</v>
      </c>
      <c r="K695" s="43">
        <f t="shared" si="46"/>
        <v>0</v>
      </c>
      <c r="L695" s="43">
        <f t="shared" si="47"/>
        <v>0</v>
      </c>
    </row>
    <row r="696" ht="16.5" spans="1:12">
      <c r="A696" s="41">
        <v>695</v>
      </c>
      <c r="B696" s="41"/>
      <c r="C696" s="41"/>
      <c r="D696" s="42"/>
      <c r="E696" s="43">
        <f t="shared" si="44"/>
        <v>0</v>
      </c>
      <c r="F696" s="43">
        <f>IF(E696&gt;0,VLOOKUP(E696,税率表!$C$29:$F$36,3,1),0)</f>
        <v>0</v>
      </c>
      <c r="G696" s="43">
        <f>IF(E696&gt;0,VLOOKUP(E696,税率表!$C$29:$F$36,4,1),0)</f>
        <v>0</v>
      </c>
      <c r="H696" s="43">
        <f t="shared" si="45"/>
        <v>0</v>
      </c>
      <c r="I696" s="43">
        <f>IF(H696&gt;0,VLOOKUP(H696/12,税率表!$A$17:$D$24,3,1),0)</f>
        <v>0</v>
      </c>
      <c r="J696" s="43">
        <f>IF(H696&gt;0,VLOOKUP(H696/12,税率表!$A$17:$D$24,4,1),0)</f>
        <v>0</v>
      </c>
      <c r="K696" s="43">
        <f t="shared" si="46"/>
        <v>0</v>
      </c>
      <c r="L696" s="43">
        <f t="shared" si="47"/>
        <v>0</v>
      </c>
    </row>
    <row r="697" ht="16.5" spans="1:12">
      <c r="A697" s="41">
        <v>696</v>
      </c>
      <c r="B697" s="41"/>
      <c r="C697" s="41"/>
      <c r="D697" s="42"/>
      <c r="E697" s="43">
        <f t="shared" si="44"/>
        <v>0</v>
      </c>
      <c r="F697" s="43">
        <f>IF(E697&gt;0,VLOOKUP(E697,税率表!$C$29:$F$36,3,1),0)</f>
        <v>0</v>
      </c>
      <c r="G697" s="43">
        <f>IF(E697&gt;0,VLOOKUP(E697,税率表!$C$29:$F$36,4,1),0)</f>
        <v>0</v>
      </c>
      <c r="H697" s="43">
        <f t="shared" si="45"/>
        <v>0</v>
      </c>
      <c r="I697" s="43">
        <f>IF(H697&gt;0,VLOOKUP(H697/12,税率表!$A$17:$D$24,3,1),0)</f>
        <v>0</v>
      </c>
      <c r="J697" s="43">
        <f>IF(H697&gt;0,VLOOKUP(H697/12,税率表!$A$17:$D$24,4,1),0)</f>
        <v>0</v>
      </c>
      <c r="K697" s="43">
        <f t="shared" si="46"/>
        <v>0</v>
      </c>
      <c r="L697" s="43">
        <f t="shared" si="47"/>
        <v>0</v>
      </c>
    </row>
    <row r="698" ht="16.5" spans="1:12">
      <c r="A698" s="41">
        <v>697</v>
      </c>
      <c r="B698" s="41"/>
      <c r="C698" s="41"/>
      <c r="D698" s="42"/>
      <c r="E698" s="43">
        <f t="shared" si="44"/>
        <v>0</v>
      </c>
      <c r="F698" s="43">
        <f>IF(E698&gt;0,VLOOKUP(E698,税率表!$C$29:$F$36,3,1),0)</f>
        <v>0</v>
      </c>
      <c r="G698" s="43">
        <f>IF(E698&gt;0,VLOOKUP(E698,税率表!$C$29:$F$36,4,1),0)</f>
        <v>0</v>
      </c>
      <c r="H698" s="43">
        <f t="shared" si="45"/>
        <v>0</v>
      </c>
      <c r="I698" s="43">
        <f>IF(H698&gt;0,VLOOKUP(H698/12,税率表!$A$17:$D$24,3,1),0)</f>
        <v>0</v>
      </c>
      <c r="J698" s="43">
        <f>IF(H698&gt;0,VLOOKUP(H698/12,税率表!$A$17:$D$24,4,1),0)</f>
        <v>0</v>
      </c>
      <c r="K698" s="43">
        <f t="shared" si="46"/>
        <v>0</v>
      </c>
      <c r="L698" s="43">
        <f t="shared" si="47"/>
        <v>0</v>
      </c>
    </row>
    <row r="699" ht="16.5" spans="1:12">
      <c r="A699" s="41">
        <v>698</v>
      </c>
      <c r="B699" s="41"/>
      <c r="C699" s="41"/>
      <c r="D699" s="42"/>
      <c r="E699" s="43">
        <f t="shared" si="44"/>
        <v>0</v>
      </c>
      <c r="F699" s="43">
        <f>IF(E699&gt;0,VLOOKUP(E699,税率表!$C$29:$F$36,3,1),0)</f>
        <v>0</v>
      </c>
      <c r="G699" s="43">
        <f>IF(E699&gt;0,VLOOKUP(E699,税率表!$C$29:$F$36,4,1),0)</f>
        <v>0</v>
      </c>
      <c r="H699" s="43">
        <f t="shared" si="45"/>
        <v>0</v>
      </c>
      <c r="I699" s="43">
        <f>IF(H699&gt;0,VLOOKUP(H699/12,税率表!$A$17:$D$24,3,1),0)</f>
        <v>0</v>
      </c>
      <c r="J699" s="43">
        <f>IF(H699&gt;0,VLOOKUP(H699/12,税率表!$A$17:$D$24,4,1),0)</f>
        <v>0</v>
      </c>
      <c r="K699" s="43">
        <f t="shared" si="46"/>
        <v>0</v>
      </c>
      <c r="L699" s="43">
        <f t="shared" si="47"/>
        <v>0</v>
      </c>
    </row>
    <row r="700" ht="16.5" spans="1:12">
      <c r="A700" s="41">
        <v>699</v>
      </c>
      <c r="B700" s="41"/>
      <c r="C700" s="41"/>
      <c r="D700" s="42"/>
      <c r="E700" s="43">
        <f t="shared" si="44"/>
        <v>0</v>
      </c>
      <c r="F700" s="43">
        <f>IF(E700&gt;0,VLOOKUP(E700,税率表!$C$29:$F$36,3,1),0)</f>
        <v>0</v>
      </c>
      <c r="G700" s="43">
        <f>IF(E700&gt;0,VLOOKUP(E700,税率表!$C$29:$F$36,4,1),0)</f>
        <v>0</v>
      </c>
      <c r="H700" s="43">
        <f t="shared" si="45"/>
        <v>0</v>
      </c>
      <c r="I700" s="43">
        <f>IF(H700&gt;0,VLOOKUP(H700/12,税率表!$A$17:$D$24,3,1),0)</f>
        <v>0</v>
      </c>
      <c r="J700" s="43">
        <f>IF(H700&gt;0,VLOOKUP(H700/12,税率表!$A$17:$D$24,4,1),0)</f>
        <v>0</v>
      </c>
      <c r="K700" s="43">
        <f t="shared" si="46"/>
        <v>0</v>
      </c>
      <c r="L700" s="43">
        <f t="shared" si="47"/>
        <v>0</v>
      </c>
    </row>
    <row r="701" ht="16.5" spans="1:12">
      <c r="A701" s="41">
        <v>700</v>
      </c>
      <c r="B701" s="41"/>
      <c r="C701" s="41"/>
      <c r="D701" s="42"/>
      <c r="E701" s="43">
        <f t="shared" si="44"/>
        <v>0</v>
      </c>
      <c r="F701" s="43">
        <f>IF(E701&gt;0,VLOOKUP(E701,税率表!$C$29:$F$36,3,1),0)</f>
        <v>0</v>
      </c>
      <c r="G701" s="43">
        <f>IF(E701&gt;0,VLOOKUP(E701,税率表!$C$29:$F$36,4,1),0)</f>
        <v>0</v>
      </c>
      <c r="H701" s="43">
        <f t="shared" si="45"/>
        <v>0</v>
      </c>
      <c r="I701" s="43">
        <f>IF(H701&gt;0,VLOOKUP(H701/12,税率表!$A$17:$D$24,3,1),0)</f>
        <v>0</v>
      </c>
      <c r="J701" s="43">
        <f>IF(H701&gt;0,VLOOKUP(H701/12,税率表!$A$17:$D$24,4,1),0)</f>
        <v>0</v>
      </c>
      <c r="K701" s="43">
        <f t="shared" si="46"/>
        <v>0</v>
      </c>
      <c r="L701" s="43">
        <f t="shared" si="47"/>
        <v>0</v>
      </c>
    </row>
    <row r="702" ht="16.5" spans="1:12">
      <c r="A702" s="41">
        <v>701</v>
      </c>
      <c r="B702" s="41"/>
      <c r="C702" s="41"/>
      <c r="D702" s="42"/>
      <c r="E702" s="43">
        <f t="shared" si="44"/>
        <v>0</v>
      </c>
      <c r="F702" s="43">
        <f>IF(E702&gt;0,VLOOKUP(E702,税率表!$C$29:$F$36,3,1),0)</f>
        <v>0</v>
      </c>
      <c r="G702" s="43">
        <f>IF(E702&gt;0,VLOOKUP(E702,税率表!$C$29:$F$36,4,1),0)</f>
        <v>0</v>
      </c>
      <c r="H702" s="43">
        <f t="shared" si="45"/>
        <v>0</v>
      </c>
      <c r="I702" s="43">
        <f>IF(H702&gt;0,VLOOKUP(H702/12,税率表!$A$17:$D$24,3,1),0)</f>
        <v>0</v>
      </c>
      <c r="J702" s="43">
        <f>IF(H702&gt;0,VLOOKUP(H702/12,税率表!$A$17:$D$24,4,1),0)</f>
        <v>0</v>
      </c>
      <c r="K702" s="43">
        <f t="shared" si="46"/>
        <v>0</v>
      </c>
      <c r="L702" s="43">
        <f t="shared" si="47"/>
        <v>0</v>
      </c>
    </row>
    <row r="703" ht="16.5" spans="1:12">
      <c r="A703" s="41">
        <v>702</v>
      </c>
      <c r="B703" s="41"/>
      <c r="C703" s="41"/>
      <c r="D703" s="42"/>
      <c r="E703" s="43">
        <f t="shared" si="44"/>
        <v>0</v>
      </c>
      <c r="F703" s="43">
        <f>IF(E703&gt;0,VLOOKUP(E703,税率表!$C$29:$F$36,3,1),0)</f>
        <v>0</v>
      </c>
      <c r="G703" s="43">
        <f>IF(E703&gt;0,VLOOKUP(E703,税率表!$C$29:$F$36,4,1),0)</f>
        <v>0</v>
      </c>
      <c r="H703" s="43">
        <f t="shared" si="45"/>
        <v>0</v>
      </c>
      <c r="I703" s="43">
        <f>IF(H703&gt;0,VLOOKUP(H703/12,税率表!$A$17:$D$24,3,1),0)</f>
        <v>0</v>
      </c>
      <c r="J703" s="43">
        <f>IF(H703&gt;0,VLOOKUP(H703/12,税率表!$A$17:$D$24,4,1),0)</f>
        <v>0</v>
      </c>
      <c r="K703" s="43">
        <f t="shared" si="46"/>
        <v>0</v>
      </c>
      <c r="L703" s="43">
        <f t="shared" si="47"/>
        <v>0</v>
      </c>
    </row>
    <row r="704" ht="16.5" spans="1:12">
      <c r="A704" s="41">
        <v>703</v>
      </c>
      <c r="B704" s="41"/>
      <c r="C704" s="41"/>
      <c r="D704" s="42"/>
      <c r="E704" s="43">
        <f t="shared" si="44"/>
        <v>0</v>
      </c>
      <c r="F704" s="43">
        <f>IF(E704&gt;0,VLOOKUP(E704,税率表!$C$29:$F$36,3,1),0)</f>
        <v>0</v>
      </c>
      <c r="G704" s="43">
        <f>IF(E704&gt;0,VLOOKUP(E704,税率表!$C$29:$F$36,4,1),0)</f>
        <v>0</v>
      </c>
      <c r="H704" s="43">
        <f t="shared" si="45"/>
        <v>0</v>
      </c>
      <c r="I704" s="43">
        <f>IF(H704&gt;0,VLOOKUP(H704/12,税率表!$A$17:$D$24,3,1),0)</f>
        <v>0</v>
      </c>
      <c r="J704" s="43">
        <f>IF(H704&gt;0,VLOOKUP(H704/12,税率表!$A$17:$D$24,4,1),0)</f>
        <v>0</v>
      </c>
      <c r="K704" s="43">
        <f t="shared" si="46"/>
        <v>0</v>
      </c>
      <c r="L704" s="43">
        <f t="shared" si="47"/>
        <v>0</v>
      </c>
    </row>
    <row r="705" ht="16.5" spans="1:12">
      <c r="A705" s="41">
        <v>704</v>
      </c>
      <c r="B705" s="41"/>
      <c r="C705" s="41"/>
      <c r="D705" s="42"/>
      <c r="E705" s="43">
        <f t="shared" si="44"/>
        <v>0</v>
      </c>
      <c r="F705" s="43">
        <f>IF(E705&gt;0,VLOOKUP(E705,税率表!$C$29:$F$36,3,1),0)</f>
        <v>0</v>
      </c>
      <c r="G705" s="43">
        <f>IF(E705&gt;0,VLOOKUP(E705,税率表!$C$29:$F$36,4,1),0)</f>
        <v>0</v>
      </c>
      <c r="H705" s="43">
        <f t="shared" si="45"/>
        <v>0</v>
      </c>
      <c r="I705" s="43">
        <f>IF(H705&gt;0,VLOOKUP(H705/12,税率表!$A$17:$D$24,3,1),0)</f>
        <v>0</v>
      </c>
      <c r="J705" s="43">
        <f>IF(H705&gt;0,VLOOKUP(H705/12,税率表!$A$17:$D$24,4,1),0)</f>
        <v>0</v>
      </c>
      <c r="K705" s="43">
        <f t="shared" si="46"/>
        <v>0</v>
      </c>
      <c r="L705" s="43">
        <f t="shared" si="47"/>
        <v>0</v>
      </c>
    </row>
    <row r="706" ht="16.5" spans="1:12">
      <c r="A706" s="41">
        <v>705</v>
      </c>
      <c r="B706" s="41"/>
      <c r="C706" s="41"/>
      <c r="D706" s="42"/>
      <c r="E706" s="43">
        <f t="shared" si="44"/>
        <v>0</v>
      </c>
      <c r="F706" s="43">
        <f>IF(E706&gt;0,VLOOKUP(E706,税率表!$C$29:$F$36,3,1),0)</f>
        <v>0</v>
      </c>
      <c r="G706" s="43">
        <f>IF(E706&gt;0,VLOOKUP(E706,税率表!$C$29:$F$36,4,1),0)</f>
        <v>0</v>
      </c>
      <c r="H706" s="43">
        <f t="shared" si="45"/>
        <v>0</v>
      </c>
      <c r="I706" s="43">
        <f>IF(H706&gt;0,VLOOKUP(H706/12,税率表!$A$17:$D$24,3,1),0)</f>
        <v>0</v>
      </c>
      <c r="J706" s="43">
        <f>IF(H706&gt;0,VLOOKUP(H706/12,税率表!$A$17:$D$24,4,1),0)</f>
        <v>0</v>
      </c>
      <c r="K706" s="43">
        <f t="shared" si="46"/>
        <v>0</v>
      </c>
      <c r="L706" s="43">
        <f t="shared" si="47"/>
        <v>0</v>
      </c>
    </row>
    <row r="707" ht="16.5" spans="1:12">
      <c r="A707" s="41">
        <v>706</v>
      </c>
      <c r="B707" s="41"/>
      <c r="C707" s="41"/>
      <c r="D707" s="42"/>
      <c r="E707" s="43">
        <f t="shared" si="44"/>
        <v>0</v>
      </c>
      <c r="F707" s="43">
        <f>IF(E707&gt;0,VLOOKUP(E707,税率表!$C$29:$F$36,3,1),0)</f>
        <v>0</v>
      </c>
      <c r="G707" s="43">
        <f>IF(E707&gt;0,VLOOKUP(E707,税率表!$C$29:$F$36,4,1),0)</f>
        <v>0</v>
      </c>
      <c r="H707" s="43">
        <f t="shared" si="45"/>
        <v>0</v>
      </c>
      <c r="I707" s="43">
        <f>IF(H707&gt;0,VLOOKUP(H707/12,税率表!$A$17:$D$24,3,1),0)</f>
        <v>0</v>
      </c>
      <c r="J707" s="43">
        <f>IF(H707&gt;0,VLOOKUP(H707/12,税率表!$A$17:$D$24,4,1),0)</f>
        <v>0</v>
      </c>
      <c r="K707" s="43">
        <f t="shared" si="46"/>
        <v>0</v>
      </c>
      <c r="L707" s="43">
        <f t="shared" si="47"/>
        <v>0</v>
      </c>
    </row>
    <row r="708" ht="16.5" spans="1:12">
      <c r="A708" s="41">
        <v>707</v>
      </c>
      <c r="B708" s="41"/>
      <c r="C708" s="41"/>
      <c r="D708" s="42"/>
      <c r="E708" s="43">
        <f t="shared" si="44"/>
        <v>0</v>
      </c>
      <c r="F708" s="43">
        <f>IF(E708&gt;0,VLOOKUP(E708,税率表!$C$29:$F$36,3,1),0)</f>
        <v>0</v>
      </c>
      <c r="G708" s="43">
        <f>IF(E708&gt;0,VLOOKUP(E708,税率表!$C$29:$F$36,4,1),0)</f>
        <v>0</v>
      </c>
      <c r="H708" s="43">
        <f t="shared" si="45"/>
        <v>0</v>
      </c>
      <c r="I708" s="43">
        <f>IF(H708&gt;0,VLOOKUP(H708/12,税率表!$A$17:$D$24,3,1),0)</f>
        <v>0</v>
      </c>
      <c r="J708" s="43">
        <f>IF(H708&gt;0,VLOOKUP(H708/12,税率表!$A$17:$D$24,4,1),0)</f>
        <v>0</v>
      </c>
      <c r="K708" s="43">
        <f t="shared" si="46"/>
        <v>0</v>
      </c>
      <c r="L708" s="43">
        <f t="shared" si="47"/>
        <v>0</v>
      </c>
    </row>
    <row r="709" ht="16.5" spans="1:12">
      <c r="A709" s="41">
        <v>708</v>
      </c>
      <c r="B709" s="41"/>
      <c r="C709" s="41"/>
      <c r="D709" s="42"/>
      <c r="E709" s="43">
        <f t="shared" si="44"/>
        <v>0</v>
      </c>
      <c r="F709" s="43">
        <f>IF(E709&gt;0,VLOOKUP(E709,税率表!$C$29:$F$36,3,1),0)</f>
        <v>0</v>
      </c>
      <c r="G709" s="43">
        <f>IF(E709&gt;0,VLOOKUP(E709,税率表!$C$29:$F$36,4,1),0)</f>
        <v>0</v>
      </c>
      <c r="H709" s="43">
        <f t="shared" si="45"/>
        <v>0</v>
      </c>
      <c r="I709" s="43">
        <f>IF(H709&gt;0,VLOOKUP(H709/12,税率表!$A$17:$D$24,3,1),0)</f>
        <v>0</v>
      </c>
      <c r="J709" s="43">
        <f>IF(H709&gt;0,VLOOKUP(H709/12,税率表!$A$17:$D$24,4,1),0)</f>
        <v>0</v>
      </c>
      <c r="K709" s="43">
        <f t="shared" si="46"/>
        <v>0</v>
      </c>
      <c r="L709" s="43">
        <f t="shared" si="47"/>
        <v>0</v>
      </c>
    </row>
    <row r="710" ht="16.5" spans="1:12">
      <c r="A710" s="41">
        <v>709</v>
      </c>
      <c r="B710" s="41"/>
      <c r="C710" s="41"/>
      <c r="D710" s="42"/>
      <c r="E710" s="43">
        <f t="shared" si="44"/>
        <v>0</v>
      </c>
      <c r="F710" s="43">
        <f>IF(E710&gt;0,VLOOKUP(E710,税率表!$C$29:$F$36,3,1),0)</f>
        <v>0</v>
      </c>
      <c r="G710" s="43">
        <f>IF(E710&gt;0,VLOOKUP(E710,税率表!$C$29:$F$36,4,1),0)</f>
        <v>0</v>
      </c>
      <c r="H710" s="43">
        <f t="shared" si="45"/>
        <v>0</v>
      </c>
      <c r="I710" s="43">
        <f>IF(H710&gt;0,VLOOKUP(H710/12,税率表!$A$17:$D$24,3,1),0)</f>
        <v>0</v>
      </c>
      <c r="J710" s="43">
        <f>IF(H710&gt;0,VLOOKUP(H710/12,税率表!$A$17:$D$24,4,1),0)</f>
        <v>0</v>
      </c>
      <c r="K710" s="43">
        <f t="shared" si="46"/>
        <v>0</v>
      </c>
      <c r="L710" s="43">
        <f t="shared" si="47"/>
        <v>0</v>
      </c>
    </row>
    <row r="711" ht="16.5" spans="1:12">
      <c r="A711" s="41">
        <v>710</v>
      </c>
      <c r="B711" s="41"/>
      <c r="C711" s="41"/>
      <c r="D711" s="42"/>
      <c r="E711" s="43">
        <f t="shared" si="44"/>
        <v>0</v>
      </c>
      <c r="F711" s="43">
        <f>IF(E711&gt;0,VLOOKUP(E711,税率表!$C$29:$F$36,3,1),0)</f>
        <v>0</v>
      </c>
      <c r="G711" s="43">
        <f>IF(E711&gt;0,VLOOKUP(E711,税率表!$C$29:$F$36,4,1),0)</f>
        <v>0</v>
      </c>
      <c r="H711" s="43">
        <f t="shared" si="45"/>
        <v>0</v>
      </c>
      <c r="I711" s="43">
        <f>IF(H711&gt;0,VLOOKUP(H711/12,税率表!$A$17:$D$24,3,1),0)</f>
        <v>0</v>
      </c>
      <c r="J711" s="43">
        <f>IF(H711&gt;0,VLOOKUP(H711/12,税率表!$A$17:$D$24,4,1),0)</f>
        <v>0</v>
      </c>
      <c r="K711" s="43">
        <f t="shared" si="46"/>
        <v>0</v>
      </c>
      <c r="L711" s="43">
        <f t="shared" si="47"/>
        <v>0</v>
      </c>
    </row>
    <row r="712" ht="16.5" spans="1:12">
      <c r="A712" s="41">
        <v>711</v>
      </c>
      <c r="B712" s="41"/>
      <c r="C712" s="41"/>
      <c r="D712" s="42"/>
      <c r="E712" s="43">
        <f t="shared" si="44"/>
        <v>0</v>
      </c>
      <c r="F712" s="43">
        <f>IF(E712&gt;0,VLOOKUP(E712,税率表!$C$29:$F$36,3,1),0)</f>
        <v>0</v>
      </c>
      <c r="G712" s="43">
        <f>IF(E712&gt;0,VLOOKUP(E712,税率表!$C$29:$F$36,4,1),0)</f>
        <v>0</v>
      </c>
      <c r="H712" s="43">
        <f t="shared" si="45"/>
        <v>0</v>
      </c>
      <c r="I712" s="43">
        <f>IF(H712&gt;0,VLOOKUP(H712/12,税率表!$A$17:$D$24,3,1),0)</f>
        <v>0</v>
      </c>
      <c r="J712" s="43">
        <f>IF(H712&gt;0,VLOOKUP(H712/12,税率表!$A$17:$D$24,4,1),0)</f>
        <v>0</v>
      </c>
      <c r="K712" s="43">
        <f t="shared" si="46"/>
        <v>0</v>
      </c>
      <c r="L712" s="43">
        <f t="shared" si="47"/>
        <v>0</v>
      </c>
    </row>
    <row r="713" ht="16.5" spans="1:12">
      <c r="A713" s="41">
        <v>712</v>
      </c>
      <c r="B713" s="41"/>
      <c r="C713" s="41"/>
      <c r="D713" s="42"/>
      <c r="E713" s="43">
        <f t="shared" si="44"/>
        <v>0</v>
      </c>
      <c r="F713" s="43">
        <f>IF(E713&gt;0,VLOOKUP(E713,税率表!$C$29:$F$36,3,1),0)</f>
        <v>0</v>
      </c>
      <c r="G713" s="43">
        <f>IF(E713&gt;0,VLOOKUP(E713,税率表!$C$29:$F$36,4,1),0)</f>
        <v>0</v>
      </c>
      <c r="H713" s="43">
        <f t="shared" si="45"/>
        <v>0</v>
      </c>
      <c r="I713" s="43">
        <f>IF(H713&gt;0,VLOOKUP(H713/12,税率表!$A$17:$D$24,3,1),0)</f>
        <v>0</v>
      </c>
      <c r="J713" s="43">
        <f>IF(H713&gt;0,VLOOKUP(H713/12,税率表!$A$17:$D$24,4,1),0)</f>
        <v>0</v>
      </c>
      <c r="K713" s="43">
        <f t="shared" si="46"/>
        <v>0</v>
      </c>
      <c r="L713" s="43">
        <f t="shared" si="47"/>
        <v>0</v>
      </c>
    </row>
    <row r="714" ht="16.5" spans="1:12">
      <c r="A714" s="41">
        <v>713</v>
      </c>
      <c r="B714" s="41"/>
      <c r="C714" s="41"/>
      <c r="D714" s="42"/>
      <c r="E714" s="43">
        <f t="shared" ref="E714:E777" si="48">ROUND(D714,2)</f>
        <v>0</v>
      </c>
      <c r="F714" s="43">
        <f>IF(E714&gt;0,VLOOKUP(E714,税率表!$C$29:$F$36,3,1),0)</f>
        <v>0</v>
      </c>
      <c r="G714" s="43">
        <f>IF(E714&gt;0,VLOOKUP(E714,税率表!$C$29:$F$36,4,1),0)</f>
        <v>0</v>
      </c>
      <c r="H714" s="43">
        <f t="shared" ref="H714:H777" si="49">ROUND((E714-G714)/(1-F714),2)</f>
        <v>0</v>
      </c>
      <c r="I714" s="43">
        <f>IF(H714&gt;0,VLOOKUP(H714/12,税率表!$A$17:$D$24,3,1),0)</f>
        <v>0</v>
      </c>
      <c r="J714" s="43">
        <f>IF(H714&gt;0,VLOOKUP(H714/12,税率表!$A$17:$D$24,4,1),0)</f>
        <v>0</v>
      </c>
      <c r="K714" s="43">
        <f t="shared" ref="K714:K777" si="50">ROUND(H714*I714-J714,2)</f>
        <v>0</v>
      </c>
      <c r="L714" s="43">
        <f t="shared" ref="L714:L777" si="51">ROUND((E714-G714)/(1-F714),2)</f>
        <v>0</v>
      </c>
    </row>
    <row r="715" ht="16.5" spans="1:12">
      <c r="A715" s="41">
        <v>714</v>
      </c>
      <c r="B715" s="41"/>
      <c r="C715" s="41"/>
      <c r="D715" s="42"/>
      <c r="E715" s="43">
        <f t="shared" si="48"/>
        <v>0</v>
      </c>
      <c r="F715" s="43">
        <f>IF(E715&gt;0,VLOOKUP(E715,税率表!$C$29:$F$36,3,1),0)</f>
        <v>0</v>
      </c>
      <c r="G715" s="43">
        <f>IF(E715&gt;0,VLOOKUP(E715,税率表!$C$29:$F$36,4,1),0)</f>
        <v>0</v>
      </c>
      <c r="H715" s="43">
        <f t="shared" si="49"/>
        <v>0</v>
      </c>
      <c r="I715" s="43">
        <f>IF(H715&gt;0,VLOOKUP(H715/12,税率表!$A$17:$D$24,3,1),0)</f>
        <v>0</v>
      </c>
      <c r="J715" s="43">
        <f>IF(H715&gt;0,VLOOKUP(H715/12,税率表!$A$17:$D$24,4,1),0)</f>
        <v>0</v>
      </c>
      <c r="K715" s="43">
        <f t="shared" si="50"/>
        <v>0</v>
      </c>
      <c r="L715" s="43">
        <f t="shared" si="51"/>
        <v>0</v>
      </c>
    </row>
    <row r="716" ht="16.5" spans="1:12">
      <c r="A716" s="41">
        <v>715</v>
      </c>
      <c r="B716" s="41"/>
      <c r="C716" s="41"/>
      <c r="D716" s="42"/>
      <c r="E716" s="43">
        <f t="shared" si="48"/>
        <v>0</v>
      </c>
      <c r="F716" s="43">
        <f>IF(E716&gt;0,VLOOKUP(E716,税率表!$C$29:$F$36,3,1),0)</f>
        <v>0</v>
      </c>
      <c r="G716" s="43">
        <f>IF(E716&gt;0,VLOOKUP(E716,税率表!$C$29:$F$36,4,1),0)</f>
        <v>0</v>
      </c>
      <c r="H716" s="43">
        <f t="shared" si="49"/>
        <v>0</v>
      </c>
      <c r="I716" s="43">
        <f>IF(H716&gt;0,VLOOKUP(H716/12,税率表!$A$17:$D$24,3,1),0)</f>
        <v>0</v>
      </c>
      <c r="J716" s="43">
        <f>IF(H716&gt;0,VLOOKUP(H716/12,税率表!$A$17:$D$24,4,1),0)</f>
        <v>0</v>
      </c>
      <c r="K716" s="43">
        <f t="shared" si="50"/>
        <v>0</v>
      </c>
      <c r="L716" s="43">
        <f t="shared" si="51"/>
        <v>0</v>
      </c>
    </row>
    <row r="717" ht="16.5" spans="1:12">
      <c r="A717" s="41">
        <v>716</v>
      </c>
      <c r="B717" s="41"/>
      <c r="C717" s="41"/>
      <c r="D717" s="42"/>
      <c r="E717" s="43">
        <f t="shared" si="48"/>
        <v>0</v>
      </c>
      <c r="F717" s="43">
        <f>IF(E717&gt;0,VLOOKUP(E717,税率表!$C$29:$F$36,3,1),0)</f>
        <v>0</v>
      </c>
      <c r="G717" s="43">
        <f>IF(E717&gt;0,VLOOKUP(E717,税率表!$C$29:$F$36,4,1),0)</f>
        <v>0</v>
      </c>
      <c r="H717" s="43">
        <f t="shared" si="49"/>
        <v>0</v>
      </c>
      <c r="I717" s="43">
        <f>IF(H717&gt;0,VLOOKUP(H717/12,税率表!$A$17:$D$24,3,1),0)</f>
        <v>0</v>
      </c>
      <c r="J717" s="43">
        <f>IF(H717&gt;0,VLOOKUP(H717/12,税率表!$A$17:$D$24,4,1),0)</f>
        <v>0</v>
      </c>
      <c r="K717" s="43">
        <f t="shared" si="50"/>
        <v>0</v>
      </c>
      <c r="L717" s="43">
        <f t="shared" si="51"/>
        <v>0</v>
      </c>
    </row>
    <row r="718" ht="16.5" spans="1:12">
      <c r="A718" s="41">
        <v>717</v>
      </c>
      <c r="B718" s="41"/>
      <c r="C718" s="41"/>
      <c r="D718" s="42"/>
      <c r="E718" s="43">
        <f t="shared" si="48"/>
        <v>0</v>
      </c>
      <c r="F718" s="43">
        <f>IF(E718&gt;0,VLOOKUP(E718,税率表!$C$29:$F$36,3,1),0)</f>
        <v>0</v>
      </c>
      <c r="G718" s="43">
        <f>IF(E718&gt;0,VLOOKUP(E718,税率表!$C$29:$F$36,4,1),0)</f>
        <v>0</v>
      </c>
      <c r="H718" s="43">
        <f t="shared" si="49"/>
        <v>0</v>
      </c>
      <c r="I718" s="43">
        <f>IF(H718&gt;0,VLOOKUP(H718/12,税率表!$A$17:$D$24,3,1),0)</f>
        <v>0</v>
      </c>
      <c r="J718" s="43">
        <f>IF(H718&gt;0,VLOOKUP(H718/12,税率表!$A$17:$D$24,4,1),0)</f>
        <v>0</v>
      </c>
      <c r="K718" s="43">
        <f t="shared" si="50"/>
        <v>0</v>
      </c>
      <c r="L718" s="43">
        <f t="shared" si="51"/>
        <v>0</v>
      </c>
    </row>
    <row r="719" ht="16.5" spans="1:12">
      <c r="A719" s="41">
        <v>718</v>
      </c>
      <c r="B719" s="41"/>
      <c r="C719" s="41"/>
      <c r="D719" s="42"/>
      <c r="E719" s="43">
        <f t="shared" si="48"/>
        <v>0</v>
      </c>
      <c r="F719" s="43">
        <f>IF(E719&gt;0,VLOOKUP(E719,税率表!$C$29:$F$36,3,1),0)</f>
        <v>0</v>
      </c>
      <c r="G719" s="43">
        <f>IF(E719&gt;0,VLOOKUP(E719,税率表!$C$29:$F$36,4,1),0)</f>
        <v>0</v>
      </c>
      <c r="H719" s="43">
        <f t="shared" si="49"/>
        <v>0</v>
      </c>
      <c r="I719" s="43">
        <f>IF(H719&gt;0,VLOOKUP(H719/12,税率表!$A$17:$D$24,3,1),0)</f>
        <v>0</v>
      </c>
      <c r="J719" s="43">
        <f>IF(H719&gt;0,VLOOKUP(H719/12,税率表!$A$17:$D$24,4,1),0)</f>
        <v>0</v>
      </c>
      <c r="K719" s="43">
        <f t="shared" si="50"/>
        <v>0</v>
      </c>
      <c r="L719" s="43">
        <f t="shared" si="51"/>
        <v>0</v>
      </c>
    </row>
    <row r="720" ht="16.5" spans="1:12">
      <c r="A720" s="41">
        <v>719</v>
      </c>
      <c r="B720" s="41"/>
      <c r="C720" s="41"/>
      <c r="D720" s="42"/>
      <c r="E720" s="43">
        <f t="shared" si="48"/>
        <v>0</v>
      </c>
      <c r="F720" s="43">
        <f>IF(E720&gt;0,VLOOKUP(E720,税率表!$C$29:$F$36,3,1),0)</f>
        <v>0</v>
      </c>
      <c r="G720" s="43">
        <f>IF(E720&gt;0,VLOOKUP(E720,税率表!$C$29:$F$36,4,1),0)</f>
        <v>0</v>
      </c>
      <c r="H720" s="43">
        <f t="shared" si="49"/>
        <v>0</v>
      </c>
      <c r="I720" s="43">
        <f>IF(H720&gt;0,VLOOKUP(H720/12,税率表!$A$17:$D$24,3,1),0)</f>
        <v>0</v>
      </c>
      <c r="J720" s="43">
        <f>IF(H720&gt;0,VLOOKUP(H720/12,税率表!$A$17:$D$24,4,1),0)</f>
        <v>0</v>
      </c>
      <c r="K720" s="43">
        <f t="shared" si="50"/>
        <v>0</v>
      </c>
      <c r="L720" s="43">
        <f t="shared" si="51"/>
        <v>0</v>
      </c>
    </row>
    <row r="721" ht="16.5" spans="1:12">
      <c r="A721" s="41">
        <v>720</v>
      </c>
      <c r="B721" s="41"/>
      <c r="C721" s="41"/>
      <c r="D721" s="42"/>
      <c r="E721" s="43">
        <f t="shared" si="48"/>
        <v>0</v>
      </c>
      <c r="F721" s="43">
        <f>IF(E721&gt;0,VLOOKUP(E721,税率表!$C$29:$F$36,3,1),0)</f>
        <v>0</v>
      </c>
      <c r="G721" s="43">
        <f>IF(E721&gt;0,VLOOKUP(E721,税率表!$C$29:$F$36,4,1),0)</f>
        <v>0</v>
      </c>
      <c r="H721" s="43">
        <f t="shared" si="49"/>
        <v>0</v>
      </c>
      <c r="I721" s="43">
        <f>IF(H721&gt;0,VLOOKUP(H721/12,税率表!$A$17:$D$24,3,1),0)</f>
        <v>0</v>
      </c>
      <c r="J721" s="43">
        <f>IF(H721&gt;0,VLOOKUP(H721/12,税率表!$A$17:$D$24,4,1),0)</f>
        <v>0</v>
      </c>
      <c r="K721" s="43">
        <f t="shared" si="50"/>
        <v>0</v>
      </c>
      <c r="L721" s="43">
        <f t="shared" si="51"/>
        <v>0</v>
      </c>
    </row>
    <row r="722" ht="16.5" spans="1:12">
      <c r="A722" s="41">
        <v>721</v>
      </c>
      <c r="B722" s="41"/>
      <c r="C722" s="41"/>
      <c r="D722" s="42"/>
      <c r="E722" s="43">
        <f t="shared" si="48"/>
        <v>0</v>
      </c>
      <c r="F722" s="43">
        <f>IF(E722&gt;0,VLOOKUP(E722,税率表!$C$29:$F$36,3,1),0)</f>
        <v>0</v>
      </c>
      <c r="G722" s="43">
        <f>IF(E722&gt;0,VLOOKUP(E722,税率表!$C$29:$F$36,4,1),0)</f>
        <v>0</v>
      </c>
      <c r="H722" s="43">
        <f t="shared" si="49"/>
        <v>0</v>
      </c>
      <c r="I722" s="43">
        <f>IF(H722&gt;0,VLOOKUP(H722/12,税率表!$A$17:$D$24,3,1),0)</f>
        <v>0</v>
      </c>
      <c r="J722" s="43">
        <f>IF(H722&gt;0,VLOOKUP(H722/12,税率表!$A$17:$D$24,4,1),0)</f>
        <v>0</v>
      </c>
      <c r="K722" s="43">
        <f t="shared" si="50"/>
        <v>0</v>
      </c>
      <c r="L722" s="43">
        <f t="shared" si="51"/>
        <v>0</v>
      </c>
    </row>
    <row r="723" ht="16.5" spans="1:12">
      <c r="A723" s="41">
        <v>722</v>
      </c>
      <c r="B723" s="41"/>
      <c r="C723" s="41"/>
      <c r="D723" s="42"/>
      <c r="E723" s="43">
        <f t="shared" si="48"/>
        <v>0</v>
      </c>
      <c r="F723" s="43">
        <f>IF(E723&gt;0,VLOOKUP(E723,税率表!$C$29:$F$36,3,1),0)</f>
        <v>0</v>
      </c>
      <c r="G723" s="43">
        <f>IF(E723&gt;0,VLOOKUP(E723,税率表!$C$29:$F$36,4,1),0)</f>
        <v>0</v>
      </c>
      <c r="H723" s="43">
        <f t="shared" si="49"/>
        <v>0</v>
      </c>
      <c r="I723" s="43">
        <f>IF(H723&gt;0,VLOOKUP(H723/12,税率表!$A$17:$D$24,3,1),0)</f>
        <v>0</v>
      </c>
      <c r="J723" s="43">
        <f>IF(H723&gt;0,VLOOKUP(H723/12,税率表!$A$17:$D$24,4,1),0)</f>
        <v>0</v>
      </c>
      <c r="K723" s="43">
        <f t="shared" si="50"/>
        <v>0</v>
      </c>
      <c r="L723" s="43">
        <f t="shared" si="51"/>
        <v>0</v>
      </c>
    </row>
    <row r="724" ht="16.5" spans="1:12">
      <c r="A724" s="41">
        <v>723</v>
      </c>
      <c r="B724" s="41"/>
      <c r="C724" s="41"/>
      <c r="D724" s="42"/>
      <c r="E724" s="43">
        <f t="shared" si="48"/>
        <v>0</v>
      </c>
      <c r="F724" s="43">
        <f>IF(E724&gt;0,VLOOKUP(E724,税率表!$C$29:$F$36,3,1),0)</f>
        <v>0</v>
      </c>
      <c r="G724" s="43">
        <f>IF(E724&gt;0,VLOOKUP(E724,税率表!$C$29:$F$36,4,1),0)</f>
        <v>0</v>
      </c>
      <c r="H724" s="43">
        <f t="shared" si="49"/>
        <v>0</v>
      </c>
      <c r="I724" s="43">
        <f>IF(H724&gt;0,VLOOKUP(H724/12,税率表!$A$17:$D$24,3,1),0)</f>
        <v>0</v>
      </c>
      <c r="J724" s="43">
        <f>IF(H724&gt;0,VLOOKUP(H724/12,税率表!$A$17:$D$24,4,1),0)</f>
        <v>0</v>
      </c>
      <c r="K724" s="43">
        <f t="shared" si="50"/>
        <v>0</v>
      </c>
      <c r="L724" s="43">
        <f t="shared" si="51"/>
        <v>0</v>
      </c>
    </row>
    <row r="725" ht="16.5" spans="1:12">
      <c r="A725" s="41">
        <v>724</v>
      </c>
      <c r="B725" s="41"/>
      <c r="C725" s="41"/>
      <c r="D725" s="42"/>
      <c r="E725" s="43">
        <f t="shared" si="48"/>
        <v>0</v>
      </c>
      <c r="F725" s="43">
        <f>IF(E725&gt;0,VLOOKUP(E725,税率表!$C$29:$F$36,3,1),0)</f>
        <v>0</v>
      </c>
      <c r="G725" s="43">
        <f>IF(E725&gt;0,VLOOKUP(E725,税率表!$C$29:$F$36,4,1),0)</f>
        <v>0</v>
      </c>
      <c r="H725" s="43">
        <f t="shared" si="49"/>
        <v>0</v>
      </c>
      <c r="I725" s="43">
        <f>IF(H725&gt;0,VLOOKUP(H725/12,税率表!$A$17:$D$24,3,1),0)</f>
        <v>0</v>
      </c>
      <c r="J725" s="43">
        <f>IF(H725&gt;0,VLOOKUP(H725/12,税率表!$A$17:$D$24,4,1),0)</f>
        <v>0</v>
      </c>
      <c r="K725" s="43">
        <f t="shared" si="50"/>
        <v>0</v>
      </c>
      <c r="L725" s="43">
        <f t="shared" si="51"/>
        <v>0</v>
      </c>
    </row>
    <row r="726" ht="16.5" spans="1:12">
      <c r="A726" s="41">
        <v>725</v>
      </c>
      <c r="B726" s="41"/>
      <c r="C726" s="41"/>
      <c r="D726" s="42"/>
      <c r="E726" s="43">
        <f t="shared" si="48"/>
        <v>0</v>
      </c>
      <c r="F726" s="43">
        <f>IF(E726&gt;0,VLOOKUP(E726,税率表!$C$29:$F$36,3,1),0)</f>
        <v>0</v>
      </c>
      <c r="G726" s="43">
        <f>IF(E726&gt;0,VLOOKUP(E726,税率表!$C$29:$F$36,4,1),0)</f>
        <v>0</v>
      </c>
      <c r="H726" s="43">
        <f t="shared" si="49"/>
        <v>0</v>
      </c>
      <c r="I726" s="43">
        <f>IF(H726&gt;0,VLOOKUP(H726/12,税率表!$A$17:$D$24,3,1),0)</f>
        <v>0</v>
      </c>
      <c r="J726" s="43">
        <f>IF(H726&gt;0,VLOOKUP(H726/12,税率表!$A$17:$D$24,4,1),0)</f>
        <v>0</v>
      </c>
      <c r="K726" s="43">
        <f t="shared" si="50"/>
        <v>0</v>
      </c>
      <c r="L726" s="43">
        <f t="shared" si="51"/>
        <v>0</v>
      </c>
    </row>
    <row r="727" ht="16.5" spans="1:12">
      <c r="A727" s="41">
        <v>726</v>
      </c>
      <c r="B727" s="41"/>
      <c r="C727" s="41"/>
      <c r="D727" s="42"/>
      <c r="E727" s="43">
        <f t="shared" si="48"/>
        <v>0</v>
      </c>
      <c r="F727" s="43">
        <f>IF(E727&gt;0,VLOOKUP(E727,税率表!$C$29:$F$36,3,1),0)</f>
        <v>0</v>
      </c>
      <c r="G727" s="43">
        <f>IF(E727&gt;0,VLOOKUP(E727,税率表!$C$29:$F$36,4,1),0)</f>
        <v>0</v>
      </c>
      <c r="H727" s="43">
        <f t="shared" si="49"/>
        <v>0</v>
      </c>
      <c r="I727" s="43">
        <f>IF(H727&gt;0,VLOOKUP(H727/12,税率表!$A$17:$D$24,3,1),0)</f>
        <v>0</v>
      </c>
      <c r="J727" s="43">
        <f>IF(H727&gt;0,VLOOKUP(H727/12,税率表!$A$17:$D$24,4,1),0)</f>
        <v>0</v>
      </c>
      <c r="K727" s="43">
        <f t="shared" si="50"/>
        <v>0</v>
      </c>
      <c r="L727" s="43">
        <f t="shared" si="51"/>
        <v>0</v>
      </c>
    </row>
    <row r="728" ht="16.5" spans="1:12">
      <c r="A728" s="41">
        <v>727</v>
      </c>
      <c r="B728" s="41"/>
      <c r="C728" s="41"/>
      <c r="D728" s="42"/>
      <c r="E728" s="43">
        <f t="shared" si="48"/>
        <v>0</v>
      </c>
      <c r="F728" s="43">
        <f>IF(E728&gt;0,VLOOKUP(E728,税率表!$C$29:$F$36,3,1),0)</f>
        <v>0</v>
      </c>
      <c r="G728" s="43">
        <f>IF(E728&gt;0,VLOOKUP(E728,税率表!$C$29:$F$36,4,1),0)</f>
        <v>0</v>
      </c>
      <c r="H728" s="43">
        <f t="shared" si="49"/>
        <v>0</v>
      </c>
      <c r="I728" s="43">
        <f>IF(H728&gt;0,VLOOKUP(H728/12,税率表!$A$17:$D$24,3,1),0)</f>
        <v>0</v>
      </c>
      <c r="J728" s="43">
        <f>IF(H728&gt;0,VLOOKUP(H728/12,税率表!$A$17:$D$24,4,1),0)</f>
        <v>0</v>
      </c>
      <c r="K728" s="43">
        <f t="shared" si="50"/>
        <v>0</v>
      </c>
      <c r="L728" s="43">
        <f t="shared" si="51"/>
        <v>0</v>
      </c>
    </row>
    <row r="729" ht="16.5" spans="1:12">
      <c r="A729" s="41">
        <v>728</v>
      </c>
      <c r="B729" s="41"/>
      <c r="C729" s="41"/>
      <c r="D729" s="42"/>
      <c r="E729" s="43">
        <f t="shared" si="48"/>
        <v>0</v>
      </c>
      <c r="F729" s="43">
        <f>IF(E729&gt;0,VLOOKUP(E729,税率表!$C$29:$F$36,3,1),0)</f>
        <v>0</v>
      </c>
      <c r="G729" s="43">
        <f>IF(E729&gt;0,VLOOKUP(E729,税率表!$C$29:$F$36,4,1),0)</f>
        <v>0</v>
      </c>
      <c r="H729" s="43">
        <f t="shared" si="49"/>
        <v>0</v>
      </c>
      <c r="I729" s="43">
        <f>IF(H729&gt;0,VLOOKUP(H729/12,税率表!$A$17:$D$24,3,1),0)</f>
        <v>0</v>
      </c>
      <c r="J729" s="43">
        <f>IF(H729&gt;0,VLOOKUP(H729/12,税率表!$A$17:$D$24,4,1),0)</f>
        <v>0</v>
      </c>
      <c r="K729" s="43">
        <f t="shared" si="50"/>
        <v>0</v>
      </c>
      <c r="L729" s="43">
        <f t="shared" si="51"/>
        <v>0</v>
      </c>
    </row>
    <row r="730" ht="16.5" spans="1:12">
      <c r="A730" s="41">
        <v>729</v>
      </c>
      <c r="B730" s="41"/>
      <c r="C730" s="41"/>
      <c r="D730" s="42"/>
      <c r="E730" s="43">
        <f t="shared" si="48"/>
        <v>0</v>
      </c>
      <c r="F730" s="43">
        <f>IF(E730&gt;0,VLOOKUP(E730,税率表!$C$29:$F$36,3,1),0)</f>
        <v>0</v>
      </c>
      <c r="G730" s="43">
        <f>IF(E730&gt;0,VLOOKUP(E730,税率表!$C$29:$F$36,4,1),0)</f>
        <v>0</v>
      </c>
      <c r="H730" s="43">
        <f t="shared" si="49"/>
        <v>0</v>
      </c>
      <c r="I730" s="43">
        <f>IF(H730&gt;0,VLOOKUP(H730/12,税率表!$A$17:$D$24,3,1),0)</f>
        <v>0</v>
      </c>
      <c r="J730" s="43">
        <f>IF(H730&gt;0,VLOOKUP(H730/12,税率表!$A$17:$D$24,4,1),0)</f>
        <v>0</v>
      </c>
      <c r="K730" s="43">
        <f t="shared" si="50"/>
        <v>0</v>
      </c>
      <c r="L730" s="43">
        <f t="shared" si="51"/>
        <v>0</v>
      </c>
    </row>
    <row r="731" ht="16.5" spans="1:12">
      <c r="A731" s="41">
        <v>730</v>
      </c>
      <c r="B731" s="41"/>
      <c r="C731" s="41"/>
      <c r="D731" s="42"/>
      <c r="E731" s="43">
        <f t="shared" si="48"/>
        <v>0</v>
      </c>
      <c r="F731" s="43">
        <f>IF(E731&gt;0,VLOOKUP(E731,税率表!$C$29:$F$36,3,1),0)</f>
        <v>0</v>
      </c>
      <c r="G731" s="43">
        <f>IF(E731&gt;0,VLOOKUP(E731,税率表!$C$29:$F$36,4,1),0)</f>
        <v>0</v>
      </c>
      <c r="H731" s="43">
        <f t="shared" si="49"/>
        <v>0</v>
      </c>
      <c r="I731" s="43">
        <f>IF(H731&gt;0,VLOOKUP(H731/12,税率表!$A$17:$D$24,3,1),0)</f>
        <v>0</v>
      </c>
      <c r="J731" s="43">
        <f>IF(H731&gt;0,VLOOKUP(H731/12,税率表!$A$17:$D$24,4,1),0)</f>
        <v>0</v>
      </c>
      <c r="K731" s="43">
        <f t="shared" si="50"/>
        <v>0</v>
      </c>
      <c r="L731" s="43">
        <f t="shared" si="51"/>
        <v>0</v>
      </c>
    </row>
    <row r="732" ht="16.5" spans="1:12">
      <c r="A732" s="41">
        <v>731</v>
      </c>
      <c r="B732" s="41"/>
      <c r="C732" s="41"/>
      <c r="D732" s="42"/>
      <c r="E732" s="43">
        <f t="shared" si="48"/>
        <v>0</v>
      </c>
      <c r="F732" s="43">
        <f>IF(E732&gt;0,VLOOKUP(E732,税率表!$C$29:$F$36,3,1),0)</f>
        <v>0</v>
      </c>
      <c r="G732" s="43">
        <f>IF(E732&gt;0,VLOOKUP(E732,税率表!$C$29:$F$36,4,1),0)</f>
        <v>0</v>
      </c>
      <c r="H732" s="43">
        <f t="shared" si="49"/>
        <v>0</v>
      </c>
      <c r="I732" s="43">
        <f>IF(H732&gt;0,VLOOKUP(H732/12,税率表!$A$17:$D$24,3,1),0)</f>
        <v>0</v>
      </c>
      <c r="J732" s="43">
        <f>IF(H732&gt;0,VLOOKUP(H732/12,税率表!$A$17:$D$24,4,1),0)</f>
        <v>0</v>
      </c>
      <c r="K732" s="43">
        <f t="shared" si="50"/>
        <v>0</v>
      </c>
      <c r="L732" s="43">
        <f t="shared" si="51"/>
        <v>0</v>
      </c>
    </row>
    <row r="733" ht="16.5" spans="1:12">
      <c r="A733" s="41">
        <v>732</v>
      </c>
      <c r="B733" s="41"/>
      <c r="C733" s="41"/>
      <c r="D733" s="42"/>
      <c r="E733" s="43">
        <f t="shared" si="48"/>
        <v>0</v>
      </c>
      <c r="F733" s="43">
        <f>IF(E733&gt;0,VLOOKUP(E733,税率表!$C$29:$F$36,3,1),0)</f>
        <v>0</v>
      </c>
      <c r="G733" s="43">
        <f>IF(E733&gt;0,VLOOKUP(E733,税率表!$C$29:$F$36,4,1),0)</f>
        <v>0</v>
      </c>
      <c r="H733" s="43">
        <f t="shared" si="49"/>
        <v>0</v>
      </c>
      <c r="I733" s="43">
        <f>IF(H733&gt;0,VLOOKUP(H733/12,税率表!$A$17:$D$24,3,1),0)</f>
        <v>0</v>
      </c>
      <c r="J733" s="43">
        <f>IF(H733&gt;0,VLOOKUP(H733/12,税率表!$A$17:$D$24,4,1),0)</f>
        <v>0</v>
      </c>
      <c r="K733" s="43">
        <f t="shared" si="50"/>
        <v>0</v>
      </c>
      <c r="L733" s="43">
        <f t="shared" si="51"/>
        <v>0</v>
      </c>
    </row>
    <row r="734" ht="16.5" spans="1:12">
      <c r="A734" s="41">
        <v>733</v>
      </c>
      <c r="B734" s="41"/>
      <c r="C734" s="41"/>
      <c r="D734" s="42"/>
      <c r="E734" s="43">
        <f t="shared" si="48"/>
        <v>0</v>
      </c>
      <c r="F734" s="43">
        <f>IF(E734&gt;0,VLOOKUP(E734,税率表!$C$29:$F$36,3,1),0)</f>
        <v>0</v>
      </c>
      <c r="G734" s="43">
        <f>IF(E734&gt;0,VLOOKUP(E734,税率表!$C$29:$F$36,4,1),0)</f>
        <v>0</v>
      </c>
      <c r="H734" s="43">
        <f t="shared" si="49"/>
        <v>0</v>
      </c>
      <c r="I734" s="43">
        <f>IF(H734&gt;0,VLOOKUP(H734/12,税率表!$A$17:$D$24,3,1),0)</f>
        <v>0</v>
      </c>
      <c r="J734" s="43">
        <f>IF(H734&gt;0,VLOOKUP(H734/12,税率表!$A$17:$D$24,4,1),0)</f>
        <v>0</v>
      </c>
      <c r="K734" s="43">
        <f t="shared" si="50"/>
        <v>0</v>
      </c>
      <c r="L734" s="43">
        <f t="shared" si="51"/>
        <v>0</v>
      </c>
    </row>
    <row r="735" ht="16.5" spans="1:12">
      <c r="A735" s="41">
        <v>734</v>
      </c>
      <c r="B735" s="41"/>
      <c r="C735" s="41"/>
      <c r="D735" s="42"/>
      <c r="E735" s="43">
        <f t="shared" si="48"/>
        <v>0</v>
      </c>
      <c r="F735" s="43">
        <f>IF(E735&gt;0,VLOOKUP(E735,税率表!$C$29:$F$36,3,1),0)</f>
        <v>0</v>
      </c>
      <c r="G735" s="43">
        <f>IF(E735&gt;0,VLOOKUP(E735,税率表!$C$29:$F$36,4,1),0)</f>
        <v>0</v>
      </c>
      <c r="H735" s="43">
        <f t="shared" si="49"/>
        <v>0</v>
      </c>
      <c r="I735" s="43">
        <f>IF(H735&gt;0,VLOOKUP(H735/12,税率表!$A$17:$D$24,3,1),0)</f>
        <v>0</v>
      </c>
      <c r="J735" s="43">
        <f>IF(H735&gt;0,VLOOKUP(H735/12,税率表!$A$17:$D$24,4,1),0)</f>
        <v>0</v>
      </c>
      <c r="K735" s="43">
        <f t="shared" si="50"/>
        <v>0</v>
      </c>
      <c r="L735" s="43">
        <f t="shared" si="51"/>
        <v>0</v>
      </c>
    </row>
    <row r="736" ht="16.5" spans="1:12">
      <c r="A736" s="41">
        <v>735</v>
      </c>
      <c r="B736" s="41"/>
      <c r="C736" s="41"/>
      <c r="D736" s="42"/>
      <c r="E736" s="43">
        <f t="shared" si="48"/>
        <v>0</v>
      </c>
      <c r="F736" s="43">
        <f>IF(E736&gt;0,VLOOKUP(E736,税率表!$C$29:$F$36,3,1),0)</f>
        <v>0</v>
      </c>
      <c r="G736" s="43">
        <f>IF(E736&gt;0,VLOOKUP(E736,税率表!$C$29:$F$36,4,1),0)</f>
        <v>0</v>
      </c>
      <c r="H736" s="43">
        <f t="shared" si="49"/>
        <v>0</v>
      </c>
      <c r="I736" s="43">
        <f>IF(H736&gt;0,VLOOKUP(H736/12,税率表!$A$17:$D$24,3,1),0)</f>
        <v>0</v>
      </c>
      <c r="J736" s="43">
        <f>IF(H736&gt;0,VLOOKUP(H736/12,税率表!$A$17:$D$24,4,1),0)</f>
        <v>0</v>
      </c>
      <c r="K736" s="43">
        <f t="shared" si="50"/>
        <v>0</v>
      </c>
      <c r="L736" s="43">
        <f t="shared" si="51"/>
        <v>0</v>
      </c>
    </row>
    <row r="737" ht="16.5" spans="1:12">
      <c r="A737" s="41">
        <v>736</v>
      </c>
      <c r="B737" s="41"/>
      <c r="C737" s="41"/>
      <c r="D737" s="42"/>
      <c r="E737" s="43">
        <f t="shared" si="48"/>
        <v>0</v>
      </c>
      <c r="F737" s="43">
        <f>IF(E737&gt;0,VLOOKUP(E737,税率表!$C$29:$F$36,3,1),0)</f>
        <v>0</v>
      </c>
      <c r="G737" s="43">
        <f>IF(E737&gt;0,VLOOKUP(E737,税率表!$C$29:$F$36,4,1),0)</f>
        <v>0</v>
      </c>
      <c r="H737" s="43">
        <f t="shared" si="49"/>
        <v>0</v>
      </c>
      <c r="I737" s="43">
        <f>IF(H737&gt;0,VLOOKUP(H737/12,税率表!$A$17:$D$24,3,1),0)</f>
        <v>0</v>
      </c>
      <c r="J737" s="43">
        <f>IF(H737&gt;0,VLOOKUP(H737/12,税率表!$A$17:$D$24,4,1),0)</f>
        <v>0</v>
      </c>
      <c r="K737" s="43">
        <f t="shared" si="50"/>
        <v>0</v>
      </c>
      <c r="L737" s="43">
        <f t="shared" si="51"/>
        <v>0</v>
      </c>
    </row>
    <row r="738" ht="16.5" spans="1:12">
      <c r="A738" s="41">
        <v>737</v>
      </c>
      <c r="B738" s="41"/>
      <c r="C738" s="41"/>
      <c r="D738" s="42"/>
      <c r="E738" s="43">
        <f t="shared" si="48"/>
        <v>0</v>
      </c>
      <c r="F738" s="43">
        <f>IF(E738&gt;0,VLOOKUP(E738,税率表!$C$29:$F$36,3,1),0)</f>
        <v>0</v>
      </c>
      <c r="G738" s="43">
        <f>IF(E738&gt;0,VLOOKUP(E738,税率表!$C$29:$F$36,4,1),0)</f>
        <v>0</v>
      </c>
      <c r="H738" s="43">
        <f t="shared" si="49"/>
        <v>0</v>
      </c>
      <c r="I738" s="43">
        <f>IF(H738&gt;0,VLOOKUP(H738/12,税率表!$A$17:$D$24,3,1),0)</f>
        <v>0</v>
      </c>
      <c r="J738" s="43">
        <f>IF(H738&gt;0,VLOOKUP(H738/12,税率表!$A$17:$D$24,4,1),0)</f>
        <v>0</v>
      </c>
      <c r="K738" s="43">
        <f t="shared" si="50"/>
        <v>0</v>
      </c>
      <c r="L738" s="43">
        <f t="shared" si="51"/>
        <v>0</v>
      </c>
    </row>
    <row r="739" ht="16.5" spans="1:12">
      <c r="A739" s="41">
        <v>738</v>
      </c>
      <c r="B739" s="41"/>
      <c r="C739" s="41"/>
      <c r="D739" s="42"/>
      <c r="E739" s="43">
        <f t="shared" si="48"/>
        <v>0</v>
      </c>
      <c r="F739" s="43">
        <f>IF(E739&gt;0,VLOOKUP(E739,税率表!$C$29:$F$36,3,1),0)</f>
        <v>0</v>
      </c>
      <c r="G739" s="43">
        <f>IF(E739&gt;0,VLOOKUP(E739,税率表!$C$29:$F$36,4,1),0)</f>
        <v>0</v>
      </c>
      <c r="H739" s="43">
        <f t="shared" si="49"/>
        <v>0</v>
      </c>
      <c r="I739" s="43">
        <f>IF(H739&gt;0,VLOOKUP(H739/12,税率表!$A$17:$D$24,3,1),0)</f>
        <v>0</v>
      </c>
      <c r="J739" s="43">
        <f>IF(H739&gt;0,VLOOKUP(H739/12,税率表!$A$17:$D$24,4,1),0)</f>
        <v>0</v>
      </c>
      <c r="K739" s="43">
        <f t="shared" si="50"/>
        <v>0</v>
      </c>
      <c r="L739" s="43">
        <f t="shared" si="51"/>
        <v>0</v>
      </c>
    </row>
    <row r="740" ht="16.5" spans="1:12">
      <c r="A740" s="41">
        <v>739</v>
      </c>
      <c r="B740" s="41"/>
      <c r="C740" s="41"/>
      <c r="D740" s="42"/>
      <c r="E740" s="43">
        <f t="shared" si="48"/>
        <v>0</v>
      </c>
      <c r="F740" s="43">
        <f>IF(E740&gt;0,VLOOKUP(E740,税率表!$C$29:$F$36,3,1),0)</f>
        <v>0</v>
      </c>
      <c r="G740" s="43">
        <f>IF(E740&gt;0,VLOOKUP(E740,税率表!$C$29:$F$36,4,1),0)</f>
        <v>0</v>
      </c>
      <c r="H740" s="43">
        <f t="shared" si="49"/>
        <v>0</v>
      </c>
      <c r="I740" s="43">
        <f>IF(H740&gt;0,VLOOKUP(H740/12,税率表!$A$17:$D$24,3,1),0)</f>
        <v>0</v>
      </c>
      <c r="J740" s="43">
        <f>IF(H740&gt;0,VLOOKUP(H740/12,税率表!$A$17:$D$24,4,1),0)</f>
        <v>0</v>
      </c>
      <c r="K740" s="43">
        <f t="shared" si="50"/>
        <v>0</v>
      </c>
      <c r="L740" s="43">
        <f t="shared" si="51"/>
        <v>0</v>
      </c>
    </row>
    <row r="741" ht="16.5" spans="1:12">
      <c r="A741" s="41">
        <v>740</v>
      </c>
      <c r="B741" s="41"/>
      <c r="C741" s="41"/>
      <c r="D741" s="42"/>
      <c r="E741" s="43">
        <f t="shared" si="48"/>
        <v>0</v>
      </c>
      <c r="F741" s="43">
        <f>IF(E741&gt;0,VLOOKUP(E741,税率表!$C$29:$F$36,3,1),0)</f>
        <v>0</v>
      </c>
      <c r="G741" s="43">
        <f>IF(E741&gt;0,VLOOKUP(E741,税率表!$C$29:$F$36,4,1),0)</f>
        <v>0</v>
      </c>
      <c r="H741" s="43">
        <f t="shared" si="49"/>
        <v>0</v>
      </c>
      <c r="I741" s="43">
        <f>IF(H741&gt;0,VLOOKUP(H741/12,税率表!$A$17:$D$24,3,1),0)</f>
        <v>0</v>
      </c>
      <c r="J741" s="43">
        <f>IF(H741&gt;0,VLOOKUP(H741/12,税率表!$A$17:$D$24,4,1),0)</f>
        <v>0</v>
      </c>
      <c r="K741" s="43">
        <f t="shared" si="50"/>
        <v>0</v>
      </c>
      <c r="L741" s="43">
        <f t="shared" si="51"/>
        <v>0</v>
      </c>
    </row>
    <row r="742" ht="16.5" spans="1:12">
      <c r="A742" s="41">
        <v>741</v>
      </c>
      <c r="B742" s="41"/>
      <c r="C742" s="41"/>
      <c r="D742" s="42"/>
      <c r="E742" s="43">
        <f t="shared" si="48"/>
        <v>0</v>
      </c>
      <c r="F742" s="43">
        <f>IF(E742&gt;0,VLOOKUP(E742,税率表!$C$29:$F$36,3,1),0)</f>
        <v>0</v>
      </c>
      <c r="G742" s="43">
        <f>IF(E742&gt;0,VLOOKUP(E742,税率表!$C$29:$F$36,4,1),0)</f>
        <v>0</v>
      </c>
      <c r="H742" s="43">
        <f t="shared" si="49"/>
        <v>0</v>
      </c>
      <c r="I742" s="43">
        <f>IF(H742&gt;0,VLOOKUP(H742/12,税率表!$A$17:$D$24,3,1),0)</f>
        <v>0</v>
      </c>
      <c r="J742" s="43">
        <f>IF(H742&gt;0,VLOOKUP(H742/12,税率表!$A$17:$D$24,4,1),0)</f>
        <v>0</v>
      </c>
      <c r="K742" s="43">
        <f t="shared" si="50"/>
        <v>0</v>
      </c>
      <c r="L742" s="43">
        <f t="shared" si="51"/>
        <v>0</v>
      </c>
    </row>
    <row r="743" ht="16.5" spans="1:12">
      <c r="A743" s="41">
        <v>742</v>
      </c>
      <c r="B743" s="41"/>
      <c r="C743" s="41"/>
      <c r="D743" s="42"/>
      <c r="E743" s="43">
        <f t="shared" si="48"/>
        <v>0</v>
      </c>
      <c r="F743" s="43">
        <f>IF(E743&gt;0,VLOOKUP(E743,税率表!$C$29:$F$36,3,1),0)</f>
        <v>0</v>
      </c>
      <c r="G743" s="43">
        <f>IF(E743&gt;0,VLOOKUP(E743,税率表!$C$29:$F$36,4,1),0)</f>
        <v>0</v>
      </c>
      <c r="H743" s="43">
        <f t="shared" si="49"/>
        <v>0</v>
      </c>
      <c r="I743" s="43">
        <f>IF(H743&gt;0,VLOOKUP(H743/12,税率表!$A$17:$D$24,3,1),0)</f>
        <v>0</v>
      </c>
      <c r="J743" s="43">
        <f>IF(H743&gt;0,VLOOKUP(H743/12,税率表!$A$17:$D$24,4,1),0)</f>
        <v>0</v>
      </c>
      <c r="K743" s="43">
        <f t="shared" si="50"/>
        <v>0</v>
      </c>
      <c r="L743" s="43">
        <f t="shared" si="51"/>
        <v>0</v>
      </c>
    </row>
    <row r="744" ht="16.5" spans="1:12">
      <c r="A744" s="41">
        <v>743</v>
      </c>
      <c r="B744" s="41"/>
      <c r="C744" s="41"/>
      <c r="D744" s="42"/>
      <c r="E744" s="43">
        <f t="shared" si="48"/>
        <v>0</v>
      </c>
      <c r="F744" s="43">
        <f>IF(E744&gt;0,VLOOKUP(E744,税率表!$C$29:$F$36,3,1),0)</f>
        <v>0</v>
      </c>
      <c r="G744" s="43">
        <f>IF(E744&gt;0,VLOOKUP(E744,税率表!$C$29:$F$36,4,1),0)</f>
        <v>0</v>
      </c>
      <c r="H744" s="43">
        <f t="shared" si="49"/>
        <v>0</v>
      </c>
      <c r="I744" s="43">
        <f>IF(H744&gt;0,VLOOKUP(H744/12,税率表!$A$17:$D$24,3,1),0)</f>
        <v>0</v>
      </c>
      <c r="J744" s="43">
        <f>IF(H744&gt;0,VLOOKUP(H744/12,税率表!$A$17:$D$24,4,1),0)</f>
        <v>0</v>
      </c>
      <c r="K744" s="43">
        <f t="shared" si="50"/>
        <v>0</v>
      </c>
      <c r="L744" s="43">
        <f t="shared" si="51"/>
        <v>0</v>
      </c>
    </row>
    <row r="745" ht="16.5" spans="1:12">
      <c r="A745" s="41">
        <v>744</v>
      </c>
      <c r="B745" s="41"/>
      <c r="C745" s="41"/>
      <c r="D745" s="42"/>
      <c r="E745" s="43">
        <f t="shared" si="48"/>
        <v>0</v>
      </c>
      <c r="F745" s="43">
        <f>IF(E745&gt;0,VLOOKUP(E745,税率表!$C$29:$F$36,3,1),0)</f>
        <v>0</v>
      </c>
      <c r="G745" s="43">
        <f>IF(E745&gt;0,VLOOKUP(E745,税率表!$C$29:$F$36,4,1),0)</f>
        <v>0</v>
      </c>
      <c r="H745" s="43">
        <f t="shared" si="49"/>
        <v>0</v>
      </c>
      <c r="I745" s="43">
        <f>IF(H745&gt;0,VLOOKUP(H745/12,税率表!$A$17:$D$24,3,1),0)</f>
        <v>0</v>
      </c>
      <c r="J745" s="43">
        <f>IF(H745&gt;0,VLOOKUP(H745/12,税率表!$A$17:$D$24,4,1),0)</f>
        <v>0</v>
      </c>
      <c r="K745" s="43">
        <f t="shared" si="50"/>
        <v>0</v>
      </c>
      <c r="L745" s="43">
        <f t="shared" si="51"/>
        <v>0</v>
      </c>
    </row>
    <row r="746" ht="16.5" spans="1:12">
      <c r="A746" s="41">
        <v>745</v>
      </c>
      <c r="B746" s="41"/>
      <c r="C746" s="41"/>
      <c r="D746" s="42"/>
      <c r="E746" s="43">
        <f t="shared" si="48"/>
        <v>0</v>
      </c>
      <c r="F746" s="43">
        <f>IF(E746&gt;0,VLOOKUP(E746,税率表!$C$29:$F$36,3,1),0)</f>
        <v>0</v>
      </c>
      <c r="G746" s="43">
        <f>IF(E746&gt;0,VLOOKUP(E746,税率表!$C$29:$F$36,4,1),0)</f>
        <v>0</v>
      </c>
      <c r="H746" s="43">
        <f t="shared" si="49"/>
        <v>0</v>
      </c>
      <c r="I746" s="43">
        <f>IF(H746&gt;0,VLOOKUP(H746/12,税率表!$A$17:$D$24,3,1),0)</f>
        <v>0</v>
      </c>
      <c r="J746" s="43">
        <f>IF(H746&gt;0,VLOOKUP(H746/12,税率表!$A$17:$D$24,4,1),0)</f>
        <v>0</v>
      </c>
      <c r="K746" s="43">
        <f t="shared" si="50"/>
        <v>0</v>
      </c>
      <c r="L746" s="43">
        <f t="shared" si="51"/>
        <v>0</v>
      </c>
    </row>
    <row r="747" ht="16.5" spans="1:12">
      <c r="A747" s="41">
        <v>746</v>
      </c>
      <c r="B747" s="41"/>
      <c r="C747" s="41"/>
      <c r="D747" s="42"/>
      <c r="E747" s="43">
        <f t="shared" si="48"/>
        <v>0</v>
      </c>
      <c r="F747" s="43">
        <f>IF(E747&gt;0,VLOOKUP(E747,税率表!$C$29:$F$36,3,1),0)</f>
        <v>0</v>
      </c>
      <c r="G747" s="43">
        <f>IF(E747&gt;0,VLOOKUP(E747,税率表!$C$29:$F$36,4,1),0)</f>
        <v>0</v>
      </c>
      <c r="H747" s="43">
        <f t="shared" si="49"/>
        <v>0</v>
      </c>
      <c r="I747" s="43">
        <f>IF(H747&gt;0,VLOOKUP(H747/12,税率表!$A$17:$D$24,3,1),0)</f>
        <v>0</v>
      </c>
      <c r="J747" s="43">
        <f>IF(H747&gt;0,VLOOKUP(H747/12,税率表!$A$17:$D$24,4,1),0)</f>
        <v>0</v>
      </c>
      <c r="K747" s="43">
        <f t="shared" si="50"/>
        <v>0</v>
      </c>
      <c r="L747" s="43">
        <f t="shared" si="51"/>
        <v>0</v>
      </c>
    </row>
    <row r="748" ht="16.5" spans="1:12">
      <c r="A748" s="41">
        <v>747</v>
      </c>
      <c r="B748" s="41"/>
      <c r="C748" s="41"/>
      <c r="D748" s="42"/>
      <c r="E748" s="43">
        <f t="shared" si="48"/>
        <v>0</v>
      </c>
      <c r="F748" s="43">
        <f>IF(E748&gt;0,VLOOKUP(E748,税率表!$C$29:$F$36,3,1),0)</f>
        <v>0</v>
      </c>
      <c r="G748" s="43">
        <f>IF(E748&gt;0,VLOOKUP(E748,税率表!$C$29:$F$36,4,1),0)</f>
        <v>0</v>
      </c>
      <c r="H748" s="43">
        <f t="shared" si="49"/>
        <v>0</v>
      </c>
      <c r="I748" s="43">
        <f>IF(H748&gt;0,VLOOKUP(H748/12,税率表!$A$17:$D$24,3,1),0)</f>
        <v>0</v>
      </c>
      <c r="J748" s="43">
        <f>IF(H748&gt;0,VLOOKUP(H748/12,税率表!$A$17:$D$24,4,1),0)</f>
        <v>0</v>
      </c>
      <c r="K748" s="43">
        <f t="shared" si="50"/>
        <v>0</v>
      </c>
      <c r="L748" s="43">
        <f t="shared" si="51"/>
        <v>0</v>
      </c>
    </row>
    <row r="749" ht="16.5" spans="1:12">
      <c r="A749" s="41">
        <v>748</v>
      </c>
      <c r="B749" s="41"/>
      <c r="C749" s="41"/>
      <c r="D749" s="42"/>
      <c r="E749" s="43">
        <f t="shared" si="48"/>
        <v>0</v>
      </c>
      <c r="F749" s="43">
        <f>IF(E749&gt;0,VLOOKUP(E749,税率表!$C$29:$F$36,3,1),0)</f>
        <v>0</v>
      </c>
      <c r="G749" s="43">
        <f>IF(E749&gt;0,VLOOKUP(E749,税率表!$C$29:$F$36,4,1),0)</f>
        <v>0</v>
      </c>
      <c r="H749" s="43">
        <f t="shared" si="49"/>
        <v>0</v>
      </c>
      <c r="I749" s="43">
        <f>IF(H749&gt;0,VLOOKUP(H749/12,税率表!$A$17:$D$24,3,1),0)</f>
        <v>0</v>
      </c>
      <c r="J749" s="43">
        <f>IF(H749&gt;0,VLOOKUP(H749/12,税率表!$A$17:$D$24,4,1),0)</f>
        <v>0</v>
      </c>
      <c r="K749" s="43">
        <f t="shared" si="50"/>
        <v>0</v>
      </c>
      <c r="L749" s="43">
        <f t="shared" si="51"/>
        <v>0</v>
      </c>
    </row>
    <row r="750" ht="16.5" spans="1:12">
      <c r="A750" s="41">
        <v>749</v>
      </c>
      <c r="B750" s="41"/>
      <c r="C750" s="41"/>
      <c r="D750" s="42"/>
      <c r="E750" s="43">
        <f t="shared" si="48"/>
        <v>0</v>
      </c>
      <c r="F750" s="43">
        <f>IF(E750&gt;0,VLOOKUP(E750,税率表!$C$29:$F$36,3,1),0)</f>
        <v>0</v>
      </c>
      <c r="G750" s="43">
        <f>IF(E750&gt;0,VLOOKUP(E750,税率表!$C$29:$F$36,4,1),0)</f>
        <v>0</v>
      </c>
      <c r="H750" s="43">
        <f t="shared" si="49"/>
        <v>0</v>
      </c>
      <c r="I750" s="43">
        <f>IF(H750&gt;0,VLOOKUP(H750/12,税率表!$A$17:$D$24,3,1),0)</f>
        <v>0</v>
      </c>
      <c r="J750" s="43">
        <f>IF(H750&gt;0,VLOOKUP(H750/12,税率表!$A$17:$D$24,4,1),0)</f>
        <v>0</v>
      </c>
      <c r="K750" s="43">
        <f t="shared" si="50"/>
        <v>0</v>
      </c>
      <c r="L750" s="43">
        <f t="shared" si="51"/>
        <v>0</v>
      </c>
    </row>
    <row r="751" ht="16.5" spans="1:12">
      <c r="A751" s="41">
        <v>750</v>
      </c>
      <c r="B751" s="41"/>
      <c r="C751" s="41"/>
      <c r="D751" s="42"/>
      <c r="E751" s="43">
        <f t="shared" si="48"/>
        <v>0</v>
      </c>
      <c r="F751" s="43">
        <f>IF(E751&gt;0,VLOOKUP(E751,税率表!$C$29:$F$36,3,1),0)</f>
        <v>0</v>
      </c>
      <c r="G751" s="43">
        <f>IF(E751&gt;0,VLOOKUP(E751,税率表!$C$29:$F$36,4,1),0)</f>
        <v>0</v>
      </c>
      <c r="H751" s="43">
        <f t="shared" si="49"/>
        <v>0</v>
      </c>
      <c r="I751" s="43">
        <f>IF(H751&gt;0,VLOOKUP(H751/12,税率表!$A$17:$D$24,3,1),0)</f>
        <v>0</v>
      </c>
      <c r="J751" s="43">
        <f>IF(H751&gt;0,VLOOKUP(H751/12,税率表!$A$17:$D$24,4,1),0)</f>
        <v>0</v>
      </c>
      <c r="K751" s="43">
        <f t="shared" si="50"/>
        <v>0</v>
      </c>
      <c r="L751" s="43">
        <f t="shared" si="51"/>
        <v>0</v>
      </c>
    </row>
    <row r="752" ht="16.5" spans="1:12">
      <c r="A752" s="41">
        <v>751</v>
      </c>
      <c r="B752" s="41"/>
      <c r="C752" s="41"/>
      <c r="D752" s="42"/>
      <c r="E752" s="43">
        <f t="shared" si="48"/>
        <v>0</v>
      </c>
      <c r="F752" s="43">
        <f>IF(E752&gt;0,VLOOKUP(E752,税率表!$C$29:$F$36,3,1),0)</f>
        <v>0</v>
      </c>
      <c r="G752" s="43">
        <f>IF(E752&gt;0,VLOOKUP(E752,税率表!$C$29:$F$36,4,1),0)</f>
        <v>0</v>
      </c>
      <c r="H752" s="43">
        <f t="shared" si="49"/>
        <v>0</v>
      </c>
      <c r="I752" s="43">
        <f>IF(H752&gt;0,VLOOKUP(H752/12,税率表!$A$17:$D$24,3,1),0)</f>
        <v>0</v>
      </c>
      <c r="J752" s="43">
        <f>IF(H752&gt;0,VLOOKUP(H752/12,税率表!$A$17:$D$24,4,1),0)</f>
        <v>0</v>
      </c>
      <c r="K752" s="43">
        <f t="shared" si="50"/>
        <v>0</v>
      </c>
      <c r="L752" s="43">
        <f t="shared" si="51"/>
        <v>0</v>
      </c>
    </row>
    <row r="753" ht="16.5" spans="1:12">
      <c r="A753" s="41">
        <v>752</v>
      </c>
      <c r="B753" s="41"/>
      <c r="C753" s="41"/>
      <c r="D753" s="42"/>
      <c r="E753" s="43">
        <f t="shared" si="48"/>
        <v>0</v>
      </c>
      <c r="F753" s="43">
        <f>IF(E753&gt;0,VLOOKUP(E753,税率表!$C$29:$F$36,3,1),0)</f>
        <v>0</v>
      </c>
      <c r="G753" s="43">
        <f>IF(E753&gt;0,VLOOKUP(E753,税率表!$C$29:$F$36,4,1),0)</f>
        <v>0</v>
      </c>
      <c r="H753" s="43">
        <f t="shared" si="49"/>
        <v>0</v>
      </c>
      <c r="I753" s="43">
        <f>IF(H753&gt;0,VLOOKUP(H753/12,税率表!$A$17:$D$24,3,1),0)</f>
        <v>0</v>
      </c>
      <c r="J753" s="43">
        <f>IF(H753&gt;0,VLOOKUP(H753/12,税率表!$A$17:$D$24,4,1),0)</f>
        <v>0</v>
      </c>
      <c r="K753" s="43">
        <f t="shared" si="50"/>
        <v>0</v>
      </c>
      <c r="L753" s="43">
        <f t="shared" si="51"/>
        <v>0</v>
      </c>
    </row>
    <row r="754" ht="16.5" spans="1:12">
      <c r="A754" s="41">
        <v>753</v>
      </c>
      <c r="B754" s="41"/>
      <c r="C754" s="41"/>
      <c r="D754" s="42"/>
      <c r="E754" s="43">
        <f t="shared" si="48"/>
        <v>0</v>
      </c>
      <c r="F754" s="43">
        <f>IF(E754&gt;0,VLOOKUP(E754,税率表!$C$29:$F$36,3,1),0)</f>
        <v>0</v>
      </c>
      <c r="G754" s="43">
        <f>IF(E754&gt;0,VLOOKUP(E754,税率表!$C$29:$F$36,4,1),0)</f>
        <v>0</v>
      </c>
      <c r="H754" s="43">
        <f t="shared" si="49"/>
        <v>0</v>
      </c>
      <c r="I754" s="43">
        <f>IF(H754&gt;0,VLOOKUP(H754/12,税率表!$A$17:$D$24,3,1),0)</f>
        <v>0</v>
      </c>
      <c r="J754" s="43">
        <f>IF(H754&gt;0,VLOOKUP(H754/12,税率表!$A$17:$D$24,4,1),0)</f>
        <v>0</v>
      </c>
      <c r="K754" s="43">
        <f t="shared" si="50"/>
        <v>0</v>
      </c>
      <c r="L754" s="43">
        <f t="shared" si="51"/>
        <v>0</v>
      </c>
    </row>
    <row r="755" ht="16.5" spans="1:12">
      <c r="A755" s="41">
        <v>754</v>
      </c>
      <c r="B755" s="41"/>
      <c r="C755" s="41"/>
      <c r="D755" s="42"/>
      <c r="E755" s="43">
        <f t="shared" si="48"/>
        <v>0</v>
      </c>
      <c r="F755" s="43">
        <f>IF(E755&gt;0,VLOOKUP(E755,税率表!$C$29:$F$36,3,1),0)</f>
        <v>0</v>
      </c>
      <c r="G755" s="43">
        <f>IF(E755&gt;0,VLOOKUP(E755,税率表!$C$29:$F$36,4,1),0)</f>
        <v>0</v>
      </c>
      <c r="H755" s="43">
        <f t="shared" si="49"/>
        <v>0</v>
      </c>
      <c r="I755" s="43">
        <f>IF(H755&gt;0,VLOOKUP(H755/12,税率表!$A$17:$D$24,3,1),0)</f>
        <v>0</v>
      </c>
      <c r="J755" s="43">
        <f>IF(H755&gt;0,VLOOKUP(H755/12,税率表!$A$17:$D$24,4,1),0)</f>
        <v>0</v>
      </c>
      <c r="K755" s="43">
        <f t="shared" si="50"/>
        <v>0</v>
      </c>
      <c r="L755" s="43">
        <f t="shared" si="51"/>
        <v>0</v>
      </c>
    </row>
    <row r="756" ht="16.5" spans="1:12">
      <c r="A756" s="41">
        <v>755</v>
      </c>
      <c r="B756" s="41"/>
      <c r="C756" s="41"/>
      <c r="D756" s="42"/>
      <c r="E756" s="43">
        <f t="shared" si="48"/>
        <v>0</v>
      </c>
      <c r="F756" s="43">
        <f>IF(E756&gt;0,VLOOKUP(E756,税率表!$C$29:$F$36,3,1),0)</f>
        <v>0</v>
      </c>
      <c r="G756" s="43">
        <f>IF(E756&gt;0,VLOOKUP(E756,税率表!$C$29:$F$36,4,1),0)</f>
        <v>0</v>
      </c>
      <c r="H756" s="43">
        <f t="shared" si="49"/>
        <v>0</v>
      </c>
      <c r="I756" s="43">
        <f>IF(H756&gt;0,VLOOKUP(H756/12,税率表!$A$17:$D$24,3,1),0)</f>
        <v>0</v>
      </c>
      <c r="J756" s="43">
        <f>IF(H756&gt;0,VLOOKUP(H756/12,税率表!$A$17:$D$24,4,1),0)</f>
        <v>0</v>
      </c>
      <c r="K756" s="43">
        <f t="shared" si="50"/>
        <v>0</v>
      </c>
      <c r="L756" s="43">
        <f t="shared" si="51"/>
        <v>0</v>
      </c>
    </row>
    <row r="757" ht="16.5" spans="1:12">
      <c r="A757" s="41">
        <v>756</v>
      </c>
      <c r="B757" s="41"/>
      <c r="C757" s="41"/>
      <c r="D757" s="42"/>
      <c r="E757" s="43">
        <f t="shared" si="48"/>
        <v>0</v>
      </c>
      <c r="F757" s="43">
        <f>IF(E757&gt;0,VLOOKUP(E757,税率表!$C$29:$F$36,3,1),0)</f>
        <v>0</v>
      </c>
      <c r="G757" s="43">
        <f>IF(E757&gt;0,VLOOKUP(E757,税率表!$C$29:$F$36,4,1),0)</f>
        <v>0</v>
      </c>
      <c r="H757" s="43">
        <f t="shared" si="49"/>
        <v>0</v>
      </c>
      <c r="I757" s="43">
        <f>IF(H757&gt;0,VLOOKUP(H757/12,税率表!$A$17:$D$24,3,1),0)</f>
        <v>0</v>
      </c>
      <c r="J757" s="43">
        <f>IF(H757&gt;0,VLOOKUP(H757/12,税率表!$A$17:$D$24,4,1),0)</f>
        <v>0</v>
      </c>
      <c r="K757" s="43">
        <f t="shared" si="50"/>
        <v>0</v>
      </c>
      <c r="L757" s="43">
        <f t="shared" si="51"/>
        <v>0</v>
      </c>
    </row>
    <row r="758" ht="16.5" spans="1:12">
      <c r="A758" s="41">
        <v>757</v>
      </c>
      <c r="B758" s="41"/>
      <c r="C758" s="41"/>
      <c r="D758" s="42"/>
      <c r="E758" s="43">
        <f t="shared" si="48"/>
        <v>0</v>
      </c>
      <c r="F758" s="43">
        <f>IF(E758&gt;0,VLOOKUP(E758,税率表!$C$29:$F$36,3,1),0)</f>
        <v>0</v>
      </c>
      <c r="G758" s="43">
        <f>IF(E758&gt;0,VLOOKUP(E758,税率表!$C$29:$F$36,4,1),0)</f>
        <v>0</v>
      </c>
      <c r="H758" s="43">
        <f t="shared" si="49"/>
        <v>0</v>
      </c>
      <c r="I758" s="43">
        <f>IF(H758&gt;0,VLOOKUP(H758/12,税率表!$A$17:$D$24,3,1),0)</f>
        <v>0</v>
      </c>
      <c r="J758" s="43">
        <f>IF(H758&gt;0,VLOOKUP(H758/12,税率表!$A$17:$D$24,4,1),0)</f>
        <v>0</v>
      </c>
      <c r="K758" s="43">
        <f t="shared" si="50"/>
        <v>0</v>
      </c>
      <c r="L758" s="43">
        <f t="shared" si="51"/>
        <v>0</v>
      </c>
    </row>
    <row r="759" ht="16.5" spans="1:12">
      <c r="A759" s="41">
        <v>758</v>
      </c>
      <c r="B759" s="41"/>
      <c r="C759" s="41"/>
      <c r="D759" s="42"/>
      <c r="E759" s="43">
        <f t="shared" si="48"/>
        <v>0</v>
      </c>
      <c r="F759" s="43">
        <f>IF(E759&gt;0,VLOOKUP(E759,税率表!$C$29:$F$36,3,1),0)</f>
        <v>0</v>
      </c>
      <c r="G759" s="43">
        <f>IF(E759&gt;0,VLOOKUP(E759,税率表!$C$29:$F$36,4,1),0)</f>
        <v>0</v>
      </c>
      <c r="H759" s="43">
        <f t="shared" si="49"/>
        <v>0</v>
      </c>
      <c r="I759" s="43">
        <f>IF(H759&gt;0,VLOOKUP(H759/12,税率表!$A$17:$D$24,3,1),0)</f>
        <v>0</v>
      </c>
      <c r="J759" s="43">
        <f>IF(H759&gt;0,VLOOKUP(H759/12,税率表!$A$17:$D$24,4,1),0)</f>
        <v>0</v>
      </c>
      <c r="K759" s="43">
        <f t="shared" si="50"/>
        <v>0</v>
      </c>
      <c r="L759" s="43">
        <f t="shared" si="51"/>
        <v>0</v>
      </c>
    </row>
    <row r="760" ht="16.5" spans="1:12">
      <c r="A760" s="41">
        <v>759</v>
      </c>
      <c r="B760" s="41"/>
      <c r="C760" s="41"/>
      <c r="D760" s="42"/>
      <c r="E760" s="43">
        <f t="shared" si="48"/>
        <v>0</v>
      </c>
      <c r="F760" s="43">
        <f>IF(E760&gt;0,VLOOKUP(E760,税率表!$C$29:$F$36,3,1),0)</f>
        <v>0</v>
      </c>
      <c r="G760" s="43">
        <f>IF(E760&gt;0,VLOOKUP(E760,税率表!$C$29:$F$36,4,1),0)</f>
        <v>0</v>
      </c>
      <c r="H760" s="43">
        <f t="shared" si="49"/>
        <v>0</v>
      </c>
      <c r="I760" s="43">
        <f>IF(H760&gt;0,VLOOKUP(H760/12,税率表!$A$17:$D$24,3,1),0)</f>
        <v>0</v>
      </c>
      <c r="J760" s="43">
        <f>IF(H760&gt;0,VLOOKUP(H760/12,税率表!$A$17:$D$24,4,1),0)</f>
        <v>0</v>
      </c>
      <c r="K760" s="43">
        <f t="shared" si="50"/>
        <v>0</v>
      </c>
      <c r="L760" s="43">
        <f t="shared" si="51"/>
        <v>0</v>
      </c>
    </row>
    <row r="761" ht="16.5" spans="1:12">
      <c r="A761" s="41">
        <v>760</v>
      </c>
      <c r="B761" s="41"/>
      <c r="C761" s="41"/>
      <c r="D761" s="42"/>
      <c r="E761" s="43">
        <f t="shared" si="48"/>
        <v>0</v>
      </c>
      <c r="F761" s="43">
        <f>IF(E761&gt;0,VLOOKUP(E761,税率表!$C$29:$F$36,3,1),0)</f>
        <v>0</v>
      </c>
      <c r="G761" s="43">
        <f>IF(E761&gt;0,VLOOKUP(E761,税率表!$C$29:$F$36,4,1),0)</f>
        <v>0</v>
      </c>
      <c r="H761" s="43">
        <f t="shared" si="49"/>
        <v>0</v>
      </c>
      <c r="I761" s="43">
        <f>IF(H761&gt;0,VLOOKUP(H761/12,税率表!$A$17:$D$24,3,1),0)</f>
        <v>0</v>
      </c>
      <c r="J761" s="43">
        <f>IF(H761&gt;0,VLOOKUP(H761/12,税率表!$A$17:$D$24,4,1),0)</f>
        <v>0</v>
      </c>
      <c r="K761" s="43">
        <f t="shared" si="50"/>
        <v>0</v>
      </c>
      <c r="L761" s="43">
        <f t="shared" si="51"/>
        <v>0</v>
      </c>
    </row>
    <row r="762" ht="16.5" spans="1:12">
      <c r="A762" s="41">
        <v>761</v>
      </c>
      <c r="B762" s="41"/>
      <c r="C762" s="41"/>
      <c r="D762" s="42"/>
      <c r="E762" s="43">
        <f t="shared" si="48"/>
        <v>0</v>
      </c>
      <c r="F762" s="43">
        <f>IF(E762&gt;0,VLOOKUP(E762,税率表!$C$29:$F$36,3,1),0)</f>
        <v>0</v>
      </c>
      <c r="G762" s="43">
        <f>IF(E762&gt;0,VLOOKUP(E762,税率表!$C$29:$F$36,4,1),0)</f>
        <v>0</v>
      </c>
      <c r="H762" s="43">
        <f t="shared" si="49"/>
        <v>0</v>
      </c>
      <c r="I762" s="43">
        <f>IF(H762&gt;0,VLOOKUP(H762/12,税率表!$A$17:$D$24,3,1),0)</f>
        <v>0</v>
      </c>
      <c r="J762" s="43">
        <f>IF(H762&gt;0,VLOOKUP(H762/12,税率表!$A$17:$D$24,4,1),0)</f>
        <v>0</v>
      </c>
      <c r="K762" s="43">
        <f t="shared" si="50"/>
        <v>0</v>
      </c>
      <c r="L762" s="43">
        <f t="shared" si="51"/>
        <v>0</v>
      </c>
    </row>
    <row r="763" ht="16.5" spans="1:12">
      <c r="A763" s="41">
        <v>762</v>
      </c>
      <c r="B763" s="41"/>
      <c r="C763" s="41"/>
      <c r="D763" s="42"/>
      <c r="E763" s="43">
        <f t="shared" si="48"/>
        <v>0</v>
      </c>
      <c r="F763" s="43">
        <f>IF(E763&gt;0,VLOOKUP(E763,税率表!$C$29:$F$36,3,1),0)</f>
        <v>0</v>
      </c>
      <c r="G763" s="43">
        <f>IF(E763&gt;0,VLOOKUP(E763,税率表!$C$29:$F$36,4,1),0)</f>
        <v>0</v>
      </c>
      <c r="H763" s="43">
        <f t="shared" si="49"/>
        <v>0</v>
      </c>
      <c r="I763" s="43">
        <f>IF(H763&gt;0,VLOOKUP(H763/12,税率表!$A$17:$D$24,3,1),0)</f>
        <v>0</v>
      </c>
      <c r="J763" s="43">
        <f>IF(H763&gt;0,VLOOKUP(H763/12,税率表!$A$17:$D$24,4,1),0)</f>
        <v>0</v>
      </c>
      <c r="K763" s="43">
        <f t="shared" si="50"/>
        <v>0</v>
      </c>
      <c r="L763" s="43">
        <f t="shared" si="51"/>
        <v>0</v>
      </c>
    </row>
    <row r="764" ht="16.5" spans="1:12">
      <c r="A764" s="41">
        <v>763</v>
      </c>
      <c r="B764" s="41"/>
      <c r="C764" s="41"/>
      <c r="D764" s="42"/>
      <c r="E764" s="43">
        <f t="shared" si="48"/>
        <v>0</v>
      </c>
      <c r="F764" s="43">
        <f>IF(E764&gt;0,VLOOKUP(E764,税率表!$C$29:$F$36,3,1),0)</f>
        <v>0</v>
      </c>
      <c r="G764" s="43">
        <f>IF(E764&gt;0,VLOOKUP(E764,税率表!$C$29:$F$36,4,1),0)</f>
        <v>0</v>
      </c>
      <c r="H764" s="43">
        <f t="shared" si="49"/>
        <v>0</v>
      </c>
      <c r="I764" s="43">
        <f>IF(H764&gt;0,VLOOKUP(H764/12,税率表!$A$17:$D$24,3,1),0)</f>
        <v>0</v>
      </c>
      <c r="J764" s="43">
        <f>IF(H764&gt;0,VLOOKUP(H764/12,税率表!$A$17:$D$24,4,1),0)</f>
        <v>0</v>
      </c>
      <c r="K764" s="43">
        <f t="shared" si="50"/>
        <v>0</v>
      </c>
      <c r="L764" s="43">
        <f t="shared" si="51"/>
        <v>0</v>
      </c>
    </row>
    <row r="765" ht="16.5" spans="1:12">
      <c r="A765" s="41">
        <v>764</v>
      </c>
      <c r="B765" s="41"/>
      <c r="C765" s="41"/>
      <c r="D765" s="42"/>
      <c r="E765" s="43">
        <f t="shared" si="48"/>
        <v>0</v>
      </c>
      <c r="F765" s="43">
        <f>IF(E765&gt;0,VLOOKUP(E765,税率表!$C$29:$F$36,3,1),0)</f>
        <v>0</v>
      </c>
      <c r="G765" s="43">
        <f>IF(E765&gt;0,VLOOKUP(E765,税率表!$C$29:$F$36,4,1),0)</f>
        <v>0</v>
      </c>
      <c r="H765" s="43">
        <f t="shared" si="49"/>
        <v>0</v>
      </c>
      <c r="I765" s="43">
        <f>IF(H765&gt;0,VLOOKUP(H765/12,税率表!$A$17:$D$24,3,1),0)</f>
        <v>0</v>
      </c>
      <c r="J765" s="43">
        <f>IF(H765&gt;0,VLOOKUP(H765/12,税率表!$A$17:$D$24,4,1),0)</f>
        <v>0</v>
      </c>
      <c r="K765" s="43">
        <f t="shared" si="50"/>
        <v>0</v>
      </c>
      <c r="L765" s="43">
        <f t="shared" si="51"/>
        <v>0</v>
      </c>
    </row>
    <row r="766" ht="16.5" spans="1:12">
      <c r="A766" s="41">
        <v>765</v>
      </c>
      <c r="B766" s="41"/>
      <c r="C766" s="41"/>
      <c r="D766" s="42"/>
      <c r="E766" s="43">
        <f t="shared" si="48"/>
        <v>0</v>
      </c>
      <c r="F766" s="43">
        <f>IF(E766&gt;0,VLOOKUP(E766,税率表!$C$29:$F$36,3,1),0)</f>
        <v>0</v>
      </c>
      <c r="G766" s="43">
        <f>IF(E766&gt;0,VLOOKUP(E766,税率表!$C$29:$F$36,4,1),0)</f>
        <v>0</v>
      </c>
      <c r="H766" s="43">
        <f t="shared" si="49"/>
        <v>0</v>
      </c>
      <c r="I766" s="43">
        <f>IF(H766&gt;0,VLOOKUP(H766/12,税率表!$A$17:$D$24,3,1),0)</f>
        <v>0</v>
      </c>
      <c r="J766" s="43">
        <f>IF(H766&gt;0,VLOOKUP(H766/12,税率表!$A$17:$D$24,4,1),0)</f>
        <v>0</v>
      </c>
      <c r="K766" s="43">
        <f t="shared" si="50"/>
        <v>0</v>
      </c>
      <c r="L766" s="43">
        <f t="shared" si="51"/>
        <v>0</v>
      </c>
    </row>
    <row r="767" ht="16.5" spans="1:12">
      <c r="A767" s="41">
        <v>766</v>
      </c>
      <c r="B767" s="41"/>
      <c r="C767" s="41"/>
      <c r="D767" s="42"/>
      <c r="E767" s="43">
        <f t="shared" si="48"/>
        <v>0</v>
      </c>
      <c r="F767" s="43">
        <f>IF(E767&gt;0,VLOOKUP(E767,税率表!$C$29:$F$36,3,1),0)</f>
        <v>0</v>
      </c>
      <c r="G767" s="43">
        <f>IF(E767&gt;0,VLOOKUP(E767,税率表!$C$29:$F$36,4,1),0)</f>
        <v>0</v>
      </c>
      <c r="H767" s="43">
        <f t="shared" si="49"/>
        <v>0</v>
      </c>
      <c r="I767" s="43">
        <f>IF(H767&gt;0,VLOOKUP(H767/12,税率表!$A$17:$D$24,3,1),0)</f>
        <v>0</v>
      </c>
      <c r="J767" s="43">
        <f>IF(H767&gt;0,VLOOKUP(H767/12,税率表!$A$17:$D$24,4,1),0)</f>
        <v>0</v>
      </c>
      <c r="K767" s="43">
        <f t="shared" si="50"/>
        <v>0</v>
      </c>
      <c r="L767" s="43">
        <f t="shared" si="51"/>
        <v>0</v>
      </c>
    </row>
    <row r="768" ht="16.5" spans="1:12">
      <c r="A768" s="41">
        <v>767</v>
      </c>
      <c r="B768" s="41"/>
      <c r="C768" s="41"/>
      <c r="D768" s="42"/>
      <c r="E768" s="43">
        <f t="shared" si="48"/>
        <v>0</v>
      </c>
      <c r="F768" s="43">
        <f>IF(E768&gt;0,VLOOKUP(E768,税率表!$C$29:$F$36,3,1),0)</f>
        <v>0</v>
      </c>
      <c r="G768" s="43">
        <f>IF(E768&gt;0,VLOOKUP(E768,税率表!$C$29:$F$36,4,1),0)</f>
        <v>0</v>
      </c>
      <c r="H768" s="43">
        <f t="shared" si="49"/>
        <v>0</v>
      </c>
      <c r="I768" s="43">
        <f>IF(H768&gt;0,VLOOKUP(H768/12,税率表!$A$17:$D$24,3,1),0)</f>
        <v>0</v>
      </c>
      <c r="J768" s="43">
        <f>IF(H768&gt;0,VLOOKUP(H768/12,税率表!$A$17:$D$24,4,1),0)</f>
        <v>0</v>
      </c>
      <c r="K768" s="43">
        <f t="shared" si="50"/>
        <v>0</v>
      </c>
      <c r="L768" s="43">
        <f t="shared" si="51"/>
        <v>0</v>
      </c>
    </row>
    <row r="769" ht="16.5" spans="1:12">
      <c r="A769" s="41">
        <v>768</v>
      </c>
      <c r="B769" s="41"/>
      <c r="C769" s="41"/>
      <c r="D769" s="42"/>
      <c r="E769" s="43">
        <f t="shared" si="48"/>
        <v>0</v>
      </c>
      <c r="F769" s="43">
        <f>IF(E769&gt;0,VLOOKUP(E769,税率表!$C$29:$F$36,3,1),0)</f>
        <v>0</v>
      </c>
      <c r="G769" s="43">
        <f>IF(E769&gt;0,VLOOKUP(E769,税率表!$C$29:$F$36,4,1),0)</f>
        <v>0</v>
      </c>
      <c r="H769" s="43">
        <f t="shared" si="49"/>
        <v>0</v>
      </c>
      <c r="I769" s="43">
        <f>IF(H769&gt;0,VLOOKUP(H769/12,税率表!$A$17:$D$24,3,1),0)</f>
        <v>0</v>
      </c>
      <c r="J769" s="43">
        <f>IF(H769&gt;0,VLOOKUP(H769/12,税率表!$A$17:$D$24,4,1),0)</f>
        <v>0</v>
      </c>
      <c r="K769" s="43">
        <f t="shared" si="50"/>
        <v>0</v>
      </c>
      <c r="L769" s="43">
        <f t="shared" si="51"/>
        <v>0</v>
      </c>
    </row>
    <row r="770" ht="16.5" spans="1:12">
      <c r="A770" s="41">
        <v>769</v>
      </c>
      <c r="B770" s="41"/>
      <c r="C770" s="41"/>
      <c r="D770" s="42"/>
      <c r="E770" s="43">
        <f t="shared" si="48"/>
        <v>0</v>
      </c>
      <c r="F770" s="43">
        <f>IF(E770&gt;0,VLOOKUP(E770,税率表!$C$29:$F$36,3,1),0)</f>
        <v>0</v>
      </c>
      <c r="G770" s="43">
        <f>IF(E770&gt;0,VLOOKUP(E770,税率表!$C$29:$F$36,4,1),0)</f>
        <v>0</v>
      </c>
      <c r="H770" s="43">
        <f t="shared" si="49"/>
        <v>0</v>
      </c>
      <c r="I770" s="43">
        <f>IF(H770&gt;0,VLOOKUP(H770/12,税率表!$A$17:$D$24,3,1),0)</f>
        <v>0</v>
      </c>
      <c r="J770" s="43">
        <f>IF(H770&gt;0,VLOOKUP(H770/12,税率表!$A$17:$D$24,4,1),0)</f>
        <v>0</v>
      </c>
      <c r="K770" s="43">
        <f t="shared" si="50"/>
        <v>0</v>
      </c>
      <c r="L770" s="43">
        <f t="shared" si="51"/>
        <v>0</v>
      </c>
    </row>
    <row r="771" ht="16.5" spans="1:12">
      <c r="A771" s="41">
        <v>770</v>
      </c>
      <c r="B771" s="41"/>
      <c r="C771" s="41"/>
      <c r="D771" s="42"/>
      <c r="E771" s="43">
        <f t="shared" si="48"/>
        <v>0</v>
      </c>
      <c r="F771" s="43">
        <f>IF(E771&gt;0,VLOOKUP(E771,税率表!$C$29:$F$36,3,1),0)</f>
        <v>0</v>
      </c>
      <c r="G771" s="43">
        <f>IF(E771&gt;0,VLOOKUP(E771,税率表!$C$29:$F$36,4,1),0)</f>
        <v>0</v>
      </c>
      <c r="H771" s="43">
        <f t="shared" si="49"/>
        <v>0</v>
      </c>
      <c r="I771" s="43">
        <f>IF(H771&gt;0,VLOOKUP(H771/12,税率表!$A$17:$D$24,3,1),0)</f>
        <v>0</v>
      </c>
      <c r="J771" s="43">
        <f>IF(H771&gt;0,VLOOKUP(H771/12,税率表!$A$17:$D$24,4,1),0)</f>
        <v>0</v>
      </c>
      <c r="K771" s="43">
        <f t="shared" si="50"/>
        <v>0</v>
      </c>
      <c r="L771" s="43">
        <f t="shared" si="51"/>
        <v>0</v>
      </c>
    </row>
    <row r="772" ht="16.5" spans="1:12">
      <c r="A772" s="41">
        <v>771</v>
      </c>
      <c r="B772" s="41"/>
      <c r="C772" s="41"/>
      <c r="D772" s="42"/>
      <c r="E772" s="43">
        <f t="shared" si="48"/>
        <v>0</v>
      </c>
      <c r="F772" s="43">
        <f>IF(E772&gt;0,VLOOKUP(E772,税率表!$C$29:$F$36,3,1),0)</f>
        <v>0</v>
      </c>
      <c r="G772" s="43">
        <f>IF(E772&gt;0,VLOOKUP(E772,税率表!$C$29:$F$36,4,1),0)</f>
        <v>0</v>
      </c>
      <c r="H772" s="43">
        <f t="shared" si="49"/>
        <v>0</v>
      </c>
      <c r="I772" s="43">
        <f>IF(H772&gt;0,VLOOKUP(H772/12,税率表!$A$17:$D$24,3,1),0)</f>
        <v>0</v>
      </c>
      <c r="J772" s="43">
        <f>IF(H772&gt;0,VLOOKUP(H772/12,税率表!$A$17:$D$24,4,1),0)</f>
        <v>0</v>
      </c>
      <c r="K772" s="43">
        <f t="shared" si="50"/>
        <v>0</v>
      </c>
      <c r="L772" s="43">
        <f t="shared" si="51"/>
        <v>0</v>
      </c>
    </row>
    <row r="773" ht="16.5" spans="1:12">
      <c r="A773" s="41">
        <v>772</v>
      </c>
      <c r="B773" s="41"/>
      <c r="C773" s="41"/>
      <c r="D773" s="42"/>
      <c r="E773" s="43">
        <f t="shared" si="48"/>
        <v>0</v>
      </c>
      <c r="F773" s="43">
        <f>IF(E773&gt;0,VLOOKUP(E773,税率表!$C$29:$F$36,3,1),0)</f>
        <v>0</v>
      </c>
      <c r="G773" s="43">
        <f>IF(E773&gt;0,VLOOKUP(E773,税率表!$C$29:$F$36,4,1),0)</f>
        <v>0</v>
      </c>
      <c r="H773" s="43">
        <f t="shared" si="49"/>
        <v>0</v>
      </c>
      <c r="I773" s="43">
        <f>IF(H773&gt;0,VLOOKUP(H773/12,税率表!$A$17:$D$24,3,1),0)</f>
        <v>0</v>
      </c>
      <c r="J773" s="43">
        <f>IF(H773&gt;0,VLOOKUP(H773/12,税率表!$A$17:$D$24,4,1),0)</f>
        <v>0</v>
      </c>
      <c r="K773" s="43">
        <f t="shared" si="50"/>
        <v>0</v>
      </c>
      <c r="L773" s="43">
        <f t="shared" si="51"/>
        <v>0</v>
      </c>
    </row>
    <row r="774" ht="16.5" spans="1:12">
      <c r="A774" s="41">
        <v>773</v>
      </c>
      <c r="B774" s="41"/>
      <c r="C774" s="41"/>
      <c r="D774" s="42"/>
      <c r="E774" s="43">
        <f t="shared" si="48"/>
        <v>0</v>
      </c>
      <c r="F774" s="43">
        <f>IF(E774&gt;0,VLOOKUP(E774,税率表!$C$29:$F$36,3,1),0)</f>
        <v>0</v>
      </c>
      <c r="G774" s="43">
        <f>IF(E774&gt;0,VLOOKUP(E774,税率表!$C$29:$F$36,4,1),0)</f>
        <v>0</v>
      </c>
      <c r="H774" s="43">
        <f t="shared" si="49"/>
        <v>0</v>
      </c>
      <c r="I774" s="43">
        <f>IF(H774&gt;0,VLOOKUP(H774/12,税率表!$A$17:$D$24,3,1),0)</f>
        <v>0</v>
      </c>
      <c r="J774" s="43">
        <f>IF(H774&gt;0,VLOOKUP(H774/12,税率表!$A$17:$D$24,4,1),0)</f>
        <v>0</v>
      </c>
      <c r="K774" s="43">
        <f t="shared" si="50"/>
        <v>0</v>
      </c>
      <c r="L774" s="43">
        <f t="shared" si="51"/>
        <v>0</v>
      </c>
    </row>
    <row r="775" ht="16.5" spans="1:12">
      <c r="A775" s="41">
        <v>774</v>
      </c>
      <c r="B775" s="41"/>
      <c r="C775" s="41"/>
      <c r="D775" s="42"/>
      <c r="E775" s="43">
        <f t="shared" si="48"/>
        <v>0</v>
      </c>
      <c r="F775" s="43">
        <f>IF(E775&gt;0,VLOOKUP(E775,税率表!$C$29:$F$36,3,1),0)</f>
        <v>0</v>
      </c>
      <c r="G775" s="43">
        <f>IF(E775&gt;0,VLOOKUP(E775,税率表!$C$29:$F$36,4,1),0)</f>
        <v>0</v>
      </c>
      <c r="H775" s="43">
        <f t="shared" si="49"/>
        <v>0</v>
      </c>
      <c r="I775" s="43">
        <f>IF(H775&gt;0,VLOOKUP(H775/12,税率表!$A$17:$D$24,3,1),0)</f>
        <v>0</v>
      </c>
      <c r="J775" s="43">
        <f>IF(H775&gt;0,VLOOKUP(H775/12,税率表!$A$17:$D$24,4,1),0)</f>
        <v>0</v>
      </c>
      <c r="K775" s="43">
        <f t="shared" si="50"/>
        <v>0</v>
      </c>
      <c r="L775" s="43">
        <f t="shared" si="51"/>
        <v>0</v>
      </c>
    </row>
    <row r="776" ht="16.5" spans="1:12">
      <c r="A776" s="41">
        <v>775</v>
      </c>
      <c r="B776" s="41"/>
      <c r="C776" s="41"/>
      <c r="D776" s="42"/>
      <c r="E776" s="43">
        <f t="shared" si="48"/>
        <v>0</v>
      </c>
      <c r="F776" s="43">
        <f>IF(E776&gt;0,VLOOKUP(E776,税率表!$C$29:$F$36,3,1),0)</f>
        <v>0</v>
      </c>
      <c r="G776" s="43">
        <f>IF(E776&gt;0,VLOOKUP(E776,税率表!$C$29:$F$36,4,1),0)</f>
        <v>0</v>
      </c>
      <c r="H776" s="43">
        <f t="shared" si="49"/>
        <v>0</v>
      </c>
      <c r="I776" s="43">
        <f>IF(H776&gt;0,VLOOKUP(H776/12,税率表!$A$17:$D$24,3,1),0)</f>
        <v>0</v>
      </c>
      <c r="J776" s="43">
        <f>IF(H776&gt;0,VLOOKUP(H776/12,税率表!$A$17:$D$24,4,1),0)</f>
        <v>0</v>
      </c>
      <c r="K776" s="43">
        <f t="shared" si="50"/>
        <v>0</v>
      </c>
      <c r="L776" s="43">
        <f t="shared" si="51"/>
        <v>0</v>
      </c>
    </row>
    <row r="777" ht="16.5" spans="1:12">
      <c r="A777" s="41">
        <v>776</v>
      </c>
      <c r="B777" s="41"/>
      <c r="C777" s="41"/>
      <c r="D777" s="42"/>
      <c r="E777" s="43">
        <f t="shared" si="48"/>
        <v>0</v>
      </c>
      <c r="F777" s="43">
        <f>IF(E777&gt;0,VLOOKUP(E777,税率表!$C$29:$F$36,3,1),0)</f>
        <v>0</v>
      </c>
      <c r="G777" s="43">
        <f>IF(E777&gt;0,VLOOKUP(E777,税率表!$C$29:$F$36,4,1),0)</f>
        <v>0</v>
      </c>
      <c r="H777" s="43">
        <f t="shared" si="49"/>
        <v>0</v>
      </c>
      <c r="I777" s="43">
        <f>IF(H777&gt;0,VLOOKUP(H777/12,税率表!$A$17:$D$24,3,1),0)</f>
        <v>0</v>
      </c>
      <c r="J777" s="43">
        <f>IF(H777&gt;0,VLOOKUP(H777/12,税率表!$A$17:$D$24,4,1),0)</f>
        <v>0</v>
      </c>
      <c r="K777" s="43">
        <f t="shared" si="50"/>
        <v>0</v>
      </c>
      <c r="L777" s="43">
        <f t="shared" si="51"/>
        <v>0</v>
      </c>
    </row>
    <row r="778" ht="16.5" spans="1:12">
      <c r="A778" s="41">
        <v>777</v>
      </c>
      <c r="B778" s="41"/>
      <c r="C778" s="41"/>
      <c r="D778" s="42"/>
      <c r="E778" s="43">
        <f t="shared" ref="E778:E841" si="52">ROUND(D778,2)</f>
        <v>0</v>
      </c>
      <c r="F778" s="43">
        <f>IF(E778&gt;0,VLOOKUP(E778,税率表!$C$29:$F$36,3,1),0)</f>
        <v>0</v>
      </c>
      <c r="G778" s="43">
        <f>IF(E778&gt;0,VLOOKUP(E778,税率表!$C$29:$F$36,4,1),0)</f>
        <v>0</v>
      </c>
      <c r="H778" s="43">
        <f t="shared" ref="H778:H841" si="53">ROUND((E778-G778)/(1-F778),2)</f>
        <v>0</v>
      </c>
      <c r="I778" s="43">
        <f>IF(H778&gt;0,VLOOKUP(H778/12,税率表!$A$17:$D$24,3,1),0)</f>
        <v>0</v>
      </c>
      <c r="J778" s="43">
        <f>IF(H778&gt;0,VLOOKUP(H778/12,税率表!$A$17:$D$24,4,1),0)</f>
        <v>0</v>
      </c>
      <c r="K778" s="43">
        <f t="shared" ref="K778:K841" si="54">ROUND(H778*I778-J778,2)</f>
        <v>0</v>
      </c>
      <c r="L778" s="43">
        <f t="shared" ref="L778:L841" si="55">ROUND((E778-G778)/(1-F778),2)</f>
        <v>0</v>
      </c>
    </row>
    <row r="779" ht="16.5" spans="1:12">
      <c r="A779" s="41">
        <v>778</v>
      </c>
      <c r="B779" s="41"/>
      <c r="C779" s="41"/>
      <c r="D779" s="42"/>
      <c r="E779" s="43">
        <f t="shared" si="52"/>
        <v>0</v>
      </c>
      <c r="F779" s="43">
        <f>IF(E779&gt;0,VLOOKUP(E779,税率表!$C$29:$F$36,3,1),0)</f>
        <v>0</v>
      </c>
      <c r="G779" s="43">
        <f>IF(E779&gt;0,VLOOKUP(E779,税率表!$C$29:$F$36,4,1),0)</f>
        <v>0</v>
      </c>
      <c r="H779" s="43">
        <f t="shared" si="53"/>
        <v>0</v>
      </c>
      <c r="I779" s="43">
        <f>IF(H779&gt;0,VLOOKUP(H779/12,税率表!$A$17:$D$24,3,1),0)</f>
        <v>0</v>
      </c>
      <c r="J779" s="43">
        <f>IF(H779&gt;0,VLOOKUP(H779/12,税率表!$A$17:$D$24,4,1),0)</f>
        <v>0</v>
      </c>
      <c r="K779" s="43">
        <f t="shared" si="54"/>
        <v>0</v>
      </c>
      <c r="L779" s="43">
        <f t="shared" si="55"/>
        <v>0</v>
      </c>
    </row>
    <row r="780" ht="16.5" spans="1:12">
      <c r="A780" s="41">
        <v>779</v>
      </c>
      <c r="B780" s="41"/>
      <c r="C780" s="41"/>
      <c r="D780" s="42"/>
      <c r="E780" s="43">
        <f t="shared" si="52"/>
        <v>0</v>
      </c>
      <c r="F780" s="43">
        <f>IF(E780&gt;0,VLOOKUP(E780,税率表!$C$29:$F$36,3,1),0)</f>
        <v>0</v>
      </c>
      <c r="G780" s="43">
        <f>IF(E780&gt;0,VLOOKUP(E780,税率表!$C$29:$F$36,4,1),0)</f>
        <v>0</v>
      </c>
      <c r="H780" s="43">
        <f t="shared" si="53"/>
        <v>0</v>
      </c>
      <c r="I780" s="43">
        <f>IF(H780&gt;0,VLOOKUP(H780/12,税率表!$A$17:$D$24,3,1),0)</f>
        <v>0</v>
      </c>
      <c r="J780" s="43">
        <f>IF(H780&gt;0,VLOOKUP(H780/12,税率表!$A$17:$D$24,4,1),0)</f>
        <v>0</v>
      </c>
      <c r="K780" s="43">
        <f t="shared" si="54"/>
        <v>0</v>
      </c>
      <c r="L780" s="43">
        <f t="shared" si="55"/>
        <v>0</v>
      </c>
    </row>
    <row r="781" ht="16.5" spans="1:12">
      <c r="A781" s="41">
        <v>780</v>
      </c>
      <c r="B781" s="41"/>
      <c r="C781" s="41"/>
      <c r="D781" s="42"/>
      <c r="E781" s="43">
        <f t="shared" si="52"/>
        <v>0</v>
      </c>
      <c r="F781" s="43">
        <f>IF(E781&gt;0,VLOOKUP(E781,税率表!$C$29:$F$36,3,1),0)</f>
        <v>0</v>
      </c>
      <c r="G781" s="43">
        <f>IF(E781&gt;0,VLOOKUP(E781,税率表!$C$29:$F$36,4,1),0)</f>
        <v>0</v>
      </c>
      <c r="H781" s="43">
        <f t="shared" si="53"/>
        <v>0</v>
      </c>
      <c r="I781" s="43">
        <f>IF(H781&gt;0,VLOOKUP(H781/12,税率表!$A$17:$D$24,3,1),0)</f>
        <v>0</v>
      </c>
      <c r="J781" s="43">
        <f>IF(H781&gt;0,VLOOKUP(H781/12,税率表!$A$17:$D$24,4,1),0)</f>
        <v>0</v>
      </c>
      <c r="K781" s="43">
        <f t="shared" si="54"/>
        <v>0</v>
      </c>
      <c r="L781" s="43">
        <f t="shared" si="55"/>
        <v>0</v>
      </c>
    </row>
    <row r="782" ht="16.5" spans="1:12">
      <c r="A782" s="41">
        <v>781</v>
      </c>
      <c r="B782" s="41"/>
      <c r="C782" s="41"/>
      <c r="D782" s="42"/>
      <c r="E782" s="43">
        <f t="shared" si="52"/>
        <v>0</v>
      </c>
      <c r="F782" s="43">
        <f>IF(E782&gt;0,VLOOKUP(E782,税率表!$C$29:$F$36,3,1),0)</f>
        <v>0</v>
      </c>
      <c r="G782" s="43">
        <f>IF(E782&gt;0,VLOOKUP(E782,税率表!$C$29:$F$36,4,1),0)</f>
        <v>0</v>
      </c>
      <c r="H782" s="43">
        <f t="shared" si="53"/>
        <v>0</v>
      </c>
      <c r="I782" s="43">
        <f>IF(H782&gt;0,VLOOKUP(H782/12,税率表!$A$17:$D$24,3,1),0)</f>
        <v>0</v>
      </c>
      <c r="J782" s="43">
        <f>IF(H782&gt;0,VLOOKUP(H782/12,税率表!$A$17:$D$24,4,1),0)</f>
        <v>0</v>
      </c>
      <c r="K782" s="43">
        <f t="shared" si="54"/>
        <v>0</v>
      </c>
      <c r="L782" s="43">
        <f t="shared" si="55"/>
        <v>0</v>
      </c>
    </row>
    <row r="783" ht="16.5" spans="1:12">
      <c r="A783" s="41">
        <v>782</v>
      </c>
      <c r="B783" s="41"/>
      <c r="C783" s="41"/>
      <c r="D783" s="42"/>
      <c r="E783" s="43">
        <f t="shared" si="52"/>
        <v>0</v>
      </c>
      <c r="F783" s="43">
        <f>IF(E783&gt;0,VLOOKUP(E783,税率表!$C$29:$F$36,3,1),0)</f>
        <v>0</v>
      </c>
      <c r="G783" s="43">
        <f>IF(E783&gt;0,VLOOKUP(E783,税率表!$C$29:$F$36,4,1),0)</f>
        <v>0</v>
      </c>
      <c r="H783" s="43">
        <f t="shared" si="53"/>
        <v>0</v>
      </c>
      <c r="I783" s="43">
        <f>IF(H783&gt;0,VLOOKUP(H783/12,税率表!$A$17:$D$24,3,1),0)</f>
        <v>0</v>
      </c>
      <c r="J783" s="43">
        <f>IF(H783&gt;0,VLOOKUP(H783/12,税率表!$A$17:$D$24,4,1),0)</f>
        <v>0</v>
      </c>
      <c r="K783" s="43">
        <f t="shared" si="54"/>
        <v>0</v>
      </c>
      <c r="L783" s="43">
        <f t="shared" si="55"/>
        <v>0</v>
      </c>
    </row>
    <row r="784" ht="16.5" spans="1:12">
      <c r="A784" s="41">
        <v>783</v>
      </c>
      <c r="B784" s="41"/>
      <c r="C784" s="41"/>
      <c r="D784" s="42"/>
      <c r="E784" s="43">
        <f t="shared" si="52"/>
        <v>0</v>
      </c>
      <c r="F784" s="43">
        <f>IF(E784&gt;0,VLOOKUP(E784,税率表!$C$29:$F$36,3,1),0)</f>
        <v>0</v>
      </c>
      <c r="G784" s="43">
        <f>IF(E784&gt;0,VLOOKUP(E784,税率表!$C$29:$F$36,4,1),0)</f>
        <v>0</v>
      </c>
      <c r="H784" s="43">
        <f t="shared" si="53"/>
        <v>0</v>
      </c>
      <c r="I784" s="43">
        <f>IF(H784&gt;0,VLOOKUP(H784/12,税率表!$A$17:$D$24,3,1),0)</f>
        <v>0</v>
      </c>
      <c r="J784" s="43">
        <f>IF(H784&gt;0,VLOOKUP(H784/12,税率表!$A$17:$D$24,4,1),0)</f>
        <v>0</v>
      </c>
      <c r="K784" s="43">
        <f t="shared" si="54"/>
        <v>0</v>
      </c>
      <c r="L784" s="43">
        <f t="shared" si="55"/>
        <v>0</v>
      </c>
    </row>
    <row r="785" ht="16.5" spans="1:12">
      <c r="A785" s="41">
        <v>784</v>
      </c>
      <c r="B785" s="41"/>
      <c r="C785" s="41"/>
      <c r="D785" s="42"/>
      <c r="E785" s="43">
        <f t="shared" si="52"/>
        <v>0</v>
      </c>
      <c r="F785" s="43">
        <f>IF(E785&gt;0,VLOOKUP(E785,税率表!$C$29:$F$36,3,1),0)</f>
        <v>0</v>
      </c>
      <c r="G785" s="43">
        <f>IF(E785&gt;0,VLOOKUP(E785,税率表!$C$29:$F$36,4,1),0)</f>
        <v>0</v>
      </c>
      <c r="H785" s="43">
        <f t="shared" si="53"/>
        <v>0</v>
      </c>
      <c r="I785" s="43">
        <f>IF(H785&gt;0,VLOOKUP(H785/12,税率表!$A$17:$D$24,3,1),0)</f>
        <v>0</v>
      </c>
      <c r="J785" s="43">
        <f>IF(H785&gt;0,VLOOKUP(H785/12,税率表!$A$17:$D$24,4,1),0)</f>
        <v>0</v>
      </c>
      <c r="K785" s="43">
        <f t="shared" si="54"/>
        <v>0</v>
      </c>
      <c r="L785" s="43">
        <f t="shared" si="55"/>
        <v>0</v>
      </c>
    </row>
    <row r="786" ht="16.5" spans="1:12">
      <c r="A786" s="41">
        <v>785</v>
      </c>
      <c r="B786" s="41"/>
      <c r="C786" s="41"/>
      <c r="D786" s="42"/>
      <c r="E786" s="43">
        <f t="shared" si="52"/>
        <v>0</v>
      </c>
      <c r="F786" s="43">
        <f>IF(E786&gt;0,VLOOKUP(E786,税率表!$C$29:$F$36,3,1),0)</f>
        <v>0</v>
      </c>
      <c r="G786" s="43">
        <f>IF(E786&gt;0,VLOOKUP(E786,税率表!$C$29:$F$36,4,1),0)</f>
        <v>0</v>
      </c>
      <c r="H786" s="43">
        <f t="shared" si="53"/>
        <v>0</v>
      </c>
      <c r="I786" s="43">
        <f>IF(H786&gt;0,VLOOKUP(H786/12,税率表!$A$17:$D$24,3,1),0)</f>
        <v>0</v>
      </c>
      <c r="J786" s="43">
        <f>IF(H786&gt;0,VLOOKUP(H786/12,税率表!$A$17:$D$24,4,1),0)</f>
        <v>0</v>
      </c>
      <c r="K786" s="43">
        <f t="shared" si="54"/>
        <v>0</v>
      </c>
      <c r="L786" s="43">
        <f t="shared" si="55"/>
        <v>0</v>
      </c>
    </row>
    <row r="787" ht="16.5" spans="1:12">
      <c r="A787" s="41">
        <v>786</v>
      </c>
      <c r="B787" s="41"/>
      <c r="C787" s="41"/>
      <c r="D787" s="42"/>
      <c r="E787" s="43">
        <f t="shared" si="52"/>
        <v>0</v>
      </c>
      <c r="F787" s="43">
        <f>IF(E787&gt;0,VLOOKUP(E787,税率表!$C$29:$F$36,3,1),0)</f>
        <v>0</v>
      </c>
      <c r="G787" s="43">
        <f>IF(E787&gt;0,VLOOKUP(E787,税率表!$C$29:$F$36,4,1),0)</f>
        <v>0</v>
      </c>
      <c r="H787" s="43">
        <f t="shared" si="53"/>
        <v>0</v>
      </c>
      <c r="I787" s="43">
        <f>IF(H787&gt;0,VLOOKUP(H787/12,税率表!$A$17:$D$24,3,1),0)</f>
        <v>0</v>
      </c>
      <c r="J787" s="43">
        <f>IF(H787&gt;0,VLOOKUP(H787/12,税率表!$A$17:$D$24,4,1),0)</f>
        <v>0</v>
      </c>
      <c r="K787" s="43">
        <f t="shared" si="54"/>
        <v>0</v>
      </c>
      <c r="L787" s="43">
        <f t="shared" si="55"/>
        <v>0</v>
      </c>
    </row>
    <row r="788" ht="16.5" spans="1:12">
      <c r="A788" s="41">
        <v>787</v>
      </c>
      <c r="B788" s="41"/>
      <c r="C788" s="41"/>
      <c r="D788" s="42"/>
      <c r="E788" s="43">
        <f t="shared" si="52"/>
        <v>0</v>
      </c>
      <c r="F788" s="43">
        <f>IF(E788&gt;0,VLOOKUP(E788,税率表!$C$29:$F$36,3,1),0)</f>
        <v>0</v>
      </c>
      <c r="G788" s="43">
        <f>IF(E788&gt;0,VLOOKUP(E788,税率表!$C$29:$F$36,4,1),0)</f>
        <v>0</v>
      </c>
      <c r="H788" s="43">
        <f t="shared" si="53"/>
        <v>0</v>
      </c>
      <c r="I788" s="43">
        <f>IF(H788&gt;0,VLOOKUP(H788/12,税率表!$A$17:$D$24,3,1),0)</f>
        <v>0</v>
      </c>
      <c r="J788" s="43">
        <f>IF(H788&gt;0,VLOOKUP(H788/12,税率表!$A$17:$D$24,4,1),0)</f>
        <v>0</v>
      </c>
      <c r="K788" s="43">
        <f t="shared" si="54"/>
        <v>0</v>
      </c>
      <c r="L788" s="43">
        <f t="shared" si="55"/>
        <v>0</v>
      </c>
    </row>
    <row r="789" ht="16.5" spans="1:12">
      <c r="A789" s="41">
        <v>788</v>
      </c>
      <c r="B789" s="41"/>
      <c r="C789" s="41"/>
      <c r="D789" s="42"/>
      <c r="E789" s="43">
        <f t="shared" si="52"/>
        <v>0</v>
      </c>
      <c r="F789" s="43">
        <f>IF(E789&gt;0,VLOOKUP(E789,税率表!$C$29:$F$36,3,1),0)</f>
        <v>0</v>
      </c>
      <c r="G789" s="43">
        <f>IF(E789&gt;0,VLOOKUP(E789,税率表!$C$29:$F$36,4,1),0)</f>
        <v>0</v>
      </c>
      <c r="H789" s="43">
        <f t="shared" si="53"/>
        <v>0</v>
      </c>
      <c r="I789" s="43">
        <f>IF(H789&gt;0,VLOOKUP(H789/12,税率表!$A$17:$D$24,3,1),0)</f>
        <v>0</v>
      </c>
      <c r="J789" s="43">
        <f>IF(H789&gt;0,VLOOKUP(H789/12,税率表!$A$17:$D$24,4,1),0)</f>
        <v>0</v>
      </c>
      <c r="K789" s="43">
        <f t="shared" si="54"/>
        <v>0</v>
      </c>
      <c r="L789" s="43">
        <f t="shared" si="55"/>
        <v>0</v>
      </c>
    </row>
    <row r="790" ht="16.5" spans="1:12">
      <c r="A790" s="41">
        <v>789</v>
      </c>
      <c r="B790" s="41"/>
      <c r="C790" s="41"/>
      <c r="D790" s="42"/>
      <c r="E790" s="43">
        <f t="shared" si="52"/>
        <v>0</v>
      </c>
      <c r="F790" s="43">
        <f>IF(E790&gt;0,VLOOKUP(E790,税率表!$C$29:$F$36,3,1),0)</f>
        <v>0</v>
      </c>
      <c r="G790" s="43">
        <f>IF(E790&gt;0,VLOOKUP(E790,税率表!$C$29:$F$36,4,1),0)</f>
        <v>0</v>
      </c>
      <c r="H790" s="43">
        <f t="shared" si="53"/>
        <v>0</v>
      </c>
      <c r="I790" s="43">
        <f>IF(H790&gt;0,VLOOKUP(H790/12,税率表!$A$17:$D$24,3,1),0)</f>
        <v>0</v>
      </c>
      <c r="J790" s="43">
        <f>IF(H790&gt;0,VLOOKUP(H790/12,税率表!$A$17:$D$24,4,1),0)</f>
        <v>0</v>
      </c>
      <c r="K790" s="43">
        <f t="shared" si="54"/>
        <v>0</v>
      </c>
      <c r="L790" s="43">
        <f t="shared" si="55"/>
        <v>0</v>
      </c>
    </row>
    <row r="791" ht="16.5" spans="1:12">
      <c r="A791" s="41">
        <v>790</v>
      </c>
      <c r="B791" s="41"/>
      <c r="C791" s="41"/>
      <c r="D791" s="42"/>
      <c r="E791" s="43">
        <f t="shared" si="52"/>
        <v>0</v>
      </c>
      <c r="F791" s="43">
        <f>IF(E791&gt;0,VLOOKUP(E791,税率表!$C$29:$F$36,3,1),0)</f>
        <v>0</v>
      </c>
      <c r="G791" s="43">
        <f>IF(E791&gt;0,VLOOKUP(E791,税率表!$C$29:$F$36,4,1),0)</f>
        <v>0</v>
      </c>
      <c r="H791" s="43">
        <f t="shared" si="53"/>
        <v>0</v>
      </c>
      <c r="I791" s="43">
        <f>IF(H791&gt;0,VLOOKUP(H791/12,税率表!$A$17:$D$24,3,1),0)</f>
        <v>0</v>
      </c>
      <c r="J791" s="43">
        <f>IF(H791&gt;0,VLOOKUP(H791/12,税率表!$A$17:$D$24,4,1),0)</f>
        <v>0</v>
      </c>
      <c r="K791" s="43">
        <f t="shared" si="54"/>
        <v>0</v>
      </c>
      <c r="L791" s="43">
        <f t="shared" si="55"/>
        <v>0</v>
      </c>
    </row>
    <row r="792" ht="16.5" spans="1:12">
      <c r="A792" s="41">
        <v>791</v>
      </c>
      <c r="B792" s="41"/>
      <c r="C792" s="41"/>
      <c r="D792" s="42"/>
      <c r="E792" s="43">
        <f t="shared" si="52"/>
        <v>0</v>
      </c>
      <c r="F792" s="43">
        <f>IF(E792&gt;0,VLOOKUP(E792,税率表!$C$29:$F$36,3,1),0)</f>
        <v>0</v>
      </c>
      <c r="G792" s="43">
        <f>IF(E792&gt;0,VLOOKUP(E792,税率表!$C$29:$F$36,4,1),0)</f>
        <v>0</v>
      </c>
      <c r="H792" s="43">
        <f t="shared" si="53"/>
        <v>0</v>
      </c>
      <c r="I792" s="43">
        <f>IF(H792&gt;0,VLOOKUP(H792/12,税率表!$A$17:$D$24,3,1),0)</f>
        <v>0</v>
      </c>
      <c r="J792" s="43">
        <f>IF(H792&gt;0,VLOOKUP(H792/12,税率表!$A$17:$D$24,4,1),0)</f>
        <v>0</v>
      </c>
      <c r="K792" s="43">
        <f t="shared" si="54"/>
        <v>0</v>
      </c>
      <c r="L792" s="43">
        <f t="shared" si="55"/>
        <v>0</v>
      </c>
    </row>
    <row r="793" ht="16.5" spans="1:12">
      <c r="A793" s="41">
        <v>792</v>
      </c>
      <c r="B793" s="41"/>
      <c r="C793" s="41"/>
      <c r="D793" s="42"/>
      <c r="E793" s="43">
        <f t="shared" si="52"/>
        <v>0</v>
      </c>
      <c r="F793" s="43">
        <f>IF(E793&gt;0,VLOOKUP(E793,税率表!$C$29:$F$36,3,1),0)</f>
        <v>0</v>
      </c>
      <c r="G793" s="43">
        <f>IF(E793&gt;0,VLOOKUP(E793,税率表!$C$29:$F$36,4,1),0)</f>
        <v>0</v>
      </c>
      <c r="H793" s="43">
        <f t="shared" si="53"/>
        <v>0</v>
      </c>
      <c r="I793" s="43">
        <f>IF(H793&gt;0,VLOOKUP(H793/12,税率表!$A$17:$D$24,3,1),0)</f>
        <v>0</v>
      </c>
      <c r="J793" s="43">
        <f>IF(H793&gt;0,VLOOKUP(H793/12,税率表!$A$17:$D$24,4,1),0)</f>
        <v>0</v>
      </c>
      <c r="K793" s="43">
        <f t="shared" si="54"/>
        <v>0</v>
      </c>
      <c r="L793" s="43">
        <f t="shared" si="55"/>
        <v>0</v>
      </c>
    </row>
    <row r="794" ht="16.5" spans="1:12">
      <c r="A794" s="41">
        <v>793</v>
      </c>
      <c r="B794" s="41"/>
      <c r="C794" s="41"/>
      <c r="D794" s="42"/>
      <c r="E794" s="43">
        <f t="shared" si="52"/>
        <v>0</v>
      </c>
      <c r="F794" s="43">
        <f>IF(E794&gt;0,VLOOKUP(E794,税率表!$C$29:$F$36,3,1),0)</f>
        <v>0</v>
      </c>
      <c r="G794" s="43">
        <f>IF(E794&gt;0,VLOOKUP(E794,税率表!$C$29:$F$36,4,1),0)</f>
        <v>0</v>
      </c>
      <c r="H794" s="43">
        <f t="shared" si="53"/>
        <v>0</v>
      </c>
      <c r="I794" s="43">
        <f>IF(H794&gt;0,VLOOKUP(H794/12,税率表!$A$17:$D$24,3,1),0)</f>
        <v>0</v>
      </c>
      <c r="J794" s="43">
        <f>IF(H794&gt;0,VLOOKUP(H794/12,税率表!$A$17:$D$24,4,1),0)</f>
        <v>0</v>
      </c>
      <c r="K794" s="43">
        <f t="shared" si="54"/>
        <v>0</v>
      </c>
      <c r="L794" s="43">
        <f t="shared" si="55"/>
        <v>0</v>
      </c>
    </row>
    <row r="795" ht="16.5" spans="1:12">
      <c r="A795" s="41">
        <v>794</v>
      </c>
      <c r="B795" s="41"/>
      <c r="C795" s="41"/>
      <c r="D795" s="42"/>
      <c r="E795" s="43">
        <f t="shared" si="52"/>
        <v>0</v>
      </c>
      <c r="F795" s="43">
        <f>IF(E795&gt;0,VLOOKUP(E795,税率表!$C$29:$F$36,3,1),0)</f>
        <v>0</v>
      </c>
      <c r="G795" s="43">
        <f>IF(E795&gt;0,VLOOKUP(E795,税率表!$C$29:$F$36,4,1),0)</f>
        <v>0</v>
      </c>
      <c r="H795" s="43">
        <f t="shared" si="53"/>
        <v>0</v>
      </c>
      <c r="I795" s="43">
        <f>IF(H795&gt;0,VLOOKUP(H795/12,税率表!$A$17:$D$24,3,1),0)</f>
        <v>0</v>
      </c>
      <c r="J795" s="43">
        <f>IF(H795&gt;0,VLOOKUP(H795/12,税率表!$A$17:$D$24,4,1),0)</f>
        <v>0</v>
      </c>
      <c r="K795" s="43">
        <f t="shared" si="54"/>
        <v>0</v>
      </c>
      <c r="L795" s="43">
        <f t="shared" si="55"/>
        <v>0</v>
      </c>
    </row>
    <row r="796" ht="16.5" spans="1:12">
      <c r="A796" s="41">
        <v>795</v>
      </c>
      <c r="B796" s="41"/>
      <c r="C796" s="41"/>
      <c r="D796" s="42"/>
      <c r="E796" s="43">
        <f t="shared" si="52"/>
        <v>0</v>
      </c>
      <c r="F796" s="43">
        <f>IF(E796&gt;0,VLOOKUP(E796,税率表!$C$29:$F$36,3,1),0)</f>
        <v>0</v>
      </c>
      <c r="G796" s="43">
        <f>IF(E796&gt;0,VLOOKUP(E796,税率表!$C$29:$F$36,4,1),0)</f>
        <v>0</v>
      </c>
      <c r="H796" s="43">
        <f t="shared" si="53"/>
        <v>0</v>
      </c>
      <c r="I796" s="43">
        <f>IF(H796&gt;0,VLOOKUP(H796/12,税率表!$A$17:$D$24,3,1),0)</f>
        <v>0</v>
      </c>
      <c r="J796" s="43">
        <f>IF(H796&gt;0,VLOOKUP(H796/12,税率表!$A$17:$D$24,4,1),0)</f>
        <v>0</v>
      </c>
      <c r="K796" s="43">
        <f t="shared" si="54"/>
        <v>0</v>
      </c>
      <c r="L796" s="43">
        <f t="shared" si="55"/>
        <v>0</v>
      </c>
    </row>
    <row r="797" ht="16.5" spans="1:12">
      <c r="A797" s="41">
        <v>796</v>
      </c>
      <c r="B797" s="41"/>
      <c r="C797" s="41"/>
      <c r="D797" s="42"/>
      <c r="E797" s="43">
        <f t="shared" si="52"/>
        <v>0</v>
      </c>
      <c r="F797" s="43">
        <f>IF(E797&gt;0,VLOOKUP(E797,税率表!$C$29:$F$36,3,1),0)</f>
        <v>0</v>
      </c>
      <c r="G797" s="43">
        <f>IF(E797&gt;0,VLOOKUP(E797,税率表!$C$29:$F$36,4,1),0)</f>
        <v>0</v>
      </c>
      <c r="H797" s="43">
        <f t="shared" si="53"/>
        <v>0</v>
      </c>
      <c r="I797" s="43">
        <f>IF(H797&gt;0,VLOOKUP(H797/12,税率表!$A$17:$D$24,3,1),0)</f>
        <v>0</v>
      </c>
      <c r="J797" s="43">
        <f>IF(H797&gt;0,VLOOKUP(H797/12,税率表!$A$17:$D$24,4,1),0)</f>
        <v>0</v>
      </c>
      <c r="K797" s="43">
        <f t="shared" si="54"/>
        <v>0</v>
      </c>
      <c r="L797" s="43">
        <f t="shared" si="55"/>
        <v>0</v>
      </c>
    </row>
    <row r="798" ht="16.5" spans="1:12">
      <c r="A798" s="41">
        <v>797</v>
      </c>
      <c r="B798" s="41"/>
      <c r="C798" s="41"/>
      <c r="D798" s="42"/>
      <c r="E798" s="43">
        <f t="shared" si="52"/>
        <v>0</v>
      </c>
      <c r="F798" s="43">
        <f>IF(E798&gt;0,VLOOKUP(E798,税率表!$C$29:$F$36,3,1),0)</f>
        <v>0</v>
      </c>
      <c r="G798" s="43">
        <f>IF(E798&gt;0,VLOOKUP(E798,税率表!$C$29:$F$36,4,1),0)</f>
        <v>0</v>
      </c>
      <c r="H798" s="43">
        <f t="shared" si="53"/>
        <v>0</v>
      </c>
      <c r="I798" s="43">
        <f>IF(H798&gt;0,VLOOKUP(H798/12,税率表!$A$17:$D$24,3,1),0)</f>
        <v>0</v>
      </c>
      <c r="J798" s="43">
        <f>IF(H798&gt;0,VLOOKUP(H798/12,税率表!$A$17:$D$24,4,1),0)</f>
        <v>0</v>
      </c>
      <c r="K798" s="43">
        <f t="shared" si="54"/>
        <v>0</v>
      </c>
      <c r="L798" s="43">
        <f t="shared" si="55"/>
        <v>0</v>
      </c>
    </row>
    <row r="799" ht="16.5" spans="1:12">
      <c r="A799" s="41">
        <v>798</v>
      </c>
      <c r="B799" s="41"/>
      <c r="C799" s="41"/>
      <c r="D799" s="42"/>
      <c r="E799" s="43">
        <f t="shared" si="52"/>
        <v>0</v>
      </c>
      <c r="F799" s="43">
        <f>IF(E799&gt;0,VLOOKUP(E799,税率表!$C$29:$F$36,3,1),0)</f>
        <v>0</v>
      </c>
      <c r="G799" s="43">
        <f>IF(E799&gt;0,VLOOKUP(E799,税率表!$C$29:$F$36,4,1),0)</f>
        <v>0</v>
      </c>
      <c r="H799" s="43">
        <f t="shared" si="53"/>
        <v>0</v>
      </c>
      <c r="I799" s="43">
        <f>IF(H799&gt;0,VLOOKUP(H799/12,税率表!$A$17:$D$24,3,1),0)</f>
        <v>0</v>
      </c>
      <c r="J799" s="43">
        <f>IF(H799&gt;0,VLOOKUP(H799/12,税率表!$A$17:$D$24,4,1),0)</f>
        <v>0</v>
      </c>
      <c r="K799" s="43">
        <f t="shared" si="54"/>
        <v>0</v>
      </c>
      <c r="L799" s="43">
        <f t="shared" si="55"/>
        <v>0</v>
      </c>
    </row>
    <row r="800" ht="16.5" spans="1:12">
      <c r="A800" s="41">
        <v>799</v>
      </c>
      <c r="B800" s="41"/>
      <c r="C800" s="41"/>
      <c r="D800" s="42"/>
      <c r="E800" s="43">
        <f t="shared" si="52"/>
        <v>0</v>
      </c>
      <c r="F800" s="43">
        <f>IF(E800&gt;0,VLOOKUP(E800,税率表!$C$29:$F$36,3,1),0)</f>
        <v>0</v>
      </c>
      <c r="G800" s="43">
        <f>IF(E800&gt;0,VLOOKUP(E800,税率表!$C$29:$F$36,4,1),0)</f>
        <v>0</v>
      </c>
      <c r="H800" s="43">
        <f t="shared" si="53"/>
        <v>0</v>
      </c>
      <c r="I800" s="43">
        <f>IF(H800&gt;0,VLOOKUP(H800/12,税率表!$A$17:$D$24,3,1),0)</f>
        <v>0</v>
      </c>
      <c r="J800" s="43">
        <f>IF(H800&gt;0,VLOOKUP(H800/12,税率表!$A$17:$D$24,4,1),0)</f>
        <v>0</v>
      </c>
      <c r="K800" s="43">
        <f t="shared" si="54"/>
        <v>0</v>
      </c>
      <c r="L800" s="43">
        <f t="shared" si="55"/>
        <v>0</v>
      </c>
    </row>
    <row r="801" ht="16.5" spans="1:12">
      <c r="A801" s="41">
        <v>800</v>
      </c>
      <c r="B801" s="41"/>
      <c r="C801" s="41"/>
      <c r="D801" s="42"/>
      <c r="E801" s="43">
        <f t="shared" si="52"/>
        <v>0</v>
      </c>
      <c r="F801" s="43">
        <f>IF(E801&gt;0,VLOOKUP(E801,税率表!$C$29:$F$36,3,1),0)</f>
        <v>0</v>
      </c>
      <c r="G801" s="43">
        <f>IF(E801&gt;0,VLOOKUP(E801,税率表!$C$29:$F$36,4,1),0)</f>
        <v>0</v>
      </c>
      <c r="H801" s="43">
        <f t="shared" si="53"/>
        <v>0</v>
      </c>
      <c r="I801" s="43">
        <f>IF(H801&gt;0,VLOOKUP(H801/12,税率表!$A$17:$D$24,3,1),0)</f>
        <v>0</v>
      </c>
      <c r="J801" s="43">
        <f>IF(H801&gt;0,VLOOKUP(H801/12,税率表!$A$17:$D$24,4,1),0)</f>
        <v>0</v>
      </c>
      <c r="K801" s="43">
        <f t="shared" si="54"/>
        <v>0</v>
      </c>
      <c r="L801" s="43">
        <f t="shared" si="55"/>
        <v>0</v>
      </c>
    </row>
    <row r="802" ht="16.5" spans="1:12">
      <c r="A802" s="41">
        <v>801</v>
      </c>
      <c r="B802" s="41"/>
      <c r="C802" s="41"/>
      <c r="D802" s="42"/>
      <c r="E802" s="43">
        <f t="shared" si="52"/>
        <v>0</v>
      </c>
      <c r="F802" s="43">
        <f>IF(E802&gt;0,VLOOKUP(E802,税率表!$C$29:$F$36,3,1),0)</f>
        <v>0</v>
      </c>
      <c r="G802" s="43">
        <f>IF(E802&gt;0,VLOOKUP(E802,税率表!$C$29:$F$36,4,1),0)</f>
        <v>0</v>
      </c>
      <c r="H802" s="43">
        <f t="shared" si="53"/>
        <v>0</v>
      </c>
      <c r="I802" s="43">
        <f>IF(H802&gt;0,VLOOKUP(H802/12,税率表!$A$17:$D$24,3,1),0)</f>
        <v>0</v>
      </c>
      <c r="J802" s="43">
        <f>IF(H802&gt;0,VLOOKUP(H802/12,税率表!$A$17:$D$24,4,1),0)</f>
        <v>0</v>
      </c>
      <c r="K802" s="43">
        <f t="shared" si="54"/>
        <v>0</v>
      </c>
      <c r="L802" s="43">
        <f t="shared" si="55"/>
        <v>0</v>
      </c>
    </row>
    <row r="803" ht="16.5" spans="1:12">
      <c r="A803" s="41">
        <v>802</v>
      </c>
      <c r="B803" s="41"/>
      <c r="C803" s="41"/>
      <c r="D803" s="42"/>
      <c r="E803" s="43">
        <f t="shared" si="52"/>
        <v>0</v>
      </c>
      <c r="F803" s="43">
        <f>IF(E803&gt;0,VLOOKUP(E803,税率表!$C$29:$F$36,3,1),0)</f>
        <v>0</v>
      </c>
      <c r="G803" s="43">
        <f>IF(E803&gt;0,VLOOKUP(E803,税率表!$C$29:$F$36,4,1),0)</f>
        <v>0</v>
      </c>
      <c r="H803" s="43">
        <f t="shared" si="53"/>
        <v>0</v>
      </c>
      <c r="I803" s="43">
        <f>IF(H803&gt;0,VLOOKUP(H803/12,税率表!$A$17:$D$24,3,1),0)</f>
        <v>0</v>
      </c>
      <c r="J803" s="43">
        <f>IF(H803&gt;0,VLOOKUP(H803/12,税率表!$A$17:$D$24,4,1),0)</f>
        <v>0</v>
      </c>
      <c r="K803" s="43">
        <f t="shared" si="54"/>
        <v>0</v>
      </c>
      <c r="L803" s="43">
        <f t="shared" si="55"/>
        <v>0</v>
      </c>
    </row>
    <row r="804" ht="16.5" spans="1:12">
      <c r="A804" s="41">
        <v>803</v>
      </c>
      <c r="B804" s="41"/>
      <c r="C804" s="41"/>
      <c r="D804" s="42"/>
      <c r="E804" s="43">
        <f t="shared" si="52"/>
        <v>0</v>
      </c>
      <c r="F804" s="43">
        <f>IF(E804&gt;0,VLOOKUP(E804,税率表!$C$29:$F$36,3,1),0)</f>
        <v>0</v>
      </c>
      <c r="G804" s="43">
        <f>IF(E804&gt;0,VLOOKUP(E804,税率表!$C$29:$F$36,4,1),0)</f>
        <v>0</v>
      </c>
      <c r="H804" s="43">
        <f t="shared" si="53"/>
        <v>0</v>
      </c>
      <c r="I804" s="43">
        <f>IF(H804&gt;0,VLOOKUP(H804/12,税率表!$A$17:$D$24,3,1),0)</f>
        <v>0</v>
      </c>
      <c r="J804" s="43">
        <f>IF(H804&gt;0,VLOOKUP(H804/12,税率表!$A$17:$D$24,4,1),0)</f>
        <v>0</v>
      </c>
      <c r="K804" s="43">
        <f t="shared" si="54"/>
        <v>0</v>
      </c>
      <c r="L804" s="43">
        <f t="shared" si="55"/>
        <v>0</v>
      </c>
    </row>
    <row r="805" ht="16.5" spans="1:12">
      <c r="A805" s="41">
        <v>804</v>
      </c>
      <c r="B805" s="41"/>
      <c r="C805" s="41"/>
      <c r="D805" s="42"/>
      <c r="E805" s="43">
        <f t="shared" si="52"/>
        <v>0</v>
      </c>
      <c r="F805" s="43">
        <f>IF(E805&gt;0,VLOOKUP(E805,税率表!$C$29:$F$36,3,1),0)</f>
        <v>0</v>
      </c>
      <c r="G805" s="43">
        <f>IF(E805&gt;0,VLOOKUP(E805,税率表!$C$29:$F$36,4,1),0)</f>
        <v>0</v>
      </c>
      <c r="H805" s="43">
        <f t="shared" si="53"/>
        <v>0</v>
      </c>
      <c r="I805" s="43">
        <f>IF(H805&gt;0,VLOOKUP(H805/12,税率表!$A$17:$D$24,3,1),0)</f>
        <v>0</v>
      </c>
      <c r="J805" s="43">
        <f>IF(H805&gt;0,VLOOKUP(H805/12,税率表!$A$17:$D$24,4,1),0)</f>
        <v>0</v>
      </c>
      <c r="K805" s="43">
        <f t="shared" si="54"/>
        <v>0</v>
      </c>
      <c r="L805" s="43">
        <f t="shared" si="55"/>
        <v>0</v>
      </c>
    </row>
    <row r="806" ht="16.5" spans="1:12">
      <c r="A806" s="41">
        <v>805</v>
      </c>
      <c r="B806" s="41"/>
      <c r="C806" s="41"/>
      <c r="D806" s="42"/>
      <c r="E806" s="43">
        <f t="shared" si="52"/>
        <v>0</v>
      </c>
      <c r="F806" s="43">
        <f>IF(E806&gt;0,VLOOKUP(E806,税率表!$C$29:$F$36,3,1),0)</f>
        <v>0</v>
      </c>
      <c r="G806" s="43">
        <f>IF(E806&gt;0,VLOOKUP(E806,税率表!$C$29:$F$36,4,1),0)</f>
        <v>0</v>
      </c>
      <c r="H806" s="43">
        <f t="shared" si="53"/>
        <v>0</v>
      </c>
      <c r="I806" s="43">
        <f>IF(H806&gt;0,VLOOKUP(H806/12,税率表!$A$17:$D$24,3,1),0)</f>
        <v>0</v>
      </c>
      <c r="J806" s="43">
        <f>IF(H806&gt;0,VLOOKUP(H806/12,税率表!$A$17:$D$24,4,1),0)</f>
        <v>0</v>
      </c>
      <c r="K806" s="43">
        <f t="shared" si="54"/>
        <v>0</v>
      </c>
      <c r="L806" s="43">
        <f t="shared" si="55"/>
        <v>0</v>
      </c>
    </row>
    <row r="807" ht="16.5" spans="1:12">
      <c r="A807" s="41">
        <v>806</v>
      </c>
      <c r="B807" s="41"/>
      <c r="C807" s="41"/>
      <c r="D807" s="42"/>
      <c r="E807" s="43">
        <f t="shared" si="52"/>
        <v>0</v>
      </c>
      <c r="F807" s="43">
        <f>IF(E807&gt;0,VLOOKUP(E807,税率表!$C$29:$F$36,3,1),0)</f>
        <v>0</v>
      </c>
      <c r="G807" s="43">
        <f>IF(E807&gt;0,VLOOKUP(E807,税率表!$C$29:$F$36,4,1),0)</f>
        <v>0</v>
      </c>
      <c r="H807" s="43">
        <f t="shared" si="53"/>
        <v>0</v>
      </c>
      <c r="I807" s="43">
        <f>IF(H807&gt;0,VLOOKUP(H807/12,税率表!$A$17:$D$24,3,1),0)</f>
        <v>0</v>
      </c>
      <c r="J807" s="43">
        <f>IF(H807&gt;0,VLOOKUP(H807/12,税率表!$A$17:$D$24,4,1),0)</f>
        <v>0</v>
      </c>
      <c r="K807" s="43">
        <f t="shared" si="54"/>
        <v>0</v>
      </c>
      <c r="L807" s="43">
        <f t="shared" si="55"/>
        <v>0</v>
      </c>
    </row>
    <row r="808" ht="16.5" spans="1:12">
      <c r="A808" s="41">
        <v>807</v>
      </c>
      <c r="B808" s="41"/>
      <c r="C808" s="41"/>
      <c r="D808" s="42"/>
      <c r="E808" s="43">
        <f t="shared" si="52"/>
        <v>0</v>
      </c>
      <c r="F808" s="43">
        <f>IF(E808&gt;0,VLOOKUP(E808,税率表!$C$29:$F$36,3,1),0)</f>
        <v>0</v>
      </c>
      <c r="G808" s="43">
        <f>IF(E808&gt;0,VLOOKUP(E808,税率表!$C$29:$F$36,4,1),0)</f>
        <v>0</v>
      </c>
      <c r="H808" s="43">
        <f t="shared" si="53"/>
        <v>0</v>
      </c>
      <c r="I808" s="43">
        <f>IF(H808&gt;0,VLOOKUP(H808/12,税率表!$A$17:$D$24,3,1),0)</f>
        <v>0</v>
      </c>
      <c r="J808" s="43">
        <f>IF(H808&gt;0,VLOOKUP(H808/12,税率表!$A$17:$D$24,4,1),0)</f>
        <v>0</v>
      </c>
      <c r="K808" s="43">
        <f t="shared" si="54"/>
        <v>0</v>
      </c>
      <c r="L808" s="43">
        <f t="shared" si="55"/>
        <v>0</v>
      </c>
    </row>
    <row r="809" ht="16.5" spans="1:12">
      <c r="A809" s="41">
        <v>808</v>
      </c>
      <c r="B809" s="41"/>
      <c r="C809" s="41"/>
      <c r="D809" s="42"/>
      <c r="E809" s="43">
        <f t="shared" si="52"/>
        <v>0</v>
      </c>
      <c r="F809" s="43">
        <f>IF(E809&gt;0,VLOOKUP(E809,税率表!$C$29:$F$36,3,1),0)</f>
        <v>0</v>
      </c>
      <c r="G809" s="43">
        <f>IF(E809&gt;0,VLOOKUP(E809,税率表!$C$29:$F$36,4,1),0)</f>
        <v>0</v>
      </c>
      <c r="H809" s="43">
        <f t="shared" si="53"/>
        <v>0</v>
      </c>
      <c r="I809" s="43">
        <f>IF(H809&gt;0,VLOOKUP(H809/12,税率表!$A$17:$D$24,3,1),0)</f>
        <v>0</v>
      </c>
      <c r="J809" s="43">
        <f>IF(H809&gt;0,VLOOKUP(H809/12,税率表!$A$17:$D$24,4,1),0)</f>
        <v>0</v>
      </c>
      <c r="K809" s="43">
        <f t="shared" si="54"/>
        <v>0</v>
      </c>
      <c r="L809" s="43">
        <f t="shared" si="55"/>
        <v>0</v>
      </c>
    </row>
    <row r="810" ht="16.5" spans="1:12">
      <c r="A810" s="41">
        <v>809</v>
      </c>
      <c r="B810" s="41"/>
      <c r="C810" s="41"/>
      <c r="D810" s="42"/>
      <c r="E810" s="43">
        <f t="shared" si="52"/>
        <v>0</v>
      </c>
      <c r="F810" s="43">
        <f>IF(E810&gt;0,VLOOKUP(E810,税率表!$C$29:$F$36,3,1),0)</f>
        <v>0</v>
      </c>
      <c r="G810" s="43">
        <f>IF(E810&gt;0,VLOOKUP(E810,税率表!$C$29:$F$36,4,1),0)</f>
        <v>0</v>
      </c>
      <c r="H810" s="43">
        <f t="shared" si="53"/>
        <v>0</v>
      </c>
      <c r="I810" s="43">
        <f>IF(H810&gt;0,VLOOKUP(H810/12,税率表!$A$17:$D$24,3,1),0)</f>
        <v>0</v>
      </c>
      <c r="J810" s="43">
        <f>IF(H810&gt;0,VLOOKUP(H810/12,税率表!$A$17:$D$24,4,1),0)</f>
        <v>0</v>
      </c>
      <c r="K810" s="43">
        <f t="shared" si="54"/>
        <v>0</v>
      </c>
      <c r="L810" s="43">
        <f t="shared" si="55"/>
        <v>0</v>
      </c>
    </row>
    <row r="811" ht="16.5" spans="1:12">
      <c r="A811" s="41">
        <v>810</v>
      </c>
      <c r="B811" s="41"/>
      <c r="C811" s="41"/>
      <c r="D811" s="42"/>
      <c r="E811" s="43">
        <f t="shared" si="52"/>
        <v>0</v>
      </c>
      <c r="F811" s="43">
        <f>IF(E811&gt;0,VLOOKUP(E811,税率表!$C$29:$F$36,3,1),0)</f>
        <v>0</v>
      </c>
      <c r="G811" s="43">
        <f>IF(E811&gt;0,VLOOKUP(E811,税率表!$C$29:$F$36,4,1),0)</f>
        <v>0</v>
      </c>
      <c r="H811" s="43">
        <f t="shared" si="53"/>
        <v>0</v>
      </c>
      <c r="I811" s="43">
        <f>IF(H811&gt;0,VLOOKUP(H811/12,税率表!$A$17:$D$24,3,1),0)</f>
        <v>0</v>
      </c>
      <c r="J811" s="43">
        <f>IF(H811&gt;0,VLOOKUP(H811/12,税率表!$A$17:$D$24,4,1),0)</f>
        <v>0</v>
      </c>
      <c r="K811" s="43">
        <f t="shared" si="54"/>
        <v>0</v>
      </c>
      <c r="L811" s="43">
        <f t="shared" si="55"/>
        <v>0</v>
      </c>
    </row>
    <row r="812" ht="16.5" spans="1:12">
      <c r="A812" s="41">
        <v>811</v>
      </c>
      <c r="B812" s="41"/>
      <c r="C812" s="41"/>
      <c r="D812" s="42"/>
      <c r="E812" s="43">
        <f t="shared" si="52"/>
        <v>0</v>
      </c>
      <c r="F812" s="43">
        <f>IF(E812&gt;0,VLOOKUP(E812,税率表!$C$29:$F$36,3,1),0)</f>
        <v>0</v>
      </c>
      <c r="G812" s="43">
        <f>IF(E812&gt;0,VLOOKUP(E812,税率表!$C$29:$F$36,4,1),0)</f>
        <v>0</v>
      </c>
      <c r="H812" s="43">
        <f t="shared" si="53"/>
        <v>0</v>
      </c>
      <c r="I812" s="43">
        <f>IF(H812&gt;0,VLOOKUP(H812/12,税率表!$A$17:$D$24,3,1),0)</f>
        <v>0</v>
      </c>
      <c r="J812" s="43">
        <f>IF(H812&gt;0,VLOOKUP(H812/12,税率表!$A$17:$D$24,4,1),0)</f>
        <v>0</v>
      </c>
      <c r="K812" s="43">
        <f t="shared" si="54"/>
        <v>0</v>
      </c>
      <c r="L812" s="43">
        <f t="shared" si="55"/>
        <v>0</v>
      </c>
    </row>
    <row r="813" ht="16.5" spans="1:12">
      <c r="A813" s="41">
        <v>812</v>
      </c>
      <c r="B813" s="41"/>
      <c r="C813" s="41"/>
      <c r="D813" s="42"/>
      <c r="E813" s="43">
        <f t="shared" si="52"/>
        <v>0</v>
      </c>
      <c r="F813" s="43">
        <f>IF(E813&gt;0,VLOOKUP(E813,税率表!$C$29:$F$36,3,1),0)</f>
        <v>0</v>
      </c>
      <c r="G813" s="43">
        <f>IF(E813&gt;0,VLOOKUP(E813,税率表!$C$29:$F$36,4,1),0)</f>
        <v>0</v>
      </c>
      <c r="H813" s="43">
        <f t="shared" si="53"/>
        <v>0</v>
      </c>
      <c r="I813" s="43">
        <f>IF(H813&gt;0,VLOOKUP(H813/12,税率表!$A$17:$D$24,3,1),0)</f>
        <v>0</v>
      </c>
      <c r="J813" s="43">
        <f>IF(H813&gt;0,VLOOKUP(H813/12,税率表!$A$17:$D$24,4,1),0)</f>
        <v>0</v>
      </c>
      <c r="K813" s="43">
        <f t="shared" si="54"/>
        <v>0</v>
      </c>
      <c r="L813" s="43">
        <f t="shared" si="55"/>
        <v>0</v>
      </c>
    </row>
    <row r="814" ht="16.5" spans="1:12">
      <c r="A814" s="41">
        <v>813</v>
      </c>
      <c r="B814" s="41"/>
      <c r="C814" s="41"/>
      <c r="D814" s="42"/>
      <c r="E814" s="43">
        <f t="shared" si="52"/>
        <v>0</v>
      </c>
      <c r="F814" s="43">
        <f>IF(E814&gt;0,VLOOKUP(E814,税率表!$C$29:$F$36,3,1),0)</f>
        <v>0</v>
      </c>
      <c r="G814" s="43">
        <f>IF(E814&gt;0,VLOOKUP(E814,税率表!$C$29:$F$36,4,1),0)</f>
        <v>0</v>
      </c>
      <c r="H814" s="43">
        <f t="shared" si="53"/>
        <v>0</v>
      </c>
      <c r="I814" s="43">
        <f>IF(H814&gt;0,VLOOKUP(H814/12,税率表!$A$17:$D$24,3,1),0)</f>
        <v>0</v>
      </c>
      <c r="J814" s="43">
        <f>IF(H814&gt;0,VLOOKUP(H814/12,税率表!$A$17:$D$24,4,1),0)</f>
        <v>0</v>
      </c>
      <c r="K814" s="43">
        <f t="shared" si="54"/>
        <v>0</v>
      </c>
      <c r="L814" s="43">
        <f t="shared" si="55"/>
        <v>0</v>
      </c>
    </row>
    <row r="815" ht="16.5" spans="1:12">
      <c r="A815" s="41">
        <v>814</v>
      </c>
      <c r="B815" s="41"/>
      <c r="C815" s="41"/>
      <c r="D815" s="42"/>
      <c r="E815" s="43">
        <f t="shared" si="52"/>
        <v>0</v>
      </c>
      <c r="F815" s="43">
        <f>IF(E815&gt;0,VLOOKUP(E815,税率表!$C$29:$F$36,3,1),0)</f>
        <v>0</v>
      </c>
      <c r="G815" s="43">
        <f>IF(E815&gt;0,VLOOKUP(E815,税率表!$C$29:$F$36,4,1),0)</f>
        <v>0</v>
      </c>
      <c r="H815" s="43">
        <f t="shared" si="53"/>
        <v>0</v>
      </c>
      <c r="I815" s="43">
        <f>IF(H815&gt;0,VLOOKUP(H815/12,税率表!$A$17:$D$24,3,1),0)</f>
        <v>0</v>
      </c>
      <c r="J815" s="43">
        <f>IF(H815&gt;0,VLOOKUP(H815/12,税率表!$A$17:$D$24,4,1),0)</f>
        <v>0</v>
      </c>
      <c r="K815" s="43">
        <f t="shared" si="54"/>
        <v>0</v>
      </c>
      <c r="L815" s="43">
        <f t="shared" si="55"/>
        <v>0</v>
      </c>
    </row>
    <row r="816" ht="16.5" spans="1:12">
      <c r="A816" s="41">
        <v>815</v>
      </c>
      <c r="B816" s="41"/>
      <c r="C816" s="41"/>
      <c r="D816" s="42"/>
      <c r="E816" s="43">
        <f t="shared" si="52"/>
        <v>0</v>
      </c>
      <c r="F816" s="43">
        <f>IF(E816&gt;0,VLOOKUP(E816,税率表!$C$29:$F$36,3,1),0)</f>
        <v>0</v>
      </c>
      <c r="G816" s="43">
        <f>IF(E816&gt;0,VLOOKUP(E816,税率表!$C$29:$F$36,4,1),0)</f>
        <v>0</v>
      </c>
      <c r="H816" s="43">
        <f t="shared" si="53"/>
        <v>0</v>
      </c>
      <c r="I816" s="43">
        <f>IF(H816&gt;0,VLOOKUP(H816/12,税率表!$A$17:$D$24,3,1),0)</f>
        <v>0</v>
      </c>
      <c r="J816" s="43">
        <f>IF(H816&gt;0,VLOOKUP(H816/12,税率表!$A$17:$D$24,4,1),0)</f>
        <v>0</v>
      </c>
      <c r="K816" s="43">
        <f t="shared" si="54"/>
        <v>0</v>
      </c>
      <c r="L816" s="43">
        <f t="shared" si="55"/>
        <v>0</v>
      </c>
    </row>
    <row r="817" ht="16.5" spans="1:12">
      <c r="A817" s="41">
        <v>816</v>
      </c>
      <c r="B817" s="41"/>
      <c r="C817" s="41"/>
      <c r="D817" s="42"/>
      <c r="E817" s="43">
        <f t="shared" si="52"/>
        <v>0</v>
      </c>
      <c r="F817" s="43">
        <f>IF(E817&gt;0,VLOOKUP(E817,税率表!$C$29:$F$36,3,1),0)</f>
        <v>0</v>
      </c>
      <c r="G817" s="43">
        <f>IF(E817&gt;0,VLOOKUP(E817,税率表!$C$29:$F$36,4,1),0)</f>
        <v>0</v>
      </c>
      <c r="H817" s="43">
        <f t="shared" si="53"/>
        <v>0</v>
      </c>
      <c r="I817" s="43">
        <f>IF(H817&gt;0,VLOOKUP(H817/12,税率表!$A$17:$D$24,3,1),0)</f>
        <v>0</v>
      </c>
      <c r="J817" s="43">
        <f>IF(H817&gt;0,VLOOKUP(H817/12,税率表!$A$17:$D$24,4,1),0)</f>
        <v>0</v>
      </c>
      <c r="K817" s="43">
        <f t="shared" si="54"/>
        <v>0</v>
      </c>
      <c r="L817" s="43">
        <f t="shared" si="55"/>
        <v>0</v>
      </c>
    </row>
    <row r="818" ht="16.5" spans="1:12">
      <c r="A818" s="41">
        <v>817</v>
      </c>
      <c r="B818" s="41"/>
      <c r="C818" s="41"/>
      <c r="D818" s="42"/>
      <c r="E818" s="43">
        <f t="shared" si="52"/>
        <v>0</v>
      </c>
      <c r="F818" s="43">
        <f>IF(E818&gt;0,VLOOKUP(E818,税率表!$C$29:$F$36,3,1),0)</f>
        <v>0</v>
      </c>
      <c r="G818" s="43">
        <f>IF(E818&gt;0,VLOOKUP(E818,税率表!$C$29:$F$36,4,1),0)</f>
        <v>0</v>
      </c>
      <c r="H818" s="43">
        <f t="shared" si="53"/>
        <v>0</v>
      </c>
      <c r="I818" s="43">
        <f>IF(H818&gt;0,VLOOKUP(H818/12,税率表!$A$17:$D$24,3,1),0)</f>
        <v>0</v>
      </c>
      <c r="J818" s="43">
        <f>IF(H818&gt;0,VLOOKUP(H818/12,税率表!$A$17:$D$24,4,1),0)</f>
        <v>0</v>
      </c>
      <c r="K818" s="43">
        <f t="shared" si="54"/>
        <v>0</v>
      </c>
      <c r="L818" s="43">
        <f t="shared" si="55"/>
        <v>0</v>
      </c>
    </row>
    <row r="819" ht="16.5" spans="1:12">
      <c r="A819" s="41">
        <v>818</v>
      </c>
      <c r="B819" s="41"/>
      <c r="C819" s="41"/>
      <c r="D819" s="42"/>
      <c r="E819" s="43">
        <f t="shared" si="52"/>
        <v>0</v>
      </c>
      <c r="F819" s="43">
        <f>IF(E819&gt;0,VLOOKUP(E819,税率表!$C$29:$F$36,3,1),0)</f>
        <v>0</v>
      </c>
      <c r="G819" s="43">
        <f>IF(E819&gt;0,VLOOKUP(E819,税率表!$C$29:$F$36,4,1),0)</f>
        <v>0</v>
      </c>
      <c r="H819" s="43">
        <f t="shared" si="53"/>
        <v>0</v>
      </c>
      <c r="I819" s="43">
        <f>IF(H819&gt;0,VLOOKUP(H819/12,税率表!$A$17:$D$24,3,1),0)</f>
        <v>0</v>
      </c>
      <c r="J819" s="43">
        <f>IF(H819&gt;0,VLOOKUP(H819/12,税率表!$A$17:$D$24,4,1),0)</f>
        <v>0</v>
      </c>
      <c r="K819" s="43">
        <f t="shared" si="54"/>
        <v>0</v>
      </c>
      <c r="L819" s="43">
        <f t="shared" si="55"/>
        <v>0</v>
      </c>
    </row>
    <row r="820" ht="16.5" spans="1:12">
      <c r="A820" s="41">
        <v>819</v>
      </c>
      <c r="B820" s="41"/>
      <c r="C820" s="41"/>
      <c r="D820" s="42"/>
      <c r="E820" s="43">
        <f t="shared" si="52"/>
        <v>0</v>
      </c>
      <c r="F820" s="43">
        <f>IF(E820&gt;0,VLOOKUP(E820,税率表!$C$29:$F$36,3,1),0)</f>
        <v>0</v>
      </c>
      <c r="G820" s="43">
        <f>IF(E820&gt;0,VLOOKUP(E820,税率表!$C$29:$F$36,4,1),0)</f>
        <v>0</v>
      </c>
      <c r="H820" s="43">
        <f t="shared" si="53"/>
        <v>0</v>
      </c>
      <c r="I820" s="43">
        <f>IF(H820&gt;0,VLOOKUP(H820/12,税率表!$A$17:$D$24,3,1),0)</f>
        <v>0</v>
      </c>
      <c r="J820" s="43">
        <f>IF(H820&gt;0,VLOOKUP(H820/12,税率表!$A$17:$D$24,4,1),0)</f>
        <v>0</v>
      </c>
      <c r="K820" s="43">
        <f t="shared" si="54"/>
        <v>0</v>
      </c>
      <c r="L820" s="43">
        <f t="shared" si="55"/>
        <v>0</v>
      </c>
    </row>
    <row r="821" ht="16.5" spans="1:12">
      <c r="A821" s="41">
        <v>820</v>
      </c>
      <c r="B821" s="41"/>
      <c r="C821" s="41"/>
      <c r="D821" s="42"/>
      <c r="E821" s="43">
        <f t="shared" si="52"/>
        <v>0</v>
      </c>
      <c r="F821" s="43">
        <f>IF(E821&gt;0,VLOOKUP(E821,税率表!$C$29:$F$36,3,1),0)</f>
        <v>0</v>
      </c>
      <c r="G821" s="43">
        <f>IF(E821&gt;0,VLOOKUP(E821,税率表!$C$29:$F$36,4,1),0)</f>
        <v>0</v>
      </c>
      <c r="H821" s="43">
        <f t="shared" si="53"/>
        <v>0</v>
      </c>
      <c r="I821" s="43">
        <f>IF(H821&gt;0,VLOOKUP(H821/12,税率表!$A$17:$D$24,3,1),0)</f>
        <v>0</v>
      </c>
      <c r="J821" s="43">
        <f>IF(H821&gt;0,VLOOKUP(H821/12,税率表!$A$17:$D$24,4,1),0)</f>
        <v>0</v>
      </c>
      <c r="K821" s="43">
        <f t="shared" si="54"/>
        <v>0</v>
      </c>
      <c r="L821" s="43">
        <f t="shared" si="55"/>
        <v>0</v>
      </c>
    </row>
    <row r="822" ht="16.5" spans="1:12">
      <c r="A822" s="41">
        <v>821</v>
      </c>
      <c r="B822" s="41"/>
      <c r="C822" s="41"/>
      <c r="D822" s="42"/>
      <c r="E822" s="43">
        <f t="shared" si="52"/>
        <v>0</v>
      </c>
      <c r="F822" s="43">
        <f>IF(E822&gt;0,VLOOKUP(E822,税率表!$C$29:$F$36,3,1),0)</f>
        <v>0</v>
      </c>
      <c r="G822" s="43">
        <f>IF(E822&gt;0,VLOOKUP(E822,税率表!$C$29:$F$36,4,1),0)</f>
        <v>0</v>
      </c>
      <c r="H822" s="43">
        <f t="shared" si="53"/>
        <v>0</v>
      </c>
      <c r="I822" s="43">
        <f>IF(H822&gt;0,VLOOKUP(H822/12,税率表!$A$17:$D$24,3,1),0)</f>
        <v>0</v>
      </c>
      <c r="J822" s="43">
        <f>IF(H822&gt;0,VLOOKUP(H822/12,税率表!$A$17:$D$24,4,1),0)</f>
        <v>0</v>
      </c>
      <c r="K822" s="43">
        <f t="shared" si="54"/>
        <v>0</v>
      </c>
      <c r="L822" s="43">
        <f t="shared" si="55"/>
        <v>0</v>
      </c>
    </row>
    <row r="823" ht="16.5" spans="1:12">
      <c r="A823" s="41">
        <v>822</v>
      </c>
      <c r="B823" s="41"/>
      <c r="C823" s="41"/>
      <c r="D823" s="42"/>
      <c r="E823" s="43">
        <f t="shared" si="52"/>
        <v>0</v>
      </c>
      <c r="F823" s="43">
        <f>IF(E823&gt;0,VLOOKUP(E823,税率表!$C$29:$F$36,3,1),0)</f>
        <v>0</v>
      </c>
      <c r="G823" s="43">
        <f>IF(E823&gt;0,VLOOKUP(E823,税率表!$C$29:$F$36,4,1),0)</f>
        <v>0</v>
      </c>
      <c r="H823" s="43">
        <f t="shared" si="53"/>
        <v>0</v>
      </c>
      <c r="I823" s="43">
        <f>IF(H823&gt;0,VLOOKUP(H823/12,税率表!$A$17:$D$24,3,1),0)</f>
        <v>0</v>
      </c>
      <c r="J823" s="43">
        <f>IF(H823&gt;0,VLOOKUP(H823/12,税率表!$A$17:$D$24,4,1),0)</f>
        <v>0</v>
      </c>
      <c r="K823" s="43">
        <f t="shared" si="54"/>
        <v>0</v>
      </c>
      <c r="L823" s="43">
        <f t="shared" si="55"/>
        <v>0</v>
      </c>
    </row>
    <row r="824" ht="16.5" spans="1:12">
      <c r="A824" s="41">
        <v>823</v>
      </c>
      <c r="B824" s="41"/>
      <c r="C824" s="41"/>
      <c r="D824" s="42"/>
      <c r="E824" s="43">
        <f t="shared" si="52"/>
        <v>0</v>
      </c>
      <c r="F824" s="43">
        <f>IF(E824&gt;0,VLOOKUP(E824,税率表!$C$29:$F$36,3,1),0)</f>
        <v>0</v>
      </c>
      <c r="G824" s="43">
        <f>IF(E824&gt;0,VLOOKUP(E824,税率表!$C$29:$F$36,4,1),0)</f>
        <v>0</v>
      </c>
      <c r="H824" s="43">
        <f t="shared" si="53"/>
        <v>0</v>
      </c>
      <c r="I824" s="43">
        <f>IF(H824&gt;0,VLOOKUP(H824/12,税率表!$A$17:$D$24,3,1),0)</f>
        <v>0</v>
      </c>
      <c r="J824" s="43">
        <f>IF(H824&gt;0,VLOOKUP(H824/12,税率表!$A$17:$D$24,4,1),0)</f>
        <v>0</v>
      </c>
      <c r="K824" s="43">
        <f t="shared" si="54"/>
        <v>0</v>
      </c>
      <c r="L824" s="43">
        <f t="shared" si="55"/>
        <v>0</v>
      </c>
    </row>
    <row r="825" ht="16.5" spans="1:12">
      <c r="A825" s="41">
        <v>824</v>
      </c>
      <c r="B825" s="41"/>
      <c r="C825" s="41"/>
      <c r="D825" s="42"/>
      <c r="E825" s="43">
        <f t="shared" si="52"/>
        <v>0</v>
      </c>
      <c r="F825" s="43">
        <f>IF(E825&gt;0,VLOOKUP(E825,税率表!$C$29:$F$36,3,1),0)</f>
        <v>0</v>
      </c>
      <c r="G825" s="43">
        <f>IF(E825&gt;0,VLOOKUP(E825,税率表!$C$29:$F$36,4,1),0)</f>
        <v>0</v>
      </c>
      <c r="H825" s="43">
        <f t="shared" si="53"/>
        <v>0</v>
      </c>
      <c r="I825" s="43">
        <f>IF(H825&gt;0,VLOOKUP(H825/12,税率表!$A$17:$D$24,3,1),0)</f>
        <v>0</v>
      </c>
      <c r="J825" s="43">
        <f>IF(H825&gt;0,VLOOKUP(H825/12,税率表!$A$17:$D$24,4,1),0)</f>
        <v>0</v>
      </c>
      <c r="K825" s="43">
        <f t="shared" si="54"/>
        <v>0</v>
      </c>
      <c r="L825" s="43">
        <f t="shared" si="55"/>
        <v>0</v>
      </c>
    </row>
    <row r="826" ht="16.5" spans="1:12">
      <c r="A826" s="41">
        <v>825</v>
      </c>
      <c r="B826" s="41"/>
      <c r="C826" s="41"/>
      <c r="D826" s="42"/>
      <c r="E826" s="43">
        <f t="shared" si="52"/>
        <v>0</v>
      </c>
      <c r="F826" s="43">
        <f>IF(E826&gt;0,VLOOKUP(E826,税率表!$C$29:$F$36,3,1),0)</f>
        <v>0</v>
      </c>
      <c r="G826" s="43">
        <f>IF(E826&gt;0,VLOOKUP(E826,税率表!$C$29:$F$36,4,1),0)</f>
        <v>0</v>
      </c>
      <c r="H826" s="43">
        <f t="shared" si="53"/>
        <v>0</v>
      </c>
      <c r="I826" s="43">
        <f>IF(H826&gt;0,VLOOKUP(H826/12,税率表!$A$17:$D$24,3,1),0)</f>
        <v>0</v>
      </c>
      <c r="J826" s="43">
        <f>IF(H826&gt;0,VLOOKUP(H826/12,税率表!$A$17:$D$24,4,1),0)</f>
        <v>0</v>
      </c>
      <c r="K826" s="43">
        <f t="shared" si="54"/>
        <v>0</v>
      </c>
      <c r="L826" s="43">
        <f t="shared" si="55"/>
        <v>0</v>
      </c>
    </row>
    <row r="827" ht="16.5" spans="1:12">
      <c r="A827" s="41">
        <v>826</v>
      </c>
      <c r="B827" s="41"/>
      <c r="C827" s="41"/>
      <c r="D827" s="42"/>
      <c r="E827" s="43">
        <f t="shared" si="52"/>
        <v>0</v>
      </c>
      <c r="F827" s="43">
        <f>IF(E827&gt;0,VLOOKUP(E827,税率表!$C$29:$F$36,3,1),0)</f>
        <v>0</v>
      </c>
      <c r="G827" s="43">
        <f>IF(E827&gt;0,VLOOKUP(E827,税率表!$C$29:$F$36,4,1),0)</f>
        <v>0</v>
      </c>
      <c r="H827" s="43">
        <f t="shared" si="53"/>
        <v>0</v>
      </c>
      <c r="I827" s="43">
        <f>IF(H827&gt;0,VLOOKUP(H827/12,税率表!$A$17:$D$24,3,1),0)</f>
        <v>0</v>
      </c>
      <c r="J827" s="43">
        <f>IF(H827&gt;0,VLOOKUP(H827/12,税率表!$A$17:$D$24,4,1),0)</f>
        <v>0</v>
      </c>
      <c r="K827" s="43">
        <f t="shared" si="54"/>
        <v>0</v>
      </c>
      <c r="L827" s="43">
        <f t="shared" si="55"/>
        <v>0</v>
      </c>
    </row>
    <row r="828" ht="16.5" spans="1:12">
      <c r="A828" s="41">
        <v>827</v>
      </c>
      <c r="B828" s="41"/>
      <c r="C828" s="41"/>
      <c r="D828" s="42"/>
      <c r="E828" s="43">
        <f t="shared" si="52"/>
        <v>0</v>
      </c>
      <c r="F828" s="43">
        <f>IF(E828&gt;0,VLOOKUP(E828,税率表!$C$29:$F$36,3,1),0)</f>
        <v>0</v>
      </c>
      <c r="G828" s="43">
        <f>IF(E828&gt;0,VLOOKUP(E828,税率表!$C$29:$F$36,4,1),0)</f>
        <v>0</v>
      </c>
      <c r="H828" s="43">
        <f t="shared" si="53"/>
        <v>0</v>
      </c>
      <c r="I828" s="43">
        <f>IF(H828&gt;0,VLOOKUP(H828/12,税率表!$A$17:$D$24,3,1),0)</f>
        <v>0</v>
      </c>
      <c r="J828" s="43">
        <f>IF(H828&gt;0,VLOOKUP(H828/12,税率表!$A$17:$D$24,4,1),0)</f>
        <v>0</v>
      </c>
      <c r="K828" s="43">
        <f t="shared" si="54"/>
        <v>0</v>
      </c>
      <c r="L828" s="43">
        <f t="shared" si="55"/>
        <v>0</v>
      </c>
    </row>
    <row r="829" ht="16.5" spans="1:12">
      <c r="A829" s="41">
        <v>828</v>
      </c>
      <c r="B829" s="41"/>
      <c r="C829" s="41"/>
      <c r="D829" s="42"/>
      <c r="E829" s="43">
        <f t="shared" si="52"/>
        <v>0</v>
      </c>
      <c r="F829" s="43">
        <f>IF(E829&gt;0,VLOOKUP(E829,税率表!$C$29:$F$36,3,1),0)</f>
        <v>0</v>
      </c>
      <c r="G829" s="43">
        <f>IF(E829&gt;0,VLOOKUP(E829,税率表!$C$29:$F$36,4,1),0)</f>
        <v>0</v>
      </c>
      <c r="H829" s="43">
        <f t="shared" si="53"/>
        <v>0</v>
      </c>
      <c r="I829" s="43">
        <f>IF(H829&gt;0,VLOOKUP(H829/12,税率表!$A$17:$D$24,3,1),0)</f>
        <v>0</v>
      </c>
      <c r="J829" s="43">
        <f>IF(H829&gt;0,VLOOKUP(H829/12,税率表!$A$17:$D$24,4,1),0)</f>
        <v>0</v>
      </c>
      <c r="K829" s="43">
        <f t="shared" si="54"/>
        <v>0</v>
      </c>
      <c r="L829" s="43">
        <f t="shared" si="55"/>
        <v>0</v>
      </c>
    </row>
    <row r="830" ht="16.5" spans="1:12">
      <c r="A830" s="41">
        <v>829</v>
      </c>
      <c r="B830" s="41"/>
      <c r="C830" s="41"/>
      <c r="D830" s="42"/>
      <c r="E830" s="43">
        <f t="shared" si="52"/>
        <v>0</v>
      </c>
      <c r="F830" s="43">
        <f>IF(E830&gt;0,VLOOKUP(E830,税率表!$C$29:$F$36,3,1),0)</f>
        <v>0</v>
      </c>
      <c r="G830" s="43">
        <f>IF(E830&gt;0,VLOOKUP(E830,税率表!$C$29:$F$36,4,1),0)</f>
        <v>0</v>
      </c>
      <c r="H830" s="43">
        <f t="shared" si="53"/>
        <v>0</v>
      </c>
      <c r="I830" s="43">
        <f>IF(H830&gt;0,VLOOKUP(H830/12,税率表!$A$17:$D$24,3,1),0)</f>
        <v>0</v>
      </c>
      <c r="J830" s="43">
        <f>IF(H830&gt;0,VLOOKUP(H830/12,税率表!$A$17:$D$24,4,1),0)</f>
        <v>0</v>
      </c>
      <c r="K830" s="43">
        <f t="shared" si="54"/>
        <v>0</v>
      </c>
      <c r="L830" s="43">
        <f t="shared" si="55"/>
        <v>0</v>
      </c>
    </row>
    <row r="831" ht="16.5" spans="1:12">
      <c r="A831" s="41">
        <v>830</v>
      </c>
      <c r="B831" s="41"/>
      <c r="C831" s="41"/>
      <c r="D831" s="42"/>
      <c r="E831" s="43">
        <f t="shared" si="52"/>
        <v>0</v>
      </c>
      <c r="F831" s="43">
        <f>IF(E831&gt;0,VLOOKUP(E831,税率表!$C$29:$F$36,3,1),0)</f>
        <v>0</v>
      </c>
      <c r="G831" s="43">
        <f>IF(E831&gt;0,VLOOKUP(E831,税率表!$C$29:$F$36,4,1),0)</f>
        <v>0</v>
      </c>
      <c r="H831" s="43">
        <f t="shared" si="53"/>
        <v>0</v>
      </c>
      <c r="I831" s="43">
        <f>IF(H831&gt;0,VLOOKUP(H831/12,税率表!$A$17:$D$24,3,1),0)</f>
        <v>0</v>
      </c>
      <c r="J831" s="43">
        <f>IF(H831&gt;0,VLOOKUP(H831/12,税率表!$A$17:$D$24,4,1),0)</f>
        <v>0</v>
      </c>
      <c r="K831" s="43">
        <f t="shared" si="54"/>
        <v>0</v>
      </c>
      <c r="L831" s="43">
        <f t="shared" si="55"/>
        <v>0</v>
      </c>
    </row>
    <row r="832" ht="16.5" spans="1:12">
      <c r="A832" s="41">
        <v>831</v>
      </c>
      <c r="B832" s="41"/>
      <c r="C832" s="41"/>
      <c r="D832" s="42"/>
      <c r="E832" s="43">
        <f t="shared" si="52"/>
        <v>0</v>
      </c>
      <c r="F832" s="43">
        <f>IF(E832&gt;0,VLOOKUP(E832,税率表!$C$29:$F$36,3,1),0)</f>
        <v>0</v>
      </c>
      <c r="G832" s="43">
        <f>IF(E832&gt;0,VLOOKUP(E832,税率表!$C$29:$F$36,4,1),0)</f>
        <v>0</v>
      </c>
      <c r="H832" s="43">
        <f t="shared" si="53"/>
        <v>0</v>
      </c>
      <c r="I832" s="43">
        <f>IF(H832&gt;0,VLOOKUP(H832/12,税率表!$A$17:$D$24,3,1),0)</f>
        <v>0</v>
      </c>
      <c r="J832" s="43">
        <f>IF(H832&gt;0,VLOOKUP(H832/12,税率表!$A$17:$D$24,4,1),0)</f>
        <v>0</v>
      </c>
      <c r="K832" s="43">
        <f t="shared" si="54"/>
        <v>0</v>
      </c>
      <c r="L832" s="43">
        <f t="shared" si="55"/>
        <v>0</v>
      </c>
    </row>
    <row r="833" ht="16.5" spans="1:12">
      <c r="A833" s="41">
        <v>832</v>
      </c>
      <c r="B833" s="41"/>
      <c r="C833" s="41"/>
      <c r="D833" s="42"/>
      <c r="E833" s="43">
        <f t="shared" si="52"/>
        <v>0</v>
      </c>
      <c r="F833" s="43">
        <f>IF(E833&gt;0,VLOOKUP(E833,税率表!$C$29:$F$36,3,1),0)</f>
        <v>0</v>
      </c>
      <c r="G833" s="43">
        <f>IF(E833&gt;0,VLOOKUP(E833,税率表!$C$29:$F$36,4,1),0)</f>
        <v>0</v>
      </c>
      <c r="H833" s="43">
        <f t="shared" si="53"/>
        <v>0</v>
      </c>
      <c r="I833" s="43">
        <f>IF(H833&gt;0,VLOOKUP(H833/12,税率表!$A$17:$D$24,3,1),0)</f>
        <v>0</v>
      </c>
      <c r="J833" s="43">
        <f>IF(H833&gt;0,VLOOKUP(H833/12,税率表!$A$17:$D$24,4,1),0)</f>
        <v>0</v>
      </c>
      <c r="K833" s="43">
        <f t="shared" si="54"/>
        <v>0</v>
      </c>
      <c r="L833" s="43">
        <f t="shared" si="55"/>
        <v>0</v>
      </c>
    </row>
    <row r="834" ht="16.5" spans="1:12">
      <c r="A834" s="41">
        <v>833</v>
      </c>
      <c r="B834" s="41"/>
      <c r="C834" s="41"/>
      <c r="D834" s="42"/>
      <c r="E834" s="43">
        <f t="shared" si="52"/>
        <v>0</v>
      </c>
      <c r="F834" s="43">
        <f>IF(E834&gt;0,VLOOKUP(E834,税率表!$C$29:$F$36,3,1),0)</f>
        <v>0</v>
      </c>
      <c r="G834" s="43">
        <f>IF(E834&gt;0,VLOOKUP(E834,税率表!$C$29:$F$36,4,1),0)</f>
        <v>0</v>
      </c>
      <c r="H834" s="43">
        <f t="shared" si="53"/>
        <v>0</v>
      </c>
      <c r="I834" s="43">
        <f>IF(H834&gt;0,VLOOKUP(H834/12,税率表!$A$17:$D$24,3,1),0)</f>
        <v>0</v>
      </c>
      <c r="J834" s="43">
        <f>IF(H834&gt;0,VLOOKUP(H834/12,税率表!$A$17:$D$24,4,1),0)</f>
        <v>0</v>
      </c>
      <c r="K834" s="43">
        <f t="shared" si="54"/>
        <v>0</v>
      </c>
      <c r="L834" s="43">
        <f t="shared" si="55"/>
        <v>0</v>
      </c>
    </row>
    <row r="835" ht="16.5" spans="1:12">
      <c r="A835" s="41">
        <v>834</v>
      </c>
      <c r="B835" s="41"/>
      <c r="C835" s="41"/>
      <c r="D835" s="42"/>
      <c r="E835" s="43">
        <f t="shared" si="52"/>
        <v>0</v>
      </c>
      <c r="F835" s="43">
        <f>IF(E835&gt;0,VLOOKUP(E835,税率表!$C$29:$F$36,3,1),0)</f>
        <v>0</v>
      </c>
      <c r="G835" s="43">
        <f>IF(E835&gt;0,VLOOKUP(E835,税率表!$C$29:$F$36,4,1),0)</f>
        <v>0</v>
      </c>
      <c r="H835" s="43">
        <f t="shared" si="53"/>
        <v>0</v>
      </c>
      <c r="I835" s="43">
        <f>IF(H835&gt;0,VLOOKUP(H835/12,税率表!$A$17:$D$24,3,1),0)</f>
        <v>0</v>
      </c>
      <c r="J835" s="43">
        <f>IF(H835&gt;0,VLOOKUP(H835/12,税率表!$A$17:$D$24,4,1),0)</f>
        <v>0</v>
      </c>
      <c r="K835" s="43">
        <f t="shared" si="54"/>
        <v>0</v>
      </c>
      <c r="L835" s="43">
        <f t="shared" si="55"/>
        <v>0</v>
      </c>
    </row>
    <row r="836" ht="16.5" spans="1:12">
      <c r="A836" s="41">
        <v>835</v>
      </c>
      <c r="B836" s="41"/>
      <c r="C836" s="41"/>
      <c r="D836" s="42"/>
      <c r="E836" s="43">
        <f t="shared" si="52"/>
        <v>0</v>
      </c>
      <c r="F836" s="43">
        <f>IF(E836&gt;0,VLOOKUP(E836,税率表!$C$29:$F$36,3,1),0)</f>
        <v>0</v>
      </c>
      <c r="G836" s="43">
        <f>IF(E836&gt;0,VLOOKUP(E836,税率表!$C$29:$F$36,4,1),0)</f>
        <v>0</v>
      </c>
      <c r="H836" s="43">
        <f t="shared" si="53"/>
        <v>0</v>
      </c>
      <c r="I836" s="43">
        <f>IF(H836&gt;0,VLOOKUP(H836/12,税率表!$A$17:$D$24,3,1),0)</f>
        <v>0</v>
      </c>
      <c r="J836" s="43">
        <f>IF(H836&gt;0,VLOOKUP(H836/12,税率表!$A$17:$D$24,4,1),0)</f>
        <v>0</v>
      </c>
      <c r="K836" s="43">
        <f t="shared" si="54"/>
        <v>0</v>
      </c>
      <c r="L836" s="43">
        <f t="shared" si="55"/>
        <v>0</v>
      </c>
    </row>
    <row r="837" ht="16.5" spans="1:12">
      <c r="A837" s="41">
        <v>836</v>
      </c>
      <c r="B837" s="41"/>
      <c r="C837" s="41"/>
      <c r="D837" s="42"/>
      <c r="E837" s="43">
        <f t="shared" si="52"/>
        <v>0</v>
      </c>
      <c r="F837" s="43">
        <f>IF(E837&gt;0,VLOOKUP(E837,税率表!$C$29:$F$36,3,1),0)</f>
        <v>0</v>
      </c>
      <c r="G837" s="43">
        <f>IF(E837&gt;0,VLOOKUP(E837,税率表!$C$29:$F$36,4,1),0)</f>
        <v>0</v>
      </c>
      <c r="H837" s="43">
        <f t="shared" si="53"/>
        <v>0</v>
      </c>
      <c r="I837" s="43">
        <f>IF(H837&gt;0,VLOOKUP(H837/12,税率表!$A$17:$D$24,3,1),0)</f>
        <v>0</v>
      </c>
      <c r="J837" s="43">
        <f>IF(H837&gt;0,VLOOKUP(H837/12,税率表!$A$17:$D$24,4,1),0)</f>
        <v>0</v>
      </c>
      <c r="K837" s="43">
        <f t="shared" si="54"/>
        <v>0</v>
      </c>
      <c r="L837" s="43">
        <f t="shared" si="55"/>
        <v>0</v>
      </c>
    </row>
    <row r="838" ht="16.5" spans="1:12">
      <c r="A838" s="41">
        <v>837</v>
      </c>
      <c r="B838" s="41"/>
      <c r="C838" s="41"/>
      <c r="D838" s="42"/>
      <c r="E838" s="43">
        <f t="shared" si="52"/>
        <v>0</v>
      </c>
      <c r="F838" s="43">
        <f>IF(E838&gt;0,VLOOKUP(E838,税率表!$C$29:$F$36,3,1),0)</f>
        <v>0</v>
      </c>
      <c r="G838" s="43">
        <f>IF(E838&gt;0,VLOOKUP(E838,税率表!$C$29:$F$36,4,1),0)</f>
        <v>0</v>
      </c>
      <c r="H838" s="43">
        <f t="shared" si="53"/>
        <v>0</v>
      </c>
      <c r="I838" s="43">
        <f>IF(H838&gt;0,VLOOKUP(H838/12,税率表!$A$17:$D$24,3,1),0)</f>
        <v>0</v>
      </c>
      <c r="J838" s="43">
        <f>IF(H838&gt;0,VLOOKUP(H838/12,税率表!$A$17:$D$24,4,1),0)</f>
        <v>0</v>
      </c>
      <c r="K838" s="43">
        <f t="shared" si="54"/>
        <v>0</v>
      </c>
      <c r="L838" s="43">
        <f t="shared" si="55"/>
        <v>0</v>
      </c>
    </row>
    <row r="839" ht="16.5" spans="1:12">
      <c r="A839" s="41">
        <v>838</v>
      </c>
      <c r="B839" s="41"/>
      <c r="C839" s="41"/>
      <c r="D839" s="42"/>
      <c r="E839" s="43">
        <f t="shared" si="52"/>
        <v>0</v>
      </c>
      <c r="F839" s="43">
        <f>IF(E839&gt;0,VLOOKUP(E839,税率表!$C$29:$F$36,3,1),0)</f>
        <v>0</v>
      </c>
      <c r="G839" s="43">
        <f>IF(E839&gt;0,VLOOKUP(E839,税率表!$C$29:$F$36,4,1),0)</f>
        <v>0</v>
      </c>
      <c r="H839" s="43">
        <f t="shared" si="53"/>
        <v>0</v>
      </c>
      <c r="I839" s="43">
        <f>IF(H839&gt;0,VLOOKUP(H839/12,税率表!$A$17:$D$24,3,1),0)</f>
        <v>0</v>
      </c>
      <c r="J839" s="43">
        <f>IF(H839&gt;0,VLOOKUP(H839/12,税率表!$A$17:$D$24,4,1),0)</f>
        <v>0</v>
      </c>
      <c r="K839" s="43">
        <f t="shared" si="54"/>
        <v>0</v>
      </c>
      <c r="L839" s="43">
        <f t="shared" si="55"/>
        <v>0</v>
      </c>
    </row>
    <row r="840" ht="16.5" spans="1:12">
      <c r="A840" s="41">
        <v>839</v>
      </c>
      <c r="B840" s="41"/>
      <c r="C840" s="41"/>
      <c r="D840" s="42"/>
      <c r="E840" s="43">
        <f t="shared" si="52"/>
        <v>0</v>
      </c>
      <c r="F840" s="43">
        <f>IF(E840&gt;0,VLOOKUP(E840,税率表!$C$29:$F$36,3,1),0)</f>
        <v>0</v>
      </c>
      <c r="G840" s="43">
        <f>IF(E840&gt;0,VLOOKUP(E840,税率表!$C$29:$F$36,4,1),0)</f>
        <v>0</v>
      </c>
      <c r="H840" s="43">
        <f t="shared" si="53"/>
        <v>0</v>
      </c>
      <c r="I840" s="43">
        <f>IF(H840&gt;0,VLOOKUP(H840/12,税率表!$A$17:$D$24,3,1),0)</f>
        <v>0</v>
      </c>
      <c r="J840" s="43">
        <f>IF(H840&gt;0,VLOOKUP(H840/12,税率表!$A$17:$D$24,4,1),0)</f>
        <v>0</v>
      </c>
      <c r="K840" s="43">
        <f t="shared" si="54"/>
        <v>0</v>
      </c>
      <c r="L840" s="43">
        <f t="shared" si="55"/>
        <v>0</v>
      </c>
    </row>
    <row r="841" ht="16.5" spans="1:12">
      <c r="A841" s="41">
        <v>840</v>
      </c>
      <c r="B841" s="41"/>
      <c r="C841" s="41"/>
      <c r="D841" s="42"/>
      <c r="E841" s="43">
        <f t="shared" si="52"/>
        <v>0</v>
      </c>
      <c r="F841" s="43">
        <f>IF(E841&gt;0,VLOOKUP(E841,税率表!$C$29:$F$36,3,1),0)</f>
        <v>0</v>
      </c>
      <c r="G841" s="43">
        <f>IF(E841&gt;0,VLOOKUP(E841,税率表!$C$29:$F$36,4,1),0)</f>
        <v>0</v>
      </c>
      <c r="H841" s="43">
        <f t="shared" si="53"/>
        <v>0</v>
      </c>
      <c r="I841" s="43">
        <f>IF(H841&gt;0,VLOOKUP(H841/12,税率表!$A$17:$D$24,3,1),0)</f>
        <v>0</v>
      </c>
      <c r="J841" s="43">
        <f>IF(H841&gt;0,VLOOKUP(H841/12,税率表!$A$17:$D$24,4,1),0)</f>
        <v>0</v>
      </c>
      <c r="K841" s="43">
        <f t="shared" si="54"/>
        <v>0</v>
      </c>
      <c r="L841" s="43">
        <f t="shared" si="55"/>
        <v>0</v>
      </c>
    </row>
    <row r="842" ht="16.5" spans="1:12">
      <c r="A842" s="41">
        <v>841</v>
      </c>
      <c r="B842" s="41"/>
      <c r="C842" s="41"/>
      <c r="D842" s="42"/>
      <c r="E842" s="43">
        <f t="shared" ref="E842:E905" si="56">ROUND(D842,2)</f>
        <v>0</v>
      </c>
      <c r="F842" s="43">
        <f>IF(E842&gt;0,VLOOKUP(E842,税率表!$C$29:$F$36,3,1),0)</f>
        <v>0</v>
      </c>
      <c r="G842" s="43">
        <f>IF(E842&gt;0,VLOOKUP(E842,税率表!$C$29:$F$36,4,1),0)</f>
        <v>0</v>
      </c>
      <c r="H842" s="43">
        <f t="shared" ref="H842:H905" si="57">ROUND((E842-G842)/(1-F842),2)</f>
        <v>0</v>
      </c>
      <c r="I842" s="43">
        <f>IF(H842&gt;0,VLOOKUP(H842/12,税率表!$A$17:$D$24,3,1),0)</f>
        <v>0</v>
      </c>
      <c r="J842" s="43">
        <f>IF(H842&gt;0,VLOOKUP(H842/12,税率表!$A$17:$D$24,4,1),0)</f>
        <v>0</v>
      </c>
      <c r="K842" s="43">
        <f t="shared" ref="K842:K905" si="58">ROUND(H842*I842-J842,2)</f>
        <v>0</v>
      </c>
      <c r="L842" s="43">
        <f t="shared" ref="L842:L905" si="59">ROUND((E842-G842)/(1-F842),2)</f>
        <v>0</v>
      </c>
    </row>
    <row r="843" ht="16.5" spans="1:12">
      <c r="A843" s="41">
        <v>842</v>
      </c>
      <c r="B843" s="41"/>
      <c r="C843" s="41"/>
      <c r="D843" s="42"/>
      <c r="E843" s="43">
        <f t="shared" si="56"/>
        <v>0</v>
      </c>
      <c r="F843" s="43">
        <f>IF(E843&gt;0,VLOOKUP(E843,税率表!$C$29:$F$36,3,1),0)</f>
        <v>0</v>
      </c>
      <c r="G843" s="43">
        <f>IF(E843&gt;0,VLOOKUP(E843,税率表!$C$29:$F$36,4,1),0)</f>
        <v>0</v>
      </c>
      <c r="H843" s="43">
        <f t="shared" si="57"/>
        <v>0</v>
      </c>
      <c r="I843" s="43">
        <f>IF(H843&gt;0,VLOOKUP(H843/12,税率表!$A$17:$D$24,3,1),0)</f>
        <v>0</v>
      </c>
      <c r="J843" s="43">
        <f>IF(H843&gt;0,VLOOKUP(H843/12,税率表!$A$17:$D$24,4,1),0)</f>
        <v>0</v>
      </c>
      <c r="K843" s="43">
        <f t="shared" si="58"/>
        <v>0</v>
      </c>
      <c r="L843" s="43">
        <f t="shared" si="59"/>
        <v>0</v>
      </c>
    </row>
    <row r="844" ht="16.5" spans="1:12">
      <c r="A844" s="41">
        <v>843</v>
      </c>
      <c r="B844" s="41"/>
      <c r="C844" s="41"/>
      <c r="D844" s="42"/>
      <c r="E844" s="43">
        <f t="shared" si="56"/>
        <v>0</v>
      </c>
      <c r="F844" s="43">
        <f>IF(E844&gt;0,VLOOKUP(E844,税率表!$C$29:$F$36,3,1),0)</f>
        <v>0</v>
      </c>
      <c r="G844" s="43">
        <f>IF(E844&gt;0,VLOOKUP(E844,税率表!$C$29:$F$36,4,1),0)</f>
        <v>0</v>
      </c>
      <c r="H844" s="43">
        <f t="shared" si="57"/>
        <v>0</v>
      </c>
      <c r="I844" s="43">
        <f>IF(H844&gt;0,VLOOKUP(H844/12,税率表!$A$17:$D$24,3,1),0)</f>
        <v>0</v>
      </c>
      <c r="J844" s="43">
        <f>IF(H844&gt;0,VLOOKUP(H844/12,税率表!$A$17:$D$24,4,1),0)</f>
        <v>0</v>
      </c>
      <c r="K844" s="43">
        <f t="shared" si="58"/>
        <v>0</v>
      </c>
      <c r="L844" s="43">
        <f t="shared" si="59"/>
        <v>0</v>
      </c>
    </row>
    <row r="845" ht="16.5" spans="1:12">
      <c r="A845" s="41">
        <v>844</v>
      </c>
      <c r="B845" s="41"/>
      <c r="C845" s="41"/>
      <c r="D845" s="42"/>
      <c r="E845" s="43">
        <f t="shared" si="56"/>
        <v>0</v>
      </c>
      <c r="F845" s="43">
        <f>IF(E845&gt;0,VLOOKUP(E845,税率表!$C$29:$F$36,3,1),0)</f>
        <v>0</v>
      </c>
      <c r="G845" s="43">
        <f>IF(E845&gt;0,VLOOKUP(E845,税率表!$C$29:$F$36,4,1),0)</f>
        <v>0</v>
      </c>
      <c r="H845" s="43">
        <f t="shared" si="57"/>
        <v>0</v>
      </c>
      <c r="I845" s="43">
        <f>IF(H845&gt;0,VLOOKUP(H845/12,税率表!$A$17:$D$24,3,1),0)</f>
        <v>0</v>
      </c>
      <c r="J845" s="43">
        <f>IF(H845&gt;0,VLOOKUP(H845/12,税率表!$A$17:$D$24,4,1),0)</f>
        <v>0</v>
      </c>
      <c r="K845" s="43">
        <f t="shared" si="58"/>
        <v>0</v>
      </c>
      <c r="L845" s="43">
        <f t="shared" si="59"/>
        <v>0</v>
      </c>
    </row>
    <row r="846" ht="16.5" spans="1:12">
      <c r="A846" s="41">
        <v>845</v>
      </c>
      <c r="B846" s="41"/>
      <c r="C846" s="41"/>
      <c r="D846" s="42"/>
      <c r="E846" s="43">
        <f t="shared" si="56"/>
        <v>0</v>
      </c>
      <c r="F846" s="43">
        <f>IF(E846&gt;0,VLOOKUP(E846,税率表!$C$29:$F$36,3,1),0)</f>
        <v>0</v>
      </c>
      <c r="G846" s="43">
        <f>IF(E846&gt;0,VLOOKUP(E846,税率表!$C$29:$F$36,4,1),0)</f>
        <v>0</v>
      </c>
      <c r="H846" s="43">
        <f t="shared" si="57"/>
        <v>0</v>
      </c>
      <c r="I846" s="43">
        <f>IF(H846&gt;0,VLOOKUP(H846/12,税率表!$A$17:$D$24,3,1),0)</f>
        <v>0</v>
      </c>
      <c r="J846" s="43">
        <f>IF(H846&gt;0,VLOOKUP(H846/12,税率表!$A$17:$D$24,4,1),0)</f>
        <v>0</v>
      </c>
      <c r="K846" s="43">
        <f t="shared" si="58"/>
        <v>0</v>
      </c>
      <c r="L846" s="43">
        <f t="shared" si="59"/>
        <v>0</v>
      </c>
    </row>
    <row r="847" ht="16.5" spans="1:12">
      <c r="A847" s="41">
        <v>846</v>
      </c>
      <c r="B847" s="41"/>
      <c r="C847" s="41"/>
      <c r="D847" s="42"/>
      <c r="E847" s="43">
        <f t="shared" si="56"/>
        <v>0</v>
      </c>
      <c r="F847" s="43">
        <f>IF(E847&gt;0,VLOOKUP(E847,税率表!$C$29:$F$36,3,1),0)</f>
        <v>0</v>
      </c>
      <c r="G847" s="43">
        <f>IF(E847&gt;0,VLOOKUP(E847,税率表!$C$29:$F$36,4,1),0)</f>
        <v>0</v>
      </c>
      <c r="H847" s="43">
        <f t="shared" si="57"/>
        <v>0</v>
      </c>
      <c r="I847" s="43">
        <f>IF(H847&gt;0,VLOOKUP(H847/12,税率表!$A$17:$D$24,3,1),0)</f>
        <v>0</v>
      </c>
      <c r="J847" s="43">
        <f>IF(H847&gt;0,VLOOKUP(H847/12,税率表!$A$17:$D$24,4,1),0)</f>
        <v>0</v>
      </c>
      <c r="K847" s="43">
        <f t="shared" si="58"/>
        <v>0</v>
      </c>
      <c r="L847" s="43">
        <f t="shared" si="59"/>
        <v>0</v>
      </c>
    </row>
    <row r="848" ht="16.5" spans="1:12">
      <c r="A848" s="41">
        <v>847</v>
      </c>
      <c r="B848" s="41"/>
      <c r="C848" s="41"/>
      <c r="D848" s="42"/>
      <c r="E848" s="43">
        <f t="shared" si="56"/>
        <v>0</v>
      </c>
      <c r="F848" s="43">
        <f>IF(E848&gt;0,VLOOKUP(E848,税率表!$C$29:$F$36,3,1),0)</f>
        <v>0</v>
      </c>
      <c r="G848" s="43">
        <f>IF(E848&gt;0,VLOOKUP(E848,税率表!$C$29:$F$36,4,1),0)</f>
        <v>0</v>
      </c>
      <c r="H848" s="43">
        <f t="shared" si="57"/>
        <v>0</v>
      </c>
      <c r="I848" s="43">
        <f>IF(H848&gt;0,VLOOKUP(H848/12,税率表!$A$17:$D$24,3,1),0)</f>
        <v>0</v>
      </c>
      <c r="J848" s="43">
        <f>IF(H848&gt;0,VLOOKUP(H848/12,税率表!$A$17:$D$24,4,1),0)</f>
        <v>0</v>
      </c>
      <c r="K848" s="43">
        <f t="shared" si="58"/>
        <v>0</v>
      </c>
      <c r="L848" s="43">
        <f t="shared" si="59"/>
        <v>0</v>
      </c>
    </row>
    <row r="849" ht="16.5" spans="1:12">
      <c r="A849" s="41">
        <v>848</v>
      </c>
      <c r="B849" s="41"/>
      <c r="C849" s="41"/>
      <c r="D849" s="42"/>
      <c r="E849" s="43">
        <f t="shared" si="56"/>
        <v>0</v>
      </c>
      <c r="F849" s="43">
        <f>IF(E849&gt;0,VLOOKUP(E849,税率表!$C$29:$F$36,3,1),0)</f>
        <v>0</v>
      </c>
      <c r="G849" s="43">
        <f>IF(E849&gt;0,VLOOKUP(E849,税率表!$C$29:$F$36,4,1),0)</f>
        <v>0</v>
      </c>
      <c r="H849" s="43">
        <f t="shared" si="57"/>
        <v>0</v>
      </c>
      <c r="I849" s="43">
        <f>IF(H849&gt;0,VLOOKUP(H849/12,税率表!$A$17:$D$24,3,1),0)</f>
        <v>0</v>
      </c>
      <c r="J849" s="43">
        <f>IF(H849&gt;0,VLOOKUP(H849/12,税率表!$A$17:$D$24,4,1),0)</f>
        <v>0</v>
      </c>
      <c r="K849" s="43">
        <f t="shared" si="58"/>
        <v>0</v>
      </c>
      <c r="L849" s="43">
        <f t="shared" si="59"/>
        <v>0</v>
      </c>
    </row>
    <row r="850" ht="16.5" spans="1:12">
      <c r="A850" s="41">
        <v>849</v>
      </c>
      <c r="B850" s="41"/>
      <c r="C850" s="41"/>
      <c r="D850" s="42"/>
      <c r="E850" s="43">
        <f t="shared" si="56"/>
        <v>0</v>
      </c>
      <c r="F850" s="43">
        <f>IF(E850&gt;0,VLOOKUP(E850,税率表!$C$29:$F$36,3,1),0)</f>
        <v>0</v>
      </c>
      <c r="G850" s="43">
        <f>IF(E850&gt;0,VLOOKUP(E850,税率表!$C$29:$F$36,4,1),0)</f>
        <v>0</v>
      </c>
      <c r="H850" s="43">
        <f t="shared" si="57"/>
        <v>0</v>
      </c>
      <c r="I850" s="43">
        <f>IF(H850&gt;0,VLOOKUP(H850/12,税率表!$A$17:$D$24,3,1),0)</f>
        <v>0</v>
      </c>
      <c r="J850" s="43">
        <f>IF(H850&gt;0,VLOOKUP(H850/12,税率表!$A$17:$D$24,4,1),0)</f>
        <v>0</v>
      </c>
      <c r="K850" s="43">
        <f t="shared" si="58"/>
        <v>0</v>
      </c>
      <c r="L850" s="43">
        <f t="shared" si="59"/>
        <v>0</v>
      </c>
    </row>
    <row r="851" ht="16.5" spans="1:12">
      <c r="A851" s="41">
        <v>850</v>
      </c>
      <c r="B851" s="41"/>
      <c r="C851" s="41"/>
      <c r="D851" s="42"/>
      <c r="E851" s="43">
        <f t="shared" si="56"/>
        <v>0</v>
      </c>
      <c r="F851" s="43">
        <f>IF(E851&gt;0,VLOOKUP(E851,税率表!$C$29:$F$36,3,1),0)</f>
        <v>0</v>
      </c>
      <c r="G851" s="43">
        <f>IF(E851&gt;0,VLOOKUP(E851,税率表!$C$29:$F$36,4,1),0)</f>
        <v>0</v>
      </c>
      <c r="H851" s="43">
        <f t="shared" si="57"/>
        <v>0</v>
      </c>
      <c r="I851" s="43">
        <f>IF(H851&gt;0,VLOOKUP(H851/12,税率表!$A$17:$D$24,3,1),0)</f>
        <v>0</v>
      </c>
      <c r="J851" s="43">
        <f>IF(H851&gt;0,VLOOKUP(H851/12,税率表!$A$17:$D$24,4,1),0)</f>
        <v>0</v>
      </c>
      <c r="K851" s="43">
        <f t="shared" si="58"/>
        <v>0</v>
      </c>
      <c r="L851" s="43">
        <f t="shared" si="59"/>
        <v>0</v>
      </c>
    </row>
    <row r="852" ht="16.5" spans="1:12">
      <c r="A852" s="41">
        <v>851</v>
      </c>
      <c r="B852" s="41"/>
      <c r="C852" s="41"/>
      <c r="D852" s="42"/>
      <c r="E852" s="43">
        <f t="shared" si="56"/>
        <v>0</v>
      </c>
      <c r="F852" s="43">
        <f>IF(E852&gt;0,VLOOKUP(E852,税率表!$C$29:$F$36,3,1),0)</f>
        <v>0</v>
      </c>
      <c r="G852" s="43">
        <f>IF(E852&gt;0,VLOOKUP(E852,税率表!$C$29:$F$36,4,1),0)</f>
        <v>0</v>
      </c>
      <c r="H852" s="43">
        <f t="shared" si="57"/>
        <v>0</v>
      </c>
      <c r="I852" s="43">
        <f>IF(H852&gt;0,VLOOKUP(H852/12,税率表!$A$17:$D$24,3,1),0)</f>
        <v>0</v>
      </c>
      <c r="J852" s="43">
        <f>IF(H852&gt;0,VLOOKUP(H852/12,税率表!$A$17:$D$24,4,1),0)</f>
        <v>0</v>
      </c>
      <c r="K852" s="43">
        <f t="shared" si="58"/>
        <v>0</v>
      </c>
      <c r="L852" s="43">
        <f t="shared" si="59"/>
        <v>0</v>
      </c>
    </row>
    <row r="853" ht="16.5" spans="1:12">
      <c r="A853" s="41">
        <v>852</v>
      </c>
      <c r="B853" s="41"/>
      <c r="C853" s="41"/>
      <c r="D853" s="42"/>
      <c r="E853" s="43">
        <f t="shared" si="56"/>
        <v>0</v>
      </c>
      <c r="F853" s="43">
        <f>IF(E853&gt;0,VLOOKUP(E853,税率表!$C$29:$F$36,3,1),0)</f>
        <v>0</v>
      </c>
      <c r="G853" s="43">
        <f>IF(E853&gt;0,VLOOKUP(E853,税率表!$C$29:$F$36,4,1),0)</f>
        <v>0</v>
      </c>
      <c r="H853" s="43">
        <f t="shared" si="57"/>
        <v>0</v>
      </c>
      <c r="I853" s="43">
        <f>IF(H853&gt;0,VLOOKUP(H853/12,税率表!$A$17:$D$24,3,1),0)</f>
        <v>0</v>
      </c>
      <c r="J853" s="43">
        <f>IF(H853&gt;0,VLOOKUP(H853/12,税率表!$A$17:$D$24,4,1),0)</f>
        <v>0</v>
      </c>
      <c r="K853" s="43">
        <f t="shared" si="58"/>
        <v>0</v>
      </c>
      <c r="L853" s="43">
        <f t="shared" si="59"/>
        <v>0</v>
      </c>
    </row>
    <row r="854" ht="16.5" spans="1:12">
      <c r="A854" s="41">
        <v>853</v>
      </c>
      <c r="B854" s="41"/>
      <c r="C854" s="41"/>
      <c r="D854" s="42"/>
      <c r="E854" s="43">
        <f t="shared" si="56"/>
        <v>0</v>
      </c>
      <c r="F854" s="43">
        <f>IF(E854&gt;0,VLOOKUP(E854,税率表!$C$29:$F$36,3,1),0)</f>
        <v>0</v>
      </c>
      <c r="G854" s="43">
        <f>IF(E854&gt;0,VLOOKUP(E854,税率表!$C$29:$F$36,4,1),0)</f>
        <v>0</v>
      </c>
      <c r="H854" s="43">
        <f t="shared" si="57"/>
        <v>0</v>
      </c>
      <c r="I854" s="43">
        <f>IF(H854&gt;0,VLOOKUP(H854/12,税率表!$A$17:$D$24,3,1),0)</f>
        <v>0</v>
      </c>
      <c r="J854" s="43">
        <f>IF(H854&gt;0,VLOOKUP(H854/12,税率表!$A$17:$D$24,4,1),0)</f>
        <v>0</v>
      </c>
      <c r="K854" s="43">
        <f t="shared" si="58"/>
        <v>0</v>
      </c>
      <c r="L854" s="43">
        <f t="shared" si="59"/>
        <v>0</v>
      </c>
    </row>
    <row r="855" ht="16.5" spans="1:12">
      <c r="A855" s="41">
        <v>854</v>
      </c>
      <c r="B855" s="41"/>
      <c r="C855" s="41"/>
      <c r="D855" s="42"/>
      <c r="E855" s="43">
        <f t="shared" si="56"/>
        <v>0</v>
      </c>
      <c r="F855" s="43">
        <f>IF(E855&gt;0,VLOOKUP(E855,税率表!$C$29:$F$36,3,1),0)</f>
        <v>0</v>
      </c>
      <c r="G855" s="43">
        <f>IF(E855&gt;0,VLOOKUP(E855,税率表!$C$29:$F$36,4,1),0)</f>
        <v>0</v>
      </c>
      <c r="H855" s="43">
        <f t="shared" si="57"/>
        <v>0</v>
      </c>
      <c r="I855" s="43">
        <f>IF(H855&gt;0,VLOOKUP(H855/12,税率表!$A$17:$D$24,3,1),0)</f>
        <v>0</v>
      </c>
      <c r="J855" s="43">
        <f>IF(H855&gt;0,VLOOKUP(H855/12,税率表!$A$17:$D$24,4,1),0)</f>
        <v>0</v>
      </c>
      <c r="K855" s="43">
        <f t="shared" si="58"/>
        <v>0</v>
      </c>
      <c r="L855" s="43">
        <f t="shared" si="59"/>
        <v>0</v>
      </c>
    </row>
    <row r="856" ht="16.5" spans="1:12">
      <c r="A856" s="41">
        <v>855</v>
      </c>
      <c r="B856" s="41"/>
      <c r="C856" s="41"/>
      <c r="D856" s="42"/>
      <c r="E856" s="43">
        <f t="shared" si="56"/>
        <v>0</v>
      </c>
      <c r="F856" s="43">
        <f>IF(E856&gt;0,VLOOKUP(E856,税率表!$C$29:$F$36,3,1),0)</f>
        <v>0</v>
      </c>
      <c r="G856" s="43">
        <f>IF(E856&gt;0,VLOOKUP(E856,税率表!$C$29:$F$36,4,1),0)</f>
        <v>0</v>
      </c>
      <c r="H856" s="43">
        <f t="shared" si="57"/>
        <v>0</v>
      </c>
      <c r="I856" s="43">
        <f>IF(H856&gt;0,VLOOKUP(H856/12,税率表!$A$17:$D$24,3,1),0)</f>
        <v>0</v>
      </c>
      <c r="J856" s="43">
        <f>IF(H856&gt;0,VLOOKUP(H856/12,税率表!$A$17:$D$24,4,1),0)</f>
        <v>0</v>
      </c>
      <c r="K856" s="43">
        <f t="shared" si="58"/>
        <v>0</v>
      </c>
      <c r="L856" s="43">
        <f t="shared" si="59"/>
        <v>0</v>
      </c>
    </row>
    <row r="857" ht="16.5" spans="1:12">
      <c r="A857" s="41">
        <v>856</v>
      </c>
      <c r="B857" s="41"/>
      <c r="C857" s="41"/>
      <c r="D857" s="42"/>
      <c r="E857" s="43">
        <f t="shared" si="56"/>
        <v>0</v>
      </c>
      <c r="F857" s="43">
        <f>IF(E857&gt;0,VLOOKUP(E857,税率表!$C$29:$F$36,3,1),0)</f>
        <v>0</v>
      </c>
      <c r="G857" s="43">
        <f>IF(E857&gt;0,VLOOKUP(E857,税率表!$C$29:$F$36,4,1),0)</f>
        <v>0</v>
      </c>
      <c r="H857" s="43">
        <f t="shared" si="57"/>
        <v>0</v>
      </c>
      <c r="I857" s="43">
        <f>IF(H857&gt;0,VLOOKUP(H857/12,税率表!$A$17:$D$24,3,1),0)</f>
        <v>0</v>
      </c>
      <c r="J857" s="43">
        <f>IF(H857&gt;0,VLOOKUP(H857/12,税率表!$A$17:$D$24,4,1),0)</f>
        <v>0</v>
      </c>
      <c r="K857" s="43">
        <f t="shared" si="58"/>
        <v>0</v>
      </c>
      <c r="L857" s="43">
        <f t="shared" si="59"/>
        <v>0</v>
      </c>
    </row>
    <row r="858" ht="16.5" spans="1:12">
      <c r="A858" s="41">
        <v>857</v>
      </c>
      <c r="B858" s="41"/>
      <c r="C858" s="41"/>
      <c r="D858" s="42"/>
      <c r="E858" s="43">
        <f t="shared" si="56"/>
        <v>0</v>
      </c>
      <c r="F858" s="43">
        <f>IF(E858&gt;0,VLOOKUP(E858,税率表!$C$29:$F$36,3,1),0)</f>
        <v>0</v>
      </c>
      <c r="G858" s="43">
        <f>IF(E858&gt;0,VLOOKUP(E858,税率表!$C$29:$F$36,4,1),0)</f>
        <v>0</v>
      </c>
      <c r="H858" s="43">
        <f t="shared" si="57"/>
        <v>0</v>
      </c>
      <c r="I858" s="43">
        <f>IF(H858&gt;0,VLOOKUP(H858/12,税率表!$A$17:$D$24,3,1),0)</f>
        <v>0</v>
      </c>
      <c r="J858" s="43">
        <f>IF(H858&gt;0,VLOOKUP(H858/12,税率表!$A$17:$D$24,4,1),0)</f>
        <v>0</v>
      </c>
      <c r="K858" s="43">
        <f t="shared" si="58"/>
        <v>0</v>
      </c>
      <c r="L858" s="43">
        <f t="shared" si="59"/>
        <v>0</v>
      </c>
    </row>
    <row r="859" ht="16.5" spans="1:12">
      <c r="A859" s="41">
        <v>858</v>
      </c>
      <c r="B859" s="41"/>
      <c r="C859" s="41"/>
      <c r="D859" s="42"/>
      <c r="E859" s="43">
        <f t="shared" si="56"/>
        <v>0</v>
      </c>
      <c r="F859" s="43">
        <f>IF(E859&gt;0,VLOOKUP(E859,税率表!$C$29:$F$36,3,1),0)</f>
        <v>0</v>
      </c>
      <c r="G859" s="43">
        <f>IF(E859&gt;0,VLOOKUP(E859,税率表!$C$29:$F$36,4,1),0)</f>
        <v>0</v>
      </c>
      <c r="H859" s="43">
        <f t="shared" si="57"/>
        <v>0</v>
      </c>
      <c r="I859" s="43">
        <f>IF(H859&gt;0,VLOOKUP(H859/12,税率表!$A$17:$D$24,3,1),0)</f>
        <v>0</v>
      </c>
      <c r="J859" s="43">
        <f>IF(H859&gt;0,VLOOKUP(H859/12,税率表!$A$17:$D$24,4,1),0)</f>
        <v>0</v>
      </c>
      <c r="K859" s="43">
        <f t="shared" si="58"/>
        <v>0</v>
      </c>
      <c r="L859" s="43">
        <f t="shared" si="59"/>
        <v>0</v>
      </c>
    </row>
    <row r="860" ht="16.5" spans="1:12">
      <c r="A860" s="41">
        <v>859</v>
      </c>
      <c r="B860" s="41"/>
      <c r="C860" s="41"/>
      <c r="D860" s="42"/>
      <c r="E860" s="43">
        <f t="shared" si="56"/>
        <v>0</v>
      </c>
      <c r="F860" s="43">
        <f>IF(E860&gt;0,VLOOKUP(E860,税率表!$C$29:$F$36,3,1),0)</f>
        <v>0</v>
      </c>
      <c r="G860" s="43">
        <f>IF(E860&gt;0,VLOOKUP(E860,税率表!$C$29:$F$36,4,1),0)</f>
        <v>0</v>
      </c>
      <c r="H860" s="43">
        <f t="shared" si="57"/>
        <v>0</v>
      </c>
      <c r="I860" s="43">
        <f>IF(H860&gt;0,VLOOKUP(H860/12,税率表!$A$17:$D$24,3,1),0)</f>
        <v>0</v>
      </c>
      <c r="J860" s="43">
        <f>IF(H860&gt;0,VLOOKUP(H860/12,税率表!$A$17:$D$24,4,1),0)</f>
        <v>0</v>
      </c>
      <c r="K860" s="43">
        <f t="shared" si="58"/>
        <v>0</v>
      </c>
      <c r="L860" s="43">
        <f t="shared" si="59"/>
        <v>0</v>
      </c>
    </row>
    <row r="861" ht="16.5" spans="1:12">
      <c r="A861" s="41">
        <v>860</v>
      </c>
      <c r="B861" s="41"/>
      <c r="C861" s="41"/>
      <c r="D861" s="42"/>
      <c r="E861" s="43">
        <f t="shared" si="56"/>
        <v>0</v>
      </c>
      <c r="F861" s="43">
        <f>IF(E861&gt;0,VLOOKUP(E861,税率表!$C$29:$F$36,3,1),0)</f>
        <v>0</v>
      </c>
      <c r="G861" s="43">
        <f>IF(E861&gt;0,VLOOKUP(E861,税率表!$C$29:$F$36,4,1),0)</f>
        <v>0</v>
      </c>
      <c r="H861" s="43">
        <f t="shared" si="57"/>
        <v>0</v>
      </c>
      <c r="I861" s="43">
        <f>IF(H861&gt;0,VLOOKUP(H861/12,税率表!$A$17:$D$24,3,1),0)</f>
        <v>0</v>
      </c>
      <c r="J861" s="43">
        <f>IF(H861&gt;0,VLOOKUP(H861/12,税率表!$A$17:$D$24,4,1),0)</f>
        <v>0</v>
      </c>
      <c r="K861" s="43">
        <f t="shared" si="58"/>
        <v>0</v>
      </c>
      <c r="L861" s="43">
        <f t="shared" si="59"/>
        <v>0</v>
      </c>
    </row>
    <row r="862" ht="16.5" spans="1:12">
      <c r="A862" s="41">
        <v>861</v>
      </c>
      <c r="B862" s="41"/>
      <c r="C862" s="41"/>
      <c r="D862" s="42"/>
      <c r="E862" s="43">
        <f t="shared" si="56"/>
        <v>0</v>
      </c>
      <c r="F862" s="43">
        <f>IF(E862&gt;0,VLOOKUP(E862,税率表!$C$29:$F$36,3,1),0)</f>
        <v>0</v>
      </c>
      <c r="G862" s="43">
        <f>IF(E862&gt;0,VLOOKUP(E862,税率表!$C$29:$F$36,4,1),0)</f>
        <v>0</v>
      </c>
      <c r="H862" s="43">
        <f t="shared" si="57"/>
        <v>0</v>
      </c>
      <c r="I862" s="43">
        <f>IF(H862&gt;0,VLOOKUP(H862/12,税率表!$A$17:$D$24,3,1),0)</f>
        <v>0</v>
      </c>
      <c r="J862" s="43">
        <f>IF(H862&gt;0,VLOOKUP(H862/12,税率表!$A$17:$D$24,4,1),0)</f>
        <v>0</v>
      </c>
      <c r="K862" s="43">
        <f t="shared" si="58"/>
        <v>0</v>
      </c>
      <c r="L862" s="43">
        <f t="shared" si="59"/>
        <v>0</v>
      </c>
    </row>
    <row r="863" ht="16.5" spans="1:12">
      <c r="A863" s="41">
        <v>862</v>
      </c>
      <c r="B863" s="41"/>
      <c r="C863" s="41"/>
      <c r="D863" s="42"/>
      <c r="E863" s="43">
        <f t="shared" si="56"/>
        <v>0</v>
      </c>
      <c r="F863" s="43">
        <f>IF(E863&gt;0,VLOOKUP(E863,税率表!$C$29:$F$36,3,1),0)</f>
        <v>0</v>
      </c>
      <c r="G863" s="43">
        <f>IF(E863&gt;0,VLOOKUP(E863,税率表!$C$29:$F$36,4,1),0)</f>
        <v>0</v>
      </c>
      <c r="H863" s="43">
        <f t="shared" si="57"/>
        <v>0</v>
      </c>
      <c r="I863" s="43">
        <f>IF(H863&gt;0,VLOOKUP(H863/12,税率表!$A$17:$D$24,3,1),0)</f>
        <v>0</v>
      </c>
      <c r="J863" s="43">
        <f>IF(H863&gt;0,VLOOKUP(H863/12,税率表!$A$17:$D$24,4,1),0)</f>
        <v>0</v>
      </c>
      <c r="K863" s="43">
        <f t="shared" si="58"/>
        <v>0</v>
      </c>
      <c r="L863" s="43">
        <f t="shared" si="59"/>
        <v>0</v>
      </c>
    </row>
    <row r="864" ht="16.5" spans="1:12">
      <c r="A864" s="41">
        <v>863</v>
      </c>
      <c r="B864" s="41"/>
      <c r="C864" s="41"/>
      <c r="D864" s="42"/>
      <c r="E864" s="43">
        <f t="shared" si="56"/>
        <v>0</v>
      </c>
      <c r="F864" s="43">
        <f>IF(E864&gt;0,VLOOKUP(E864,税率表!$C$29:$F$36,3,1),0)</f>
        <v>0</v>
      </c>
      <c r="G864" s="43">
        <f>IF(E864&gt;0,VLOOKUP(E864,税率表!$C$29:$F$36,4,1),0)</f>
        <v>0</v>
      </c>
      <c r="H864" s="43">
        <f t="shared" si="57"/>
        <v>0</v>
      </c>
      <c r="I864" s="43">
        <f>IF(H864&gt;0,VLOOKUP(H864/12,税率表!$A$17:$D$24,3,1),0)</f>
        <v>0</v>
      </c>
      <c r="J864" s="43">
        <f>IF(H864&gt;0,VLOOKUP(H864/12,税率表!$A$17:$D$24,4,1),0)</f>
        <v>0</v>
      </c>
      <c r="K864" s="43">
        <f t="shared" si="58"/>
        <v>0</v>
      </c>
      <c r="L864" s="43">
        <f t="shared" si="59"/>
        <v>0</v>
      </c>
    </row>
    <row r="865" ht="16.5" spans="1:12">
      <c r="A865" s="41">
        <v>864</v>
      </c>
      <c r="B865" s="41"/>
      <c r="C865" s="41"/>
      <c r="D865" s="42"/>
      <c r="E865" s="43">
        <f t="shared" si="56"/>
        <v>0</v>
      </c>
      <c r="F865" s="43">
        <f>IF(E865&gt;0,VLOOKUP(E865,税率表!$C$29:$F$36,3,1),0)</f>
        <v>0</v>
      </c>
      <c r="G865" s="43">
        <f>IF(E865&gt;0,VLOOKUP(E865,税率表!$C$29:$F$36,4,1),0)</f>
        <v>0</v>
      </c>
      <c r="H865" s="43">
        <f t="shared" si="57"/>
        <v>0</v>
      </c>
      <c r="I865" s="43">
        <f>IF(H865&gt;0,VLOOKUP(H865/12,税率表!$A$17:$D$24,3,1),0)</f>
        <v>0</v>
      </c>
      <c r="J865" s="43">
        <f>IF(H865&gt;0,VLOOKUP(H865/12,税率表!$A$17:$D$24,4,1),0)</f>
        <v>0</v>
      </c>
      <c r="K865" s="43">
        <f t="shared" si="58"/>
        <v>0</v>
      </c>
      <c r="L865" s="43">
        <f t="shared" si="59"/>
        <v>0</v>
      </c>
    </row>
    <row r="866" ht="16.5" spans="1:12">
      <c r="A866" s="41">
        <v>865</v>
      </c>
      <c r="B866" s="41"/>
      <c r="C866" s="41"/>
      <c r="D866" s="42"/>
      <c r="E866" s="43">
        <f t="shared" si="56"/>
        <v>0</v>
      </c>
      <c r="F866" s="43">
        <f>IF(E866&gt;0,VLOOKUP(E866,税率表!$C$29:$F$36,3,1),0)</f>
        <v>0</v>
      </c>
      <c r="G866" s="43">
        <f>IF(E866&gt;0,VLOOKUP(E866,税率表!$C$29:$F$36,4,1),0)</f>
        <v>0</v>
      </c>
      <c r="H866" s="43">
        <f t="shared" si="57"/>
        <v>0</v>
      </c>
      <c r="I866" s="43">
        <f>IF(H866&gt;0,VLOOKUP(H866/12,税率表!$A$17:$D$24,3,1),0)</f>
        <v>0</v>
      </c>
      <c r="J866" s="43">
        <f>IF(H866&gt;0,VLOOKUP(H866/12,税率表!$A$17:$D$24,4,1),0)</f>
        <v>0</v>
      </c>
      <c r="K866" s="43">
        <f t="shared" si="58"/>
        <v>0</v>
      </c>
      <c r="L866" s="43">
        <f t="shared" si="59"/>
        <v>0</v>
      </c>
    </row>
    <row r="867" ht="16.5" spans="1:12">
      <c r="A867" s="41">
        <v>866</v>
      </c>
      <c r="B867" s="41"/>
      <c r="C867" s="41"/>
      <c r="D867" s="42"/>
      <c r="E867" s="43">
        <f t="shared" si="56"/>
        <v>0</v>
      </c>
      <c r="F867" s="43">
        <f>IF(E867&gt;0,VLOOKUP(E867,税率表!$C$29:$F$36,3,1),0)</f>
        <v>0</v>
      </c>
      <c r="G867" s="43">
        <f>IF(E867&gt;0,VLOOKUP(E867,税率表!$C$29:$F$36,4,1),0)</f>
        <v>0</v>
      </c>
      <c r="H867" s="43">
        <f t="shared" si="57"/>
        <v>0</v>
      </c>
      <c r="I867" s="43">
        <f>IF(H867&gt;0,VLOOKUP(H867/12,税率表!$A$17:$D$24,3,1),0)</f>
        <v>0</v>
      </c>
      <c r="J867" s="43">
        <f>IF(H867&gt;0,VLOOKUP(H867/12,税率表!$A$17:$D$24,4,1),0)</f>
        <v>0</v>
      </c>
      <c r="K867" s="43">
        <f t="shared" si="58"/>
        <v>0</v>
      </c>
      <c r="L867" s="43">
        <f t="shared" si="59"/>
        <v>0</v>
      </c>
    </row>
    <row r="868" ht="16.5" spans="1:12">
      <c r="A868" s="41">
        <v>867</v>
      </c>
      <c r="B868" s="41"/>
      <c r="C868" s="41"/>
      <c r="D868" s="42"/>
      <c r="E868" s="43">
        <f t="shared" si="56"/>
        <v>0</v>
      </c>
      <c r="F868" s="43">
        <f>IF(E868&gt;0,VLOOKUP(E868,税率表!$C$29:$F$36,3,1),0)</f>
        <v>0</v>
      </c>
      <c r="G868" s="43">
        <f>IF(E868&gt;0,VLOOKUP(E868,税率表!$C$29:$F$36,4,1),0)</f>
        <v>0</v>
      </c>
      <c r="H868" s="43">
        <f t="shared" si="57"/>
        <v>0</v>
      </c>
      <c r="I868" s="43">
        <f>IF(H868&gt;0,VLOOKUP(H868/12,税率表!$A$17:$D$24,3,1),0)</f>
        <v>0</v>
      </c>
      <c r="J868" s="43">
        <f>IF(H868&gt;0,VLOOKUP(H868/12,税率表!$A$17:$D$24,4,1),0)</f>
        <v>0</v>
      </c>
      <c r="K868" s="43">
        <f t="shared" si="58"/>
        <v>0</v>
      </c>
      <c r="L868" s="43">
        <f t="shared" si="59"/>
        <v>0</v>
      </c>
    </row>
    <row r="869" ht="16.5" spans="1:12">
      <c r="A869" s="41">
        <v>868</v>
      </c>
      <c r="B869" s="41"/>
      <c r="C869" s="41"/>
      <c r="D869" s="42"/>
      <c r="E869" s="43">
        <f t="shared" si="56"/>
        <v>0</v>
      </c>
      <c r="F869" s="43">
        <f>IF(E869&gt;0,VLOOKUP(E869,税率表!$C$29:$F$36,3,1),0)</f>
        <v>0</v>
      </c>
      <c r="G869" s="43">
        <f>IF(E869&gt;0,VLOOKUP(E869,税率表!$C$29:$F$36,4,1),0)</f>
        <v>0</v>
      </c>
      <c r="H869" s="43">
        <f t="shared" si="57"/>
        <v>0</v>
      </c>
      <c r="I869" s="43">
        <f>IF(H869&gt;0,VLOOKUP(H869/12,税率表!$A$17:$D$24,3,1),0)</f>
        <v>0</v>
      </c>
      <c r="J869" s="43">
        <f>IF(H869&gt;0,VLOOKUP(H869/12,税率表!$A$17:$D$24,4,1),0)</f>
        <v>0</v>
      </c>
      <c r="K869" s="43">
        <f t="shared" si="58"/>
        <v>0</v>
      </c>
      <c r="L869" s="43">
        <f t="shared" si="59"/>
        <v>0</v>
      </c>
    </row>
    <row r="870" ht="16.5" spans="1:12">
      <c r="A870" s="41">
        <v>869</v>
      </c>
      <c r="B870" s="41"/>
      <c r="C870" s="41"/>
      <c r="D870" s="42"/>
      <c r="E870" s="43">
        <f t="shared" si="56"/>
        <v>0</v>
      </c>
      <c r="F870" s="43">
        <f>IF(E870&gt;0,VLOOKUP(E870,税率表!$C$29:$F$36,3,1),0)</f>
        <v>0</v>
      </c>
      <c r="G870" s="43">
        <f>IF(E870&gt;0,VLOOKUP(E870,税率表!$C$29:$F$36,4,1),0)</f>
        <v>0</v>
      </c>
      <c r="H870" s="43">
        <f t="shared" si="57"/>
        <v>0</v>
      </c>
      <c r="I870" s="43">
        <f>IF(H870&gt;0,VLOOKUP(H870/12,税率表!$A$17:$D$24,3,1),0)</f>
        <v>0</v>
      </c>
      <c r="J870" s="43">
        <f>IF(H870&gt;0,VLOOKUP(H870/12,税率表!$A$17:$D$24,4,1),0)</f>
        <v>0</v>
      </c>
      <c r="K870" s="43">
        <f t="shared" si="58"/>
        <v>0</v>
      </c>
      <c r="L870" s="43">
        <f t="shared" si="59"/>
        <v>0</v>
      </c>
    </row>
    <row r="871" ht="16.5" spans="1:12">
      <c r="A871" s="41">
        <v>870</v>
      </c>
      <c r="B871" s="41"/>
      <c r="C871" s="41"/>
      <c r="D871" s="42"/>
      <c r="E871" s="43">
        <f t="shared" si="56"/>
        <v>0</v>
      </c>
      <c r="F871" s="43">
        <f>IF(E871&gt;0,VLOOKUP(E871,税率表!$C$29:$F$36,3,1),0)</f>
        <v>0</v>
      </c>
      <c r="G871" s="43">
        <f>IF(E871&gt;0,VLOOKUP(E871,税率表!$C$29:$F$36,4,1),0)</f>
        <v>0</v>
      </c>
      <c r="H871" s="43">
        <f t="shared" si="57"/>
        <v>0</v>
      </c>
      <c r="I871" s="43">
        <f>IF(H871&gt;0,VLOOKUP(H871/12,税率表!$A$17:$D$24,3,1),0)</f>
        <v>0</v>
      </c>
      <c r="J871" s="43">
        <f>IF(H871&gt;0,VLOOKUP(H871/12,税率表!$A$17:$D$24,4,1),0)</f>
        <v>0</v>
      </c>
      <c r="K871" s="43">
        <f t="shared" si="58"/>
        <v>0</v>
      </c>
      <c r="L871" s="43">
        <f t="shared" si="59"/>
        <v>0</v>
      </c>
    </row>
    <row r="872" ht="16.5" spans="1:12">
      <c r="A872" s="41">
        <v>871</v>
      </c>
      <c r="B872" s="41"/>
      <c r="C872" s="41"/>
      <c r="D872" s="42"/>
      <c r="E872" s="43">
        <f t="shared" si="56"/>
        <v>0</v>
      </c>
      <c r="F872" s="43">
        <f>IF(E872&gt;0,VLOOKUP(E872,税率表!$C$29:$F$36,3,1),0)</f>
        <v>0</v>
      </c>
      <c r="G872" s="43">
        <f>IF(E872&gt;0,VLOOKUP(E872,税率表!$C$29:$F$36,4,1),0)</f>
        <v>0</v>
      </c>
      <c r="H872" s="43">
        <f t="shared" si="57"/>
        <v>0</v>
      </c>
      <c r="I872" s="43">
        <f>IF(H872&gt;0,VLOOKUP(H872/12,税率表!$A$17:$D$24,3,1),0)</f>
        <v>0</v>
      </c>
      <c r="J872" s="43">
        <f>IF(H872&gt;0,VLOOKUP(H872/12,税率表!$A$17:$D$24,4,1),0)</f>
        <v>0</v>
      </c>
      <c r="K872" s="43">
        <f t="shared" si="58"/>
        <v>0</v>
      </c>
      <c r="L872" s="43">
        <f t="shared" si="59"/>
        <v>0</v>
      </c>
    </row>
    <row r="873" ht="16.5" spans="1:12">
      <c r="A873" s="41">
        <v>872</v>
      </c>
      <c r="B873" s="41"/>
      <c r="C873" s="41"/>
      <c r="D873" s="42"/>
      <c r="E873" s="43">
        <f t="shared" si="56"/>
        <v>0</v>
      </c>
      <c r="F873" s="43">
        <f>IF(E873&gt;0,VLOOKUP(E873,税率表!$C$29:$F$36,3,1),0)</f>
        <v>0</v>
      </c>
      <c r="G873" s="43">
        <f>IF(E873&gt;0,VLOOKUP(E873,税率表!$C$29:$F$36,4,1),0)</f>
        <v>0</v>
      </c>
      <c r="H873" s="43">
        <f t="shared" si="57"/>
        <v>0</v>
      </c>
      <c r="I873" s="43">
        <f>IF(H873&gt;0,VLOOKUP(H873/12,税率表!$A$17:$D$24,3,1),0)</f>
        <v>0</v>
      </c>
      <c r="J873" s="43">
        <f>IF(H873&gt;0,VLOOKUP(H873/12,税率表!$A$17:$D$24,4,1),0)</f>
        <v>0</v>
      </c>
      <c r="K873" s="43">
        <f t="shared" si="58"/>
        <v>0</v>
      </c>
      <c r="L873" s="43">
        <f t="shared" si="59"/>
        <v>0</v>
      </c>
    </row>
    <row r="874" ht="16.5" spans="1:12">
      <c r="A874" s="41">
        <v>873</v>
      </c>
      <c r="B874" s="41"/>
      <c r="C874" s="41"/>
      <c r="D874" s="42"/>
      <c r="E874" s="43">
        <f t="shared" si="56"/>
        <v>0</v>
      </c>
      <c r="F874" s="43">
        <f>IF(E874&gt;0,VLOOKUP(E874,税率表!$C$29:$F$36,3,1),0)</f>
        <v>0</v>
      </c>
      <c r="G874" s="43">
        <f>IF(E874&gt;0,VLOOKUP(E874,税率表!$C$29:$F$36,4,1),0)</f>
        <v>0</v>
      </c>
      <c r="H874" s="43">
        <f t="shared" si="57"/>
        <v>0</v>
      </c>
      <c r="I874" s="43">
        <f>IF(H874&gt;0,VLOOKUP(H874/12,税率表!$A$17:$D$24,3,1),0)</f>
        <v>0</v>
      </c>
      <c r="J874" s="43">
        <f>IF(H874&gt;0,VLOOKUP(H874/12,税率表!$A$17:$D$24,4,1),0)</f>
        <v>0</v>
      </c>
      <c r="K874" s="43">
        <f t="shared" si="58"/>
        <v>0</v>
      </c>
      <c r="L874" s="43">
        <f t="shared" si="59"/>
        <v>0</v>
      </c>
    </row>
    <row r="875" ht="16.5" spans="1:12">
      <c r="A875" s="41">
        <v>874</v>
      </c>
      <c r="B875" s="41"/>
      <c r="C875" s="41"/>
      <c r="D875" s="42"/>
      <c r="E875" s="43">
        <f t="shared" si="56"/>
        <v>0</v>
      </c>
      <c r="F875" s="43">
        <f>IF(E875&gt;0,VLOOKUP(E875,税率表!$C$29:$F$36,3,1),0)</f>
        <v>0</v>
      </c>
      <c r="G875" s="43">
        <f>IF(E875&gt;0,VLOOKUP(E875,税率表!$C$29:$F$36,4,1),0)</f>
        <v>0</v>
      </c>
      <c r="H875" s="43">
        <f t="shared" si="57"/>
        <v>0</v>
      </c>
      <c r="I875" s="43">
        <f>IF(H875&gt;0,VLOOKUP(H875/12,税率表!$A$17:$D$24,3,1),0)</f>
        <v>0</v>
      </c>
      <c r="J875" s="43">
        <f>IF(H875&gt;0,VLOOKUP(H875/12,税率表!$A$17:$D$24,4,1),0)</f>
        <v>0</v>
      </c>
      <c r="K875" s="43">
        <f t="shared" si="58"/>
        <v>0</v>
      </c>
      <c r="L875" s="43">
        <f t="shared" si="59"/>
        <v>0</v>
      </c>
    </row>
    <row r="876" ht="16.5" spans="1:12">
      <c r="A876" s="41">
        <v>875</v>
      </c>
      <c r="B876" s="41"/>
      <c r="C876" s="41"/>
      <c r="D876" s="42"/>
      <c r="E876" s="43">
        <f t="shared" si="56"/>
        <v>0</v>
      </c>
      <c r="F876" s="43">
        <f>IF(E876&gt;0,VLOOKUP(E876,税率表!$C$29:$F$36,3,1),0)</f>
        <v>0</v>
      </c>
      <c r="G876" s="43">
        <f>IF(E876&gt;0,VLOOKUP(E876,税率表!$C$29:$F$36,4,1),0)</f>
        <v>0</v>
      </c>
      <c r="H876" s="43">
        <f t="shared" si="57"/>
        <v>0</v>
      </c>
      <c r="I876" s="43">
        <f>IF(H876&gt;0,VLOOKUP(H876/12,税率表!$A$17:$D$24,3,1),0)</f>
        <v>0</v>
      </c>
      <c r="J876" s="43">
        <f>IF(H876&gt;0,VLOOKUP(H876/12,税率表!$A$17:$D$24,4,1),0)</f>
        <v>0</v>
      </c>
      <c r="K876" s="43">
        <f t="shared" si="58"/>
        <v>0</v>
      </c>
      <c r="L876" s="43">
        <f t="shared" si="59"/>
        <v>0</v>
      </c>
    </row>
    <row r="877" ht="16.5" spans="1:12">
      <c r="A877" s="41">
        <v>876</v>
      </c>
      <c r="B877" s="41"/>
      <c r="C877" s="41"/>
      <c r="D877" s="42"/>
      <c r="E877" s="43">
        <f t="shared" si="56"/>
        <v>0</v>
      </c>
      <c r="F877" s="43">
        <f>IF(E877&gt;0,VLOOKUP(E877,税率表!$C$29:$F$36,3,1),0)</f>
        <v>0</v>
      </c>
      <c r="G877" s="43">
        <f>IF(E877&gt;0,VLOOKUP(E877,税率表!$C$29:$F$36,4,1),0)</f>
        <v>0</v>
      </c>
      <c r="H877" s="43">
        <f t="shared" si="57"/>
        <v>0</v>
      </c>
      <c r="I877" s="43">
        <f>IF(H877&gt;0,VLOOKUP(H877/12,税率表!$A$17:$D$24,3,1),0)</f>
        <v>0</v>
      </c>
      <c r="J877" s="43">
        <f>IF(H877&gt;0,VLOOKUP(H877/12,税率表!$A$17:$D$24,4,1),0)</f>
        <v>0</v>
      </c>
      <c r="K877" s="43">
        <f t="shared" si="58"/>
        <v>0</v>
      </c>
      <c r="L877" s="43">
        <f t="shared" si="59"/>
        <v>0</v>
      </c>
    </row>
    <row r="878" ht="16.5" spans="1:12">
      <c r="A878" s="41">
        <v>877</v>
      </c>
      <c r="B878" s="41"/>
      <c r="C878" s="41"/>
      <c r="D878" s="42"/>
      <c r="E878" s="43">
        <f t="shared" si="56"/>
        <v>0</v>
      </c>
      <c r="F878" s="43">
        <f>IF(E878&gt;0,VLOOKUP(E878,税率表!$C$29:$F$36,3,1),0)</f>
        <v>0</v>
      </c>
      <c r="G878" s="43">
        <f>IF(E878&gt;0,VLOOKUP(E878,税率表!$C$29:$F$36,4,1),0)</f>
        <v>0</v>
      </c>
      <c r="H878" s="43">
        <f t="shared" si="57"/>
        <v>0</v>
      </c>
      <c r="I878" s="43">
        <f>IF(H878&gt;0,VLOOKUP(H878/12,税率表!$A$17:$D$24,3,1),0)</f>
        <v>0</v>
      </c>
      <c r="J878" s="43">
        <f>IF(H878&gt;0,VLOOKUP(H878/12,税率表!$A$17:$D$24,4,1),0)</f>
        <v>0</v>
      </c>
      <c r="K878" s="43">
        <f t="shared" si="58"/>
        <v>0</v>
      </c>
      <c r="L878" s="43">
        <f t="shared" si="59"/>
        <v>0</v>
      </c>
    </row>
    <row r="879" ht="16.5" spans="1:12">
      <c r="A879" s="41">
        <v>878</v>
      </c>
      <c r="B879" s="41"/>
      <c r="C879" s="41"/>
      <c r="D879" s="42"/>
      <c r="E879" s="43">
        <f t="shared" si="56"/>
        <v>0</v>
      </c>
      <c r="F879" s="43">
        <f>IF(E879&gt;0,VLOOKUP(E879,税率表!$C$29:$F$36,3,1),0)</f>
        <v>0</v>
      </c>
      <c r="G879" s="43">
        <f>IF(E879&gt;0,VLOOKUP(E879,税率表!$C$29:$F$36,4,1),0)</f>
        <v>0</v>
      </c>
      <c r="H879" s="43">
        <f t="shared" si="57"/>
        <v>0</v>
      </c>
      <c r="I879" s="43">
        <f>IF(H879&gt;0,VLOOKUP(H879/12,税率表!$A$17:$D$24,3,1),0)</f>
        <v>0</v>
      </c>
      <c r="J879" s="43">
        <f>IF(H879&gt;0,VLOOKUP(H879/12,税率表!$A$17:$D$24,4,1),0)</f>
        <v>0</v>
      </c>
      <c r="K879" s="43">
        <f t="shared" si="58"/>
        <v>0</v>
      </c>
      <c r="L879" s="43">
        <f t="shared" si="59"/>
        <v>0</v>
      </c>
    </row>
    <row r="880" ht="16.5" spans="1:12">
      <c r="A880" s="41">
        <v>879</v>
      </c>
      <c r="B880" s="41"/>
      <c r="C880" s="41"/>
      <c r="D880" s="42"/>
      <c r="E880" s="43">
        <f t="shared" si="56"/>
        <v>0</v>
      </c>
      <c r="F880" s="43">
        <f>IF(E880&gt;0,VLOOKUP(E880,税率表!$C$29:$F$36,3,1),0)</f>
        <v>0</v>
      </c>
      <c r="G880" s="43">
        <f>IF(E880&gt;0,VLOOKUP(E880,税率表!$C$29:$F$36,4,1),0)</f>
        <v>0</v>
      </c>
      <c r="H880" s="43">
        <f t="shared" si="57"/>
        <v>0</v>
      </c>
      <c r="I880" s="43">
        <f>IF(H880&gt;0,VLOOKUP(H880/12,税率表!$A$17:$D$24,3,1),0)</f>
        <v>0</v>
      </c>
      <c r="J880" s="43">
        <f>IF(H880&gt;0,VLOOKUP(H880/12,税率表!$A$17:$D$24,4,1),0)</f>
        <v>0</v>
      </c>
      <c r="K880" s="43">
        <f t="shared" si="58"/>
        <v>0</v>
      </c>
      <c r="L880" s="43">
        <f t="shared" si="59"/>
        <v>0</v>
      </c>
    </row>
    <row r="881" ht="16.5" spans="1:12">
      <c r="A881" s="41">
        <v>880</v>
      </c>
      <c r="B881" s="41"/>
      <c r="C881" s="41"/>
      <c r="D881" s="42"/>
      <c r="E881" s="43">
        <f t="shared" si="56"/>
        <v>0</v>
      </c>
      <c r="F881" s="43">
        <f>IF(E881&gt;0,VLOOKUP(E881,税率表!$C$29:$F$36,3,1),0)</f>
        <v>0</v>
      </c>
      <c r="G881" s="43">
        <f>IF(E881&gt;0,VLOOKUP(E881,税率表!$C$29:$F$36,4,1),0)</f>
        <v>0</v>
      </c>
      <c r="H881" s="43">
        <f t="shared" si="57"/>
        <v>0</v>
      </c>
      <c r="I881" s="43">
        <f>IF(H881&gt;0,VLOOKUP(H881/12,税率表!$A$17:$D$24,3,1),0)</f>
        <v>0</v>
      </c>
      <c r="J881" s="43">
        <f>IF(H881&gt;0,VLOOKUP(H881/12,税率表!$A$17:$D$24,4,1),0)</f>
        <v>0</v>
      </c>
      <c r="K881" s="43">
        <f t="shared" si="58"/>
        <v>0</v>
      </c>
      <c r="L881" s="43">
        <f t="shared" si="59"/>
        <v>0</v>
      </c>
    </row>
    <row r="882" ht="16.5" spans="1:12">
      <c r="A882" s="41">
        <v>881</v>
      </c>
      <c r="B882" s="41"/>
      <c r="C882" s="41"/>
      <c r="D882" s="42"/>
      <c r="E882" s="43">
        <f t="shared" si="56"/>
        <v>0</v>
      </c>
      <c r="F882" s="43">
        <f>IF(E882&gt;0,VLOOKUP(E882,税率表!$C$29:$F$36,3,1),0)</f>
        <v>0</v>
      </c>
      <c r="G882" s="43">
        <f>IF(E882&gt;0,VLOOKUP(E882,税率表!$C$29:$F$36,4,1),0)</f>
        <v>0</v>
      </c>
      <c r="H882" s="43">
        <f t="shared" si="57"/>
        <v>0</v>
      </c>
      <c r="I882" s="43">
        <f>IF(H882&gt;0,VLOOKUP(H882/12,税率表!$A$17:$D$24,3,1),0)</f>
        <v>0</v>
      </c>
      <c r="J882" s="43">
        <f>IF(H882&gt;0,VLOOKUP(H882/12,税率表!$A$17:$D$24,4,1),0)</f>
        <v>0</v>
      </c>
      <c r="K882" s="43">
        <f t="shared" si="58"/>
        <v>0</v>
      </c>
      <c r="L882" s="43">
        <f t="shared" si="59"/>
        <v>0</v>
      </c>
    </row>
    <row r="883" ht="16.5" spans="1:12">
      <c r="A883" s="41">
        <v>882</v>
      </c>
      <c r="B883" s="41"/>
      <c r="C883" s="41"/>
      <c r="D883" s="42"/>
      <c r="E883" s="43">
        <f t="shared" si="56"/>
        <v>0</v>
      </c>
      <c r="F883" s="43">
        <f>IF(E883&gt;0,VLOOKUP(E883,税率表!$C$29:$F$36,3,1),0)</f>
        <v>0</v>
      </c>
      <c r="G883" s="43">
        <f>IF(E883&gt;0,VLOOKUP(E883,税率表!$C$29:$F$36,4,1),0)</f>
        <v>0</v>
      </c>
      <c r="H883" s="43">
        <f t="shared" si="57"/>
        <v>0</v>
      </c>
      <c r="I883" s="43">
        <f>IF(H883&gt;0,VLOOKUP(H883/12,税率表!$A$17:$D$24,3,1),0)</f>
        <v>0</v>
      </c>
      <c r="J883" s="43">
        <f>IF(H883&gt;0,VLOOKUP(H883/12,税率表!$A$17:$D$24,4,1),0)</f>
        <v>0</v>
      </c>
      <c r="K883" s="43">
        <f t="shared" si="58"/>
        <v>0</v>
      </c>
      <c r="L883" s="43">
        <f t="shared" si="59"/>
        <v>0</v>
      </c>
    </row>
    <row r="884" ht="16.5" spans="1:12">
      <c r="A884" s="41">
        <v>883</v>
      </c>
      <c r="B884" s="41"/>
      <c r="C884" s="41"/>
      <c r="D884" s="42"/>
      <c r="E884" s="43">
        <f t="shared" si="56"/>
        <v>0</v>
      </c>
      <c r="F884" s="43">
        <f>IF(E884&gt;0,VLOOKUP(E884,税率表!$C$29:$F$36,3,1),0)</f>
        <v>0</v>
      </c>
      <c r="G884" s="43">
        <f>IF(E884&gt;0,VLOOKUP(E884,税率表!$C$29:$F$36,4,1),0)</f>
        <v>0</v>
      </c>
      <c r="H884" s="43">
        <f t="shared" si="57"/>
        <v>0</v>
      </c>
      <c r="I884" s="43">
        <f>IF(H884&gt;0,VLOOKUP(H884/12,税率表!$A$17:$D$24,3,1),0)</f>
        <v>0</v>
      </c>
      <c r="J884" s="43">
        <f>IF(H884&gt;0,VLOOKUP(H884/12,税率表!$A$17:$D$24,4,1),0)</f>
        <v>0</v>
      </c>
      <c r="K884" s="43">
        <f t="shared" si="58"/>
        <v>0</v>
      </c>
      <c r="L884" s="43">
        <f t="shared" si="59"/>
        <v>0</v>
      </c>
    </row>
    <row r="885" ht="16.5" spans="1:12">
      <c r="A885" s="41">
        <v>884</v>
      </c>
      <c r="B885" s="41"/>
      <c r="C885" s="41"/>
      <c r="D885" s="42"/>
      <c r="E885" s="43">
        <f t="shared" si="56"/>
        <v>0</v>
      </c>
      <c r="F885" s="43">
        <f>IF(E885&gt;0,VLOOKUP(E885,税率表!$C$29:$F$36,3,1),0)</f>
        <v>0</v>
      </c>
      <c r="G885" s="43">
        <f>IF(E885&gt;0,VLOOKUP(E885,税率表!$C$29:$F$36,4,1),0)</f>
        <v>0</v>
      </c>
      <c r="H885" s="43">
        <f t="shared" si="57"/>
        <v>0</v>
      </c>
      <c r="I885" s="43">
        <f>IF(H885&gt;0,VLOOKUP(H885/12,税率表!$A$17:$D$24,3,1),0)</f>
        <v>0</v>
      </c>
      <c r="J885" s="43">
        <f>IF(H885&gt;0,VLOOKUP(H885/12,税率表!$A$17:$D$24,4,1),0)</f>
        <v>0</v>
      </c>
      <c r="K885" s="43">
        <f t="shared" si="58"/>
        <v>0</v>
      </c>
      <c r="L885" s="43">
        <f t="shared" si="59"/>
        <v>0</v>
      </c>
    </row>
    <row r="886" ht="16.5" spans="1:12">
      <c r="A886" s="41">
        <v>885</v>
      </c>
      <c r="B886" s="41"/>
      <c r="C886" s="41"/>
      <c r="D886" s="42"/>
      <c r="E886" s="43">
        <f t="shared" si="56"/>
        <v>0</v>
      </c>
      <c r="F886" s="43">
        <f>IF(E886&gt;0,VLOOKUP(E886,税率表!$C$29:$F$36,3,1),0)</f>
        <v>0</v>
      </c>
      <c r="G886" s="43">
        <f>IF(E886&gt;0,VLOOKUP(E886,税率表!$C$29:$F$36,4,1),0)</f>
        <v>0</v>
      </c>
      <c r="H886" s="43">
        <f t="shared" si="57"/>
        <v>0</v>
      </c>
      <c r="I886" s="43">
        <f>IF(H886&gt;0,VLOOKUP(H886/12,税率表!$A$17:$D$24,3,1),0)</f>
        <v>0</v>
      </c>
      <c r="J886" s="43">
        <f>IF(H886&gt;0,VLOOKUP(H886/12,税率表!$A$17:$D$24,4,1),0)</f>
        <v>0</v>
      </c>
      <c r="K886" s="43">
        <f t="shared" si="58"/>
        <v>0</v>
      </c>
      <c r="L886" s="43">
        <f t="shared" si="59"/>
        <v>0</v>
      </c>
    </row>
    <row r="887" ht="16.5" spans="1:12">
      <c r="A887" s="41">
        <v>886</v>
      </c>
      <c r="B887" s="41"/>
      <c r="C887" s="41"/>
      <c r="D887" s="42"/>
      <c r="E887" s="43">
        <f t="shared" si="56"/>
        <v>0</v>
      </c>
      <c r="F887" s="43">
        <f>IF(E887&gt;0,VLOOKUP(E887,税率表!$C$29:$F$36,3,1),0)</f>
        <v>0</v>
      </c>
      <c r="G887" s="43">
        <f>IF(E887&gt;0,VLOOKUP(E887,税率表!$C$29:$F$36,4,1),0)</f>
        <v>0</v>
      </c>
      <c r="H887" s="43">
        <f t="shared" si="57"/>
        <v>0</v>
      </c>
      <c r="I887" s="43">
        <f>IF(H887&gt;0,VLOOKUP(H887/12,税率表!$A$17:$D$24,3,1),0)</f>
        <v>0</v>
      </c>
      <c r="J887" s="43">
        <f>IF(H887&gt;0,VLOOKUP(H887/12,税率表!$A$17:$D$24,4,1),0)</f>
        <v>0</v>
      </c>
      <c r="K887" s="43">
        <f t="shared" si="58"/>
        <v>0</v>
      </c>
      <c r="L887" s="43">
        <f t="shared" si="59"/>
        <v>0</v>
      </c>
    </row>
    <row r="888" ht="16.5" spans="1:12">
      <c r="A888" s="41">
        <v>887</v>
      </c>
      <c r="B888" s="41"/>
      <c r="C888" s="41"/>
      <c r="D888" s="42"/>
      <c r="E888" s="43">
        <f t="shared" si="56"/>
        <v>0</v>
      </c>
      <c r="F888" s="43">
        <f>IF(E888&gt;0,VLOOKUP(E888,税率表!$C$29:$F$36,3,1),0)</f>
        <v>0</v>
      </c>
      <c r="G888" s="43">
        <f>IF(E888&gt;0,VLOOKUP(E888,税率表!$C$29:$F$36,4,1),0)</f>
        <v>0</v>
      </c>
      <c r="H888" s="43">
        <f t="shared" si="57"/>
        <v>0</v>
      </c>
      <c r="I888" s="43">
        <f>IF(H888&gt;0,VLOOKUP(H888/12,税率表!$A$17:$D$24,3,1),0)</f>
        <v>0</v>
      </c>
      <c r="J888" s="43">
        <f>IF(H888&gt;0,VLOOKUP(H888/12,税率表!$A$17:$D$24,4,1),0)</f>
        <v>0</v>
      </c>
      <c r="K888" s="43">
        <f t="shared" si="58"/>
        <v>0</v>
      </c>
      <c r="L888" s="43">
        <f t="shared" si="59"/>
        <v>0</v>
      </c>
    </row>
    <row r="889" ht="16.5" spans="1:12">
      <c r="A889" s="41">
        <v>888</v>
      </c>
      <c r="B889" s="41"/>
      <c r="C889" s="41"/>
      <c r="D889" s="42"/>
      <c r="E889" s="43">
        <f t="shared" si="56"/>
        <v>0</v>
      </c>
      <c r="F889" s="43">
        <f>IF(E889&gt;0,VLOOKUP(E889,税率表!$C$29:$F$36,3,1),0)</f>
        <v>0</v>
      </c>
      <c r="G889" s="43">
        <f>IF(E889&gt;0,VLOOKUP(E889,税率表!$C$29:$F$36,4,1),0)</f>
        <v>0</v>
      </c>
      <c r="H889" s="43">
        <f t="shared" si="57"/>
        <v>0</v>
      </c>
      <c r="I889" s="43">
        <f>IF(H889&gt;0,VLOOKUP(H889/12,税率表!$A$17:$D$24,3,1),0)</f>
        <v>0</v>
      </c>
      <c r="J889" s="43">
        <f>IF(H889&gt;0,VLOOKUP(H889/12,税率表!$A$17:$D$24,4,1),0)</f>
        <v>0</v>
      </c>
      <c r="K889" s="43">
        <f t="shared" si="58"/>
        <v>0</v>
      </c>
      <c r="L889" s="43">
        <f t="shared" si="59"/>
        <v>0</v>
      </c>
    </row>
    <row r="890" ht="16.5" spans="1:12">
      <c r="A890" s="41">
        <v>889</v>
      </c>
      <c r="B890" s="41"/>
      <c r="C890" s="41"/>
      <c r="D890" s="42"/>
      <c r="E890" s="43">
        <f t="shared" si="56"/>
        <v>0</v>
      </c>
      <c r="F890" s="43">
        <f>IF(E890&gt;0,VLOOKUP(E890,税率表!$C$29:$F$36,3,1),0)</f>
        <v>0</v>
      </c>
      <c r="G890" s="43">
        <f>IF(E890&gt;0,VLOOKUP(E890,税率表!$C$29:$F$36,4,1),0)</f>
        <v>0</v>
      </c>
      <c r="H890" s="43">
        <f t="shared" si="57"/>
        <v>0</v>
      </c>
      <c r="I890" s="43">
        <f>IF(H890&gt;0,VLOOKUP(H890/12,税率表!$A$17:$D$24,3,1),0)</f>
        <v>0</v>
      </c>
      <c r="J890" s="43">
        <f>IF(H890&gt;0,VLOOKUP(H890/12,税率表!$A$17:$D$24,4,1),0)</f>
        <v>0</v>
      </c>
      <c r="K890" s="43">
        <f t="shared" si="58"/>
        <v>0</v>
      </c>
      <c r="L890" s="43">
        <f t="shared" si="59"/>
        <v>0</v>
      </c>
    </row>
    <row r="891" ht="16.5" spans="1:12">
      <c r="A891" s="41">
        <v>890</v>
      </c>
      <c r="B891" s="41"/>
      <c r="C891" s="41"/>
      <c r="D891" s="42"/>
      <c r="E891" s="43">
        <f t="shared" si="56"/>
        <v>0</v>
      </c>
      <c r="F891" s="43">
        <f>IF(E891&gt;0,VLOOKUP(E891,税率表!$C$29:$F$36,3,1),0)</f>
        <v>0</v>
      </c>
      <c r="G891" s="43">
        <f>IF(E891&gt;0,VLOOKUP(E891,税率表!$C$29:$F$36,4,1),0)</f>
        <v>0</v>
      </c>
      <c r="H891" s="43">
        <f t="shared" si="57"/>
        <v>0</v>
      </c>
      <c r="I891" s="43">
        <f>IF(H891&gt;0,VLOOKUP(H891/12,税率表!$A$17:$D$24,3,1),0)</f>
        <v>0</v>
      </c>
      <c r="J891" s="43">
        <f>IF(H891&gt;0,VLOOKUP(H891/12,税率表!$A$17:$D$24,4,1),0)</f>
        <v>0</v>
      </c>
      <c r="K891" s="43">
        <f t="shared" si="58"/>
        <v>0</v>
      </c>
      <c r="L891" s="43">
        <f t="shared" si="59"/>
        <v>0</v>
      </c>
    </row>
    <row r="892" ht="16.5" spans="1:12">
      <c r="A892" s="41">
        <v>891</v>
      </c>
      <c r="B892" s="41"/>
      <c r="C892" s="41"/>
      <c r="D892" s="42"/>
      <c r="E892" s="43">
        <f t="shared" si="56"/>
        <v>0</v>
      </c>
      <c r="F892" s="43">
        <f>IF(E892&gt;0,VLOOKUP(E892,税率表!$C$29:$F$36,3,1),0)</f>
        <v>0</v>
      </c>
      <c r="G892" s="43">
        <f>IF(E892&gt;0,VLOOKUP(E892,税率表!$C$29:$F$36,4,1),0)</f>
        <v>0</v>
      </c>
      <c r="H892" s="43">
        <f t="shared" si="57"/>
        <v>0</v>
      </c>
      <c r="I892" s="43">
        <f>IF(H892&gt;0,VLOOKUP(H892/12,税率表!$A$17:$D$24,3,1),0)</f>
        <v>0</v>
      </c>
      <c r="J892" s="43">
        <f>IF(H892&gt;0,VLOOKUP(H892/12,税率表!$A$17:$D$24,4,1),0)</f>
        <v>0</v>
      </c>
      <c r="K892" s="43">
        <f t="shared" si="58"/>
        <v>0</v>
      </c>
      <c r="L892" s="43">
        <f t="shared" si="59"/>
        <v>0</v>
      </c>
    </row>
    <row r="893" ht="16.5" spans="1:12">
      <c r="A893" s="41">
        <v>892</v>
      </c>
      <c r="B893" s="41"/>
      <c r="C893" s="41"/>
      <c r="D893" s="42"/>
      <c r="E893" s="43">
        <f t="shared" si="56"/>
        <v>0</v>
      </c>
      <c r="F893" s="43">
        <f>IF(E893&gt;0,VLOOKUP(E893,税率表!$C$29:$F$36,3,1),0)</f>
        <v>0</v>
      </c>
      <c r="G893" s="43">
        <f>IF(E893&gt;0,VLOOKUP(E893,税率表!$C$29:$F$36,4,1),0)</f>
        <v>0</v>
      </c>
      <c r="H893" s="43">
        <f t="shared" si="57"/>
        <v>0</v>
      </c>
      <c r="I893" s="43">
        <f>IF(H893&gt;0,VLOOKUP(H893/12,税率表!$A$17:$D$24,3,1),0)</f>
        <v>0</v>
      </c>
      <c r="J893" s="43">
        <f>IF(H893&gt;0,VLOOKUP(H893/12,税率表!$A$17:$D$24,4,1),0)</f>
        <v>0</v>
      </c>
      <c r="K893" s="43">
        <f t="shared" si="58"/>
        <v>0</v>
      </c>
      <c r="L893" s="43">
        <f t="shared" si="59"/>
        <v>0</v>
      </c>
    </row>
    <row r="894" ht="16.5" spans="1:12">
      <c r="A894" s="41">
        <v>893</v>
      </c>
      <c r="B894" s="41"/>
      <c r="C894" s="41"/>
      <c r="D894" s="42"/>
      <c r="E894" s="43">
        <f t="shared" si="56"/>
        <v>0</v>
      </c>
      <c r="F894" s="43">
        <f>IF(E894&gt;0,VLOOKUP(E894,税率表!$C$29:$F$36,3,1),0)</f>
        <v>0</v>
      </c>
      <c r="G894" s="43">
        <f>IF(E894&gt;0,VLOOKUP(E894,税率表!$C$29:$F$36,4,1),0)</f>
        <v>0</v>
      </c>
      <c r="H894" s="43">
        <f t="shared" si="57"/>
        <v>0</v>
      </c>
      <c r="I894" s="43">
        <f>IF(H894&gt;0,VLOOKUP(H894/12,税率表!$A$17:$D$24,3,1),0)</f>
        <v>0</v>
      </c>
      <c r="J894" s="43">
        <f>IF(H894&gt;0,VLOOKUP(H894/12,税率表!$A$17:$D$24,4,1),0)</f>
        <v>0</v>
      </c>
      <c r="K894" s="43">
        <f t="shared" si="58"/>
        <v>0</v>
      </c>
      <c r="L894" s="43">
        <f t="shared" si="59"/>
        <v>0</v>
      </c>
    </row>
    <row r="895" ht="16.5" spans="1:12">
      <c r="A895" s="41">
        <v>894</v>
      </c>
      <c r="B895" s="41"/>
      <c r="C895" s="41"/>
      <c r="D895" s="42"/>
      <c r="E895" s="43">
        <f t="shared" si="56"/>
        <v>0</v>
      </c>
      <c r="F895" s="43">
        <f>IF(E895&gt;0,VLOOKUP(E895,税率表!$C$29:$F$36,3,1),0)</f>
        <v>0</v>
      </c>
      <c r="G895" s="43">
        <f>IF(E895&gt;0,VLOOKUP(E895,税率表!$C$29:$F$36,4,1),0)</f>
        <v>0</v>
      </c>
      <c r="H895" s="43">
        <f t="shared" si="57"/>
        <v>0</v>
      </c>
      <c r="I895" s="43">
        <f>IF(H895&gt;0,VLOOKUP(H895/12,税率表!$A$17:$D$24,3,1),0)</f>
        <v>0</v>
      </c>
      <c r="J895" s="43">
        <f>IF(H895&gt;0,VLOOKUP(H895/12,税率表!$A$17:$D$24,4,1),0)</f>
        <v>0</v>
      </c>
      <c r="K895" s="43">
        <f t="shared" si="58"/>
        <v>0</v>
      </c>
      <c r="L895" s="43">
        <f t="shared" si="59"/>
        <v>0</v>
      </c>
    </row>
    <row r="896" ht="16.5" spans="1:12">
      <c r="A896" s="41">
        <v>895</v>
      </c>
      <c r="B896" s="41"/>
      <c r="C896" s="41"/>
      <c r="D896" s="42"/>
      <c r="E896" s="43">
        <f t="shared" si="56"/>
        <v>0</v>
      </c>
      <c r="F896" s="43">
        <f>IF(E896&gt;0,VLOOKUP(E896,税率表!$C$29:$F$36,3,1),0)</f>
        <v>0</v>
      </c>
      <c r="G896" s="43">
        <f>IF(E896&gt;0,VLOOKUP(E896,税率表!$C$29:$F$36,4,1),0)</f>
        <v>0</v>
      </c>
      <c r="H896" s="43">
        <f t="shared" si="57"/>
        <v>0</v>
      </c>
      <c r="I896" s="43">
        <f>IF(H896&gt;0,VLOOKUP(H896/12,税率表!$A$17:$D$24,3,1),0)</f>
        <v>0</v>
      </c>
      <c r="J896" s="43">
        <f>IF(H896&gt;0,VLOOKUP(H896/12,税率表!$A$17:$D$24,4,1),0)</f>
        <v>0</v>
      </c>
      <c r="K896" s="43">
        <f t="shared" si="58"/>
        <v>0</v>
      </c>
      <c r="L896" s="43">
        <f t="shared" si="59"/>
        <v>0</v>
      </c>
    </row>
    <row r="897" ht="16.5" spans="1:12">
      <c r="A897" s="41">
        <v>896</v>
      </c>
      <c r="B897" s="41"/>
      <c r="C897" s="41"/>
      <c r="D897" s="42"/>
      <c r="E897" s="43">
        <f t="shared" si="56"/>
        <v>0</v>
      </c>
      <c r="F897" s="43">
        <f>IF(E897&gt;0,VLOOKUP(E897,税率表!$C$29:$F$36,3,1),0)</f>
        <v>0</v>
      </c>
      <c r="G897" s="43">
        <f>IF(E897&gt;0,VLOOKUP(E897,税率表!$C$29:$F$36,4,1),0)</f>
        <v>0</v>
      </c>
      <c r="H897" s="43">
        <f t="shared" si="57"/>
        <v>0</v>
      </c>
      <c r="I897" s="43">
        <f>IF(H897&gt;0,VLOOKUP(H897/12,税率表!$A$17:$D$24,3,1),0)</f>
        <v>0</v>
      </c>
      <c r="J897" s="43">
        <f>IF(H897&gt;0,VLOOKUP(H897/12,税率表!$A$17:$D$24,4,1),0)</f>
        <v>0</v>
      </c>
      <c r="K897" s="43">
        <f t="shared" si="58"/>
        <v>0</v>
      </c>
      <c r="L897" s="43">
        <f t="shared" si="59"/>
        <v>0</v>
      </c>
    </row>
    <row r="898" ht="16.5" spans="1:12">
      <c r="A898" s="41">
        <v>897</v>
      </c>
      <c r="B898" s="41"/>
      <c r="C898" s="41"/>
      <c r="D898" s="42"/>
      <c r="E898" s="43">
        <f t="shared" si="56"/>
        <v>0</v>
      </c>
      <c r="F898" s="43">
        <f>IF(E898&gt;0,VLOOKUP(E898,税率表!$C$29:$F$36,3,1),0)</f>
        <v>0</v>
      </c>
      <c r="G898" s="43">
        <f>IF(E898&gt;0,VLOOKUP(E898,税率表!$C$29:$F$36,4,1),0)</f>
        <v>0</v>
      </c>
      <c r="H898" s="43">
        <f t="shared" si="57"/>
        <v>0</v>
      </c>
      <c r="I898" s="43">
        <f>IF(H898&gt;0,VLOOKUP(H898/12,税率表!$A$17:$D$24,3,1),0)</f>
        <v>0</v>
      </c>
      <c r="J898" s="43">
        <f>IF(H898&gt;0,VLOOKUP(H898/12,税率表!$A$17:$D$24,4,1),0)</f>
        <v>0</v>
      </c>
      <c r="K898" s="43">
        <f t="shared" si="58"/>
        <v>0</v>
      </c>
      <c r="L898" s="43">
        <f t="shared" si="59"/>
        <v>0</v>
      </c>
    </row>
    <row r="899" ht="16.5" spans="1:12">
      <c r="A899" s="41">
        <v>898</v>
      </c>
      <c r="B899" s="41"/>
      <c r="C899" s="41"/>
      <c r="D899" s="42"/>
      <c r="E899" s="43">
        <f t="shared" si="56"/>
        <v>0</v>
      </c>
      <c r="F899" s="43">
        <f>IF(E899&gt;0,VLOOKUP(E899,税率表!$C$29:$F$36,3,1),0)</f>
        <v>0</v>
      </c>
      <c r="G899" s="43">
        <f>IF(E899&gt;0,VLOOKUP(E899,税率表!$C$29:$F$36,4,1),0)</f>
        <v>0</v>
      </c>
      <c r="H899" s="43">
        <f t="shared" si="57"/>
        <v>0</v>
      </c>
      <c r="I899" s="43">
        <f>IF(H899&gt;0,VLOOKUP(H899/12,税率表!$A$17:$D$24,3,1),0)</f>
        <v>0</v>
      </c>
      <c r="J899" s="43">
        <f>IF(H899&gt;0,VLOOKUP(H899/12,税率表!$A$17:$D$24,4,1),0)</f>
        <v>0</v>
      </c>
      <c r="K899" s="43">
        <f t="shared" si="58"/>
        <v>0</v>
      </c>
      <c r="L899" s="43">
        <f t="shared" si="59"/>
        <v>0</v>
      </c>
    </row>
    <row r="900" ht="16.5" spans="1:12">
      <c r="A900" s="41">
        <v>899</v>
      </c>
      <c r="B900" s="41"/>
      <c r="C900" s="41"/>
      <c r="D900" s="42"/>
      <c r="E900" s="43">
        <f t="shared" si="56"/>
        <v>0</v>
      </c>
      <c r="F900" s="43">
        <f>IF(E900&gt;0,VLOOKUP(E900,税率表!$C$29:$F$36,3,1),0)</f>
        <v>0</v>
      </c>
      <c r="G900" s="43">
        <f>IF(E900&gt;0,VLOOKUP(E900,税率表!$C$29:$F$36,4,1),0)</f>
        <v>0</v>
      </c>
      <c r="H900" s="43">
        <f t="shared" si="57"/>
        <v>0</v>
      </c>
      <c r="I900" s="43">
        <f>IF(H900&gt;0,VLOOKUP(H900/12,税率表!$A$17:$D$24,3,1),0)</f>
        <v>0</v>
      </c>
      <c r="J900" s="43">
        <f>IF(H900&gt;0,VLOOKUP(H900/12,税率表!$A$17:$D$24,4,1),0)</f>
        <v>0</v>
      </c>
      <c r="K900" s="43">
        <f t="shared" si="58"/>
        <v>0</v>
      </c>
      <c r="L900" s="43">
        <f t="shared" si="59"/>
        <v>0</v>
      </c>
    </row>
    <row r="901" ht="16.5" spans="1:12">
      <c r="A901" s="41">
        <v>900</v>
      </c>
      <c r="B901" s="41"/>
      <c r="C901" s="41"/>
      <c r="D901" s="42"/>
      <c r="E901" s="43">
        <f t="shared" si="56"/>
        <v>0</v>
      </c>
      <c r="F901" s="43">
        <f>IF(E901&gt;0,VLOOKUP(E901,税率表!$C$29:$F$36,3,1),0)</f>
        <v>0</v>
      </c>
      <c r="G901" s="43">
        <f>IF(E901&gt;0,VLOOKUP(E901,税率表!$C$29:$F$36,4,1),0)</f>
        <v>0</v>
      </c>
      <c r="H901" s="43">
        <f t="shared" si="57"/>
        <v>0</v>
      </c>
      <c r="I901" s="43">
        <f>IF(H901&gt;0,VLOOKUP(H901/12,税率表!$A$17:$D$24,3,1),0)</f>
        <v>0</v>
      </c>
      <c r="J901" s="43">
        <f>IF(H901&gt;0,VLOOKUP(H901/12,税率表!$A$17:$D$24,4,1),0)</f>
        <v>0</v>
      </c>
      <c r="K901" s="43">
        <f t="shared" si="58"/>
        <v>0</v>
      </c>
      <c r="L901" s="43">
        <f t="shared" si="59"/>
        <v>0</v>
      </c>
    </row>
    <row r="902" ht="16.5" spans="1:12">
      <c r="A902" s="41">
        <v>901</v>
      </c>
      <c r="B902" s="41"/>
      <c r="C902" s="41"/>
      <c r="D902" s="42"/>
      <c r="E902" s="43">
        <f t="shared" si="56"/>
        <v>0</v>
      </c>
      <c r="F902" s="43">
        <f>IF(E902&gt;0,VLOOKUP(E902,税率表!$C$29:$F$36,3,1),0)</f>
        <v>0</v>
      </c>
      <c r="G902" s="43">
        <f>IF(E902&gt;0,VLOOKUP(E902,税率表!$C$29:$F$36,4,1),0)</f>
        <v>0</v>
      </c>
      <c r="H902" s="43">
        <f t="shared" si="57"/>
        <v>0</v>
      </c>
      <c r="I902" s="43">
        <f>IF(H902&gt;0,VLOOKUP(H902/12,税率表!$A$17:$D$24,3,1),0)</f>
        <v>0</v>
      </c>
      <c r="J902" s="43">
        <f>IF(H902&gt;0,VLOOKUP(H902/12,税率表!$A$17:$D$24,4,1),0)</f>
        <v>0</v>
      </c>
      <c r="K902" s="43">
        <f t="shared" si="58"/>
        <v>0</v>
      </c>
      <c r="L902" s="43">
        <f t="shared" si="59"/>
        <v>0</v>
      </c>
    </row>
    <row r="903" ht="16.5" spans="1:12">
      <c r="A903" s="41">
        <v>902</v>
      </c>
      <c r="B903" s="41"/>
      <c r="C903" s="41"/>
      <c r="D903" s="42"/>
      <c r="E903" s="43">
        <f t="shared" si="56"/>
        <v>0</v>
      </c>
      <c r="F903" s="43">
        <f>IF(E903&gt;0,VLOOKUP(E903,税率表!$C$29:$F$36,3,1),0)</f>
        <v>0</v>
      </c>
      <c r="G903" s="43">
        <f>IF(E903&gt;0,VLOOKUP(E903,税率表!$C$29:$F$36,4,1),0)</f>
        <v>0</v>
      </c>
      <c r="H903" s="43">
        <f t="shared" si="57"/>
        <v>0</v>
      </c>
      <c r="I903" s="43">
        <f>IF(H903&gt;0,VLOOKUP(H903/12,税率表!$A$17:$D$24,3,1),0)</f>
        <v>0</v>
      </c>
      <c r="J903" s="43">
        <f>IF(H903&gt;0,VLOOKUP(H903/12,税率表!$A$17:$D$24,4,1),0)</f>
        <v>0</v>
      </c>
      <c r="K903" s="43">
        <f t="shared" si="58"/>
        <v>0</v>
      </c>
      <c r="L903" s="43">
        <f t="shared" si="59"/>
        <v>0</v>
      </c>
    </row>
    <row r="904" ht="16.5" spans="1:12">
      <c r="A904" s="41">
        <v>903</v>
      </c>
      <c r="B904" s="41"/>
      <c r="C904" s="41"/>
      <c r="D904" s="42"/>
      <c r="E904" s="43">
        <f t="shared" si="56"/>
        <v>0</v>
      </c>
      <c r="F904" s="43">
        <f>IF(E904&gt;0,VLOOKUP(E904,税率表!$C$29:$F$36,3,1),0)</f>
        <v>0</v>
      </c>
      <c r="G904" s="43">
        <f>IF(E904&gt;0,VLOOKUP(E904,税率表!$C$29:$F$36,4,1),0)</f>
        <v>0</v>
      </c>
      <c r="H904" s="43">
        <f t="shared" si="57"/>
        <v>0</v>
      </c>
      <c r="I904" s="43">
        <f>IF(H904&gt;0,VLOOKUP(H904/12,税率表!$A$17:$D$24,3,1),0)</f>
        <v>0</v>
      </c>
      <c r="J904" s="43">
        <f>IF(H904&gt;0,VLOOKUP(H904/12,税率表!$A$17:$D$24,4,1),0)</f>
        <v>0</v>
      </c>
      <c r="K904" s="43">
        <f t="shared" si="58"/>
        <v>0</v>
      </c>
      <c r="L904" s="43">
        <f t="shared" si="59"/>
        <v>0</v>
      </c>
    </row>
    <row r="905" ht="16.5" spans="1:12">
      <c r="A905" s="41">
        <v>904</v>
      </c>
      <c r="B905" s="41"/>
      <c r="C905" s="41"/>
      <c r="D905" s="42"/>
      <c r="E905" s="43">
        <f t="shared" si="56"/>
        <v>0</v>
      </c>
      <c r="F905" s="43">
        <f>IF(E905&gt;0,VLOOKUP(E905,税率表!$C$29:$F$36,3,1),0)</f>
        <v>0</v>
      </c>
      <c r="G905" s="43">
        <f>IF(E905&gt;0,VLOOKUP(E905,税率表!$C$29:$F$36,4,1),0)</f>
        <v>0</v>
      </c>
      <c r="H905" s="43">
        <f t="shared" si="57"/>
        <v>0</v>
      </c>
      <c r="I905" s="43">
        <f>IF(H905&gt;0,VLOOKUP(H905/12,税率表!$A$17:$D$24,3,1),0)</f>
        <v>0</v>
      </c>
      <c r="J905" s="43">
        <f>IF(H905&gt;0,VLOOKUP(H905/12,税率表!$A$17:$D$24,4,1),0)</f>
        <v>0</v>
      </c>
      <c r="K905" s="43">
        <f t="shared" si="58"/>
        <v>0</v>
      </c>
      <c r="L905" s="43">
        <f t="shared" si="59"/>
        <v>0</v>
      </c>
    </row>
    <row r="906" ht="16.5" spans="1:12">
      <c r="A906" s="41">
        <v>905</v>
      </c>
      <c r="B906" s="41"/>
      <c r="C906" s="41"/>
      <c r="D906" s="42"/>
      <c r="E906" s="43">
        <f t="shared" ref="E906:E969" si="60">ROUND(D906,2)</f>
        <v>0</v>
      </c>
      <c r="F906" s="43">
        <f>IF(E906&gt;0,VLOOKUP(E906,税率表!$C$29:$F$36,3,1),0)</f>
        <v>0</v>
      </c>
      <c r="G906" s="43">
        <f>IF(E906&gt;0,VLOOKUP(E906,税率表!$C$29:$F$36,4,1),0)</f>
        <v>0</v>
      </c>
      <c r="H906" s="43">
        <f t="shared" ref="H906:H969" si="61">ROUND((E906-G906)/(1-F906),2)</f>
        <v>0</v>
      </c>
      <c r="I906" s="43">
        <f>IF(H906&gt;0,VLOOKUP(H906/12,税率表!$A$17:$D$24,3,1),0)</f>
        <v>0</v>
      </c>
      <c r="J906" s="43">
        <f>IF(H906&gt;0,VLOOKUP(H906/12,税率表!$A$17:$D$24,4,1),0)</f>
        <v>0</v>
      </c>
      <c r="K906" s="43">
        <f t="shared" ref="K906:K969" si="62">ROUND(H906*I906-J906,2)</f>
        <v>0</v>
      </c>
      <c r="L906" s="43">
        <f t="shared" ref="L906:L969" si="63">ROUND((E906-G906)/(1-F906),2)</f>
        <v>0</v>
      </c>
    </row>
    <row r="907" ht="16.5" spans="1:12">
      <c r="A907" s="41">
        <v>906</v>
      </c>
      <c r="B907" s="41"/>
      <c r="C907" s="41"/>
      <c r="D907" s="42"/>
      <c r="E907" s="43">
        <f t="shared" si="60"/>
        <v>0</v>
      </c>
      <c r="F907" s="43">
        <f>IF(E907&gt;0,VLOOKUP(E907,税率表!$C$29:$F$36,3,1),0)</f>
        <v>0</v>
      </c>
      <c r="G907" s="43">
        <f>IF(E907&gt;0,VLOOKUP(E907,税率表!$C$29:$F$36,4,1),0)</f>
        <v>0</v>
      </c>
      <c r="H907" s="43">
        <f t="shared" si="61"/>
        <v>0</v>
      </c>
      <c r="I907" s="43">
        <f>IF(H907&gt;0,VLOOKUP(H907/12,税率表!$A$17:$D$24,3,1),0)</f>
        <v>0</v>
      </c>
      <c r="J907" s="43">
        <f>IF(H907&gt;0,VLOOKUP(H907/12,税率表!$A$17:$D$24,4,1),0)</f>
        <v>0</v>
      </c>
      <c r="K907" s="43">
        <f t="shared" si="62"/>
        <v>0</v>
      </c>
      <c r="L907" s="43">
        <f t="shared" si="63"/>
        <v>0</v>
      </c>
    </row>
    <row r="908" ht="16.5" spans="1:12">
      <c r="A908" s="41">
        <v>907</v>
      </c>
      <c r="B908" s="41"/>
      <c r="C908" s="41"/>
      <c r="D908" s="42"/>
      <c r="E908" s="43">
        <f t="shared" si="60"/>
        <v>0</v>
      </c>
      <c r="F908" s="43">
        <f>IF(E908&gt;0,VLOOKUP(E908,税率表!$C$29:$F$36,3,1),0)</f>
        <v>0</v>
      </c>
      <c r="G908" s="43">
        <f>IF(E908&gt;0,VLOOKUP(E908,税率表!$C$29:$F$36,4,1),0)</f>
        <v>0</v>
      </c>
      <c r="H908" s="43">
        <f t="shared" si="61"/>
        <v>0</v>
      </c>
      <c r="I908" s="43">
        <f>IF(H908&gt;0,VLOOKUP(H908/12,税率表!$A$17:$D$24,3,1),0)</f>
        <v>0</v>
      </c>
      <c r="J908" s="43">
        <f>IF(H908&gt;0,VLOOKUP(H908/12,税率表!$A$17:$D$24,4,1),0)</f>
        <v>0</v>
      </c>
      <c r="K908" s="43">
        <f t="shared" si="62"/>
        <v>0</v>
      </c>
      <c r="L908" s="43">
        <f t="shared" si="63"/>
        <v>0</v>
      </c>
    </row>
    <row r="909" ht="16.5" spans="1:12">
      <c r="A909" s="41">
        <v>908</v>
      </c>
      <c r="B909" s="41"/>
      <c r="C909" s="41"/>
      <c r="D909" s="42"/>
      <c r="E909" s="43">
        <f t="shared" si="60"/>
        <v>0</v>
      </c>
      <c r="F909" s="43">
        <f>IF(E909&gt;0,VLOOKUP(E909,税率表!$C$29:$F$36,3,1),0)</f>
        <v>0</v>
      </c>
      <c r="G909" s="43">
        <f>IF(E909&gt;0,VLOOKUP(E909,税率表!$C$29:$F$36,4,1),0)</f>
        <v>0</v>
      </c>
      <c r="H909" s="43">
        <f t="shared" si="61"/>
        <v>0</v>
      </c>
      <c r="I909" s="43">
        <f>IF(H909&gt;0,VLOOKUP(H909/12,税率表!$A$17:$D$24,3,1),0)</f>
        <v>0</v>
      </c>
      <c r="J909" s="43">
        <f>IF(H909&gt;0,VLOOKUP(H909/12,税率表!$A$17:$D$24,4,1),0)</f>
        <v>0</v>
      </c>
      <c r="K909" s="43">
        <f t="shared" si="62"/>
        <v>0</v>
      </c>
      <c r="L909" s="43">
        <f t="shared" si="63"/>
        <v>0</v>
      </c>
    </row>
    <row r="910" ht="16.5" spans="1:12">
      <c r="A910" s="41">
        <v>909</v>
      </c>
      <c r="B910" s="41"/>
      <c r="C910" s="41"/>
      <c r="D910" s="42"/>
      <c r="E910" s="43">
        <f t="shared" si="60"/>
        <v>0</v>
      </c>
      <c r="F910" s="43">
        <f>IF(E910&gt;0,VLOOKUP(E910,税率表!$C$29:$F$36,3,1),0)</f>
        <v>0</v>
      </c>
      <c r="G910" s="43">
        <f>IF(E910&gt;0,VLOOKUP(E910,税率表!$C$29:$F$36,4,1),0)</f>
        <v>0</v>
      </c>
      <c r="H910" s="43">
        <f t="shared" si="61"/>
        <v>0</v>
      </c>
      <c r="I910" s="43">
        <f>IF(H910&gt;0,VLOOKUP(H910/12,税率表!$A$17:$D$24,3,1),0)</f>
        <v>0</v>
      </c>
      <c r="J910" s="43">
        <f>IF(H910&gt;0,VLOOKUP(H910/12,税率表!$A$17:$D$24,4,1),0)</f>
        <v>0</v>
      </c>
      <c r="K910" s="43">
        <f t="shared" si="62"/>
        <v>0</v>
      </c>
      <c r="L910" s="43">
        <f t="shared" si="63"/>
        <v>0</v>
      </c>
    </row>
    <row r="911" ht="16.5" spans="1:12">
      <c r="A911" s="41">
        <v>910</v>
      </c>
      <c r="B911" s="41"/>
      <c r="C911" s="41"/>
      <c r="D911" s="42"/>
      <c r="E911" s="43">
        <f t="shared" si="60"/>
        <v>0</v>
      </c>
      <c r="F911" s="43">
        <f>IF(E911&gt;0,VLOOKUP(E911,税率表!$C$29:$F$36,3,1),0)</f>
        <v>0</v>
      </c>
      <c r="G911" s="43">
        <f>IF(E911&gt;0,VLOOKUP(E911,税率表!$C$29:$F$36,4,1),0)</f>
        <v>0</v>
      </c>
      <c r="H911" s="43">
        <f t="shared" si="61"/>
        <v>0</v>
      </c>
      <c r="I911" s="43">
        <f>IF(H911&gt;0,VLOOKUP(H911/12,税率表!$A$17:$D$24,3,1),0)</f>
        <v>0</v>
      </c>
      <c r="J911" s="43">
        <f>IF(H911&gt;0,VLOOKUP(H911/12,税率表!$A$17:$D$24,4,1),0)</f>
        <v>0</v>
      </c>
      <c r="K911" s="43">
        <f t="shared" si="62"/>
        <v>0</v>
      </c>
      <c r="L911" s="43">
        <f t="shared" si="63"/>
        <v>0</v>
      </c>
    </row>
    <row r="912" ht="16.5" spans="1:12">
      <c r="A912" s="41">
        <v>911</v>
      </c>
      <c r="B912" s="41"/>
      <c r="C912" s="41"/>
      <c r="D912" s="42"/>
      <c r="E912" s="43">
        <f t="shared" si="60"/>
        <v>0</v>
      </c>
      <c r="F912" s="43">
        <f>IF(E912&gt;0,VLOOKUP(E912,税率表!$C$29:$F$36,3,1),0)</f>
        <v>0</v>
      </c>
      <c r="G912" s="43">
        <f>IF(E912&gt;0,VLOOKUP(E912,税率表!$C$29:$F$36,4,1),0)</f>
        <v>0</v>
      </c>
      <c r="H912" s="43">
        <f t="shared" si="61"/>
        <v>0</v>
      </c>
      <c r="I912" s="43">
        <f>IF(H912&gt;0,VLOOKUP(H912/12,税率表!$A$17:$D$24,3,1),0)</f>
        <v>0</v>
      </c>
      <c r="J912" s="43">
        <f>IF(H912&gt;0,VLOOKUP(H912/12,税率表!$A$17:$D$24,4,1),0)</f>
        <v>0</v>
      </c>
      <c r="K912" s="43">
        <f t="shared" si="62"/>
        <v>0</v>
      </c>
      <c r="L912" s="43">
        <f t="shared" si="63"/>
        <v>0</v>
      </c>
    </row>
    <row r="913" ht="16.5" spans="1:12">
      <c r="A913" s="41">
        <v>912</v>
      </c>
      <c r="B913" s="41"/>
      <c r="C913" s="41"/>
      <c r="D913" s="42"/>
      <c r="E913" s="43">
        <f t="shared" si="60"/>
        <v>0</v>
      </c>
      <c r="F913" s="43">
        <f>IF(E913&gt;0,VLOOKUP(E913,税率表!$C$29:$F$36,3,1),0)</f>
        <v>0</v>
      </c>
      <c r="G913" s="43">
        <f>IF(E913&gt;0,VLOOKUP(E913,税率表!$C$29:$F$36,4,1),0)</f>
        <v>0</v>
      </c>
      <c r="H913" s="43">
        <f t="shared" si="61"/>
        <v>0</v>
      </c>
      <c r="I913" s="43">
        <f>IF(H913&gt;0,VLOOKUP(H913/12,税率表!$A$17:$D$24,3,1),0)</f>
        <v>0</v>
      </c>
      <c r="J913" s="43">
        <f>IF(H913&gt;0,VLOOKUP(H913/12,税率表!$A$17:$D$24,4,1),0)</f>
        <v>0</v>
      </c>
      <c r="K913" s="43">
        <f t="shared" si="62"/>
        <v>0</v>
      </c>
      <c r="L913" s="43">
        <f t="shared" si="63"/>
        <v>0</v>
      </c>
    </row>
    <row r="914" ht="16.5" spans="1:12">
      <c r="A914" s="41">
        <v>913</v>
      </c>
      <c r="B914" s="41"/>
      <c r="C914" s="41"/>
      <c r="D914" s="42"/>
      <c r="E914" s="43">
        <f t="shared" si="60"/>
        <v>0</v>
      </c>
      <c r="F914" s="43">
        <f>IF(E914&gt;0,VLOOKUP(E914,税率表!$C$29:$F$36,3,1),0)</f>
        <v>0</v>
      </c>
      <c r="G914" s="43">
        <f>IF(E914&gt;0,VLOOKUP(E914,税率表!$C$29:$F$36,4,1),0)</f>
        <v>0</v>
      </c>
      <c r="H914" s="43">
        <f t="shared" si="61"/>
        <v>0</v>
      </c>
      <c r="I914" s="43">
        <f>IF(H914&gt;0,VLOOKUP(H914/12,税率表!$A$17:$D$24,3,1),0)</f>
        <v>0</v>
      </c>
      <c r="J914" s="43">
        <f>IF(H914&gt;0,VLOOKUP(H914/12,税率表!$A$17:$D$24,4,1),0)</f>
        <v>0</v>
      </c>
      <c r="K914" s="43">
        <f t="shared" si="62"/>
        <v>0</v>
      </c>
      <c r="L914" s="43">
        <f t="shared" si="63"/>
        <v>0</v>
      </c>
    </row>
    <row r="915" ht="16.5" spans="1:12">
      <c r="A915" s="41">
        <v>914</v>
      </c>
      <c r="B915" s="41"/>
      <c r="C915" s="41"/>
      <c r="D915" s="42"/>
      <c r="E915" s="43">
        <f t="shared" si="60"/>
        <v>0</v>
      </c>
      <c r="F915" s="43">
        <f>IF(E915&gt;0,VLOOKUP(E915,税率表!$C$29:$F$36,3,1),0)</f>
        <v>0</v>
      </c>
      <c r="G915" s="43">
        <f>IF(E915&gt;0,VLOOKUP(E915,税率表!$C$29:$F$36,4,1),0)</f>
        <v>0</v>
      </c>
      <c r="H915" s="43">
        <f t="shared" si="61"/>
        <v>0</v>
      </c>
      <c r="I915" s="43">
        <f>IF(H915&gt;0,VLOOKUP(H915/12,税率表!$A$17:$D$24,3,1),0)</f>
        <v>0</v>
      </c>
      <c r="J915" s="43">
        <f>IF(H915&gt;0,VLOOKUP(H915/12,税率表!$A$17:$D$24,4,1),0)</f>
        <v>0</v>
      </c>
      <c r="K915" s="43">
        <f t="shared" si="62"/>
        <v>0</v>
      </c>
      <c r="L915" s="43">
        <f t="shared" si="63"/>
        <v>0</v>
      </c>
    </row>
    <row r="916" ht="16.5" spans="1:12">
      <c r="A916" s="41">
        <v>915</v>
      </c>
      <c r="B916" s="41"/>
      <c r="C916" s="41"/>
      <c r="D916" s="42"/>
      <c r="E916" s="43">
        <f t="shared" si="60"/>
        <v>0</v>
      </c>
      <c r="F916" s="43">
        <f>IF(E916&gt;0,VLOOKUP(E916,税率表!$C$29:$F$36,3,1),0)</f>
        <v>0</v>
      </c>
      <c r="G916" s="43">
        <f>IF(E916&gt;0,VLOOKUP(E916,税率表!$C$29:$F$36,4,1),0)</f>
        <v>0</v>
      </c>
      <c r="H916" s="43">
        <f t="shared" si="61"/>
        <v>0</v>
      </c>
      <c r="I916" s="43">
        <f>IF(H916&gt;0,VLOOKUP(H916/12,税率表!$A$17:$D$24,3,1),0)</f>
        <v>0</v>
      </c>
      <c r="J916" s="43">
        <f>IF(H916&gt;0,VLOOKUP(H916/12,税率表!$A$17:$D$24,4,1),0)</f>
        <v>0</v>
      </c>
      <c r="K916" s="43">
        <f t="shared" si="62"/>
        <v>0</v>
      </c>
      <c r="L916" s="43">
        <f t="shared" si="63"/>
        <v>0</v>
      </c>
    </row>
    <row r="917" ht="16.5" spans="1:12">
      <c r="A917" s="41">
        <v>916</v>
      </c>
      <c r="B917" s="41"/>
      <c r="C917" s="41"/>
      <c r="D917" s="42"/>
      <c r="E917" s="43">
        <f t="shared" si="60"/>
        <v>0</v>
      </c>
      <c r="F917" s="43">
        <f>IF(E917&gt;0,VLOOKUP(E917,税率表!$C$29:$F$36,3,1),0)</f>
        <v>0</v>
      </c>
      <c r="G917" s="43">
        <f>IF(E917&gt;0,VLOOKUP(E917,税率表!$C$29:$F$36,4,1),0)</f>
        <v>0</v>
      </c>
      <c r="H917" s="43">
        <f t="shared" si="61"/>
        <v>0</v>
      </c>
      <c r="I917" s="43">
        <f>IF(H917&gt;0,VLOOKUP(H917/12,税率表!$A$17:$D$24,3,1),0)</f>
        <v>0</v>
      </c>
      <c r="J917" s="43">
        <f>IF(H917&gt;0,VLOOKUP(H917/12,税率表!$A$17:$D$24,4,1),0)</f>
        <v>0</v>
      </c>
      <c r="K917" s="43">
        <f t="shared" si="62"/>
        <v>0</v>
      </c>
      <c r="L917" s="43">
        <f t="shared" si="63"/>
        <v>0</v>
      </c>
    </row>
    <row r="918" ht="16.5" spans="1:12">
      <c r="A918" s="41">
        <v>917</v>
      </c>
      <c r="B918" s="41"/>
      <c r="C918" s="41"/>
      <c r="D918" s="42"/>
      <c r="E918" s="43">
        <f t="shared" si="60"/>
        <v>0</v>
      </c>
      <c r="F918" s="43">
        <f>IF(E918&gt;0,VLOOKUP(E918,税率表!$C$29:$F$36,3,1),0)</f>
        <v>0</v>
      </c>
      <c r="G918" s="43">
        <f>IF(E918&gt;0,VLOOKUP(E918,税率表!$C$29:$F$36,4,1),0)</f>
        <v>0</v>
      </c>
      <c r="H918" s="43">
        <f t="shared" si="61"/>
        <v>0</v>
      </c>
      <c r="I918" s="43">
        <f>IF(H918&gt;0,VLOOKUP(H918/12,税率表!$A$17:$D$24,3,1),0)</f>
        <v>0</v>
      </c>
      <c r="J918" s="43">
        <f>IF(H918&gt;0,VLOOKUP(H918/12,税率表!$A$17:$D$24,4,1),0)</f>
        <v>0</v>
      </c>
      <c r="K918" s="43">
        <f t="shared" si="62"/>
        <v>0</v>
      </c>
      <c r="L918" s="43">
        <f t="shared" si="63"/>
        <v>0</v>
      </c>
    </row>
    <row r="919" ht="16.5" spans="1:12">
      <c r="A919" s="41">
        <v>918</v>
      </c>
      <c r="B919" s="41"/>
      <c r="C919" s="41"/>
      <c r="D919" s="42"/>
      <c r="E919" s="43">
        <f t="shared" si="60"/>
        <v>0</v>
      </c>
      <c r="F919" s="43">
        <f>IF(E919&gt;0,VLOOKUP(E919,税率表!$C$29:$F$36,3,1),0)</f>
        <v>0</v>
      </c>
      <c r="G919" s="43">
        <f>IF(E919&gt;0,VLOOKUP(E919,税率表!$C$29:$F$36,4,1),0)</f>
        <v>0</v>
      </c>
      <c r="H919" s="43">
        <f t="shared" si="61"/>
        <v>0</v>
      </c>
      <c r="I919" s="43">
        <f>IF(H919&gt;0,VLOOKUP(H919/12,税率表!$A$17:$D$24,3,1),0)</f>
        <v>0</v>
      </c>
      <c r="J919" s="43">
        <f>IF(H919&gt;0,VLOOKUP(H919/12,税率表!$A$17:$D$24,4,1),0)</f>
        <v>0</v>
      </c>
      <c r="K919" s="43">
        <f t="shared" si="62"/>
        <v>0</v>
      </c>
      <c r="L919" s="43">
        <f t="shared" si="63"/>
        <v>0</v>
      </c>
    </row>
    <row r="920" ht="16.5" spans="1:12">
      <c r="A920" s="41">
        <v>919</v>
      </c>
      <c r="B920" s="41"/>
      <c r="C920" s="41"/>
      <c r="D920" s="42"/>
      <c r="E920" s="43">
        <f t="shared" si="60"/>
        <v>0</v>
      </c>
      <c r="F920" s="43">
        <f>IF(E920&gt;0,VLOOKUP(E920,税率表!$C$29:$F$36,3,1),0)</f>
        <v>0</v>
      </c>
      <c r="G920" s="43">
        <f>IF(E920&gt;0,VLOOKUP(E920,税率表!$C$29:$F$36,4,1),0)</f>
        <v>0</v>
      </c>
      <c r="H920" s="43">
        <f t="shared" si="61"/>
        <v>0</v>
      </c>
      <c r="I920" s="43">
        <f>IF(H920&gt;0,VLOOKUP(H920/12,税率表!$A$17:$D$24,3,1),0)</f>
        <v>0</v>
      </c>
      <c r="J920" s="43">
        <f>IF(H920&gt;0,VLOOKUP(H920/12,税率表!$A$17:$D$24,4,1),0)</f>
        <v>0</v>
      </c>
      <c r="K920" s="43">
        <f t="shared" si="62"/>
        <v>0</v>
      </c>
      <c r="L920" s="43">
        <f t="shared" si="63"/>
        <v>0</v>
      </c>
    </row>
    <row r="921" ht="16.5" spans="1:12">
      <c r="A921" s="41">
        <v>920</v>
      </c>
      <c r="B921" s="41"/>
      <c r="C921" s="41"/>
      <c r="D921" s="42"/>
      <c r="E921" s="43">
        <f t="shared" si="60"/>
        <v>0</v>
      </c>
      <c r="F921" s="43">
        <f>IF(E921&gt;0,VLOOKUP(E921,税率表!$C$29:$F$36,3,1),0)</f>
        <v>0</v>
      </c>
      <c r="G921" s="43">
        <f>IF(E921&gt;0,VLOOKUP(E921,税率表!$C$29:$F$36,4,1),0)</f>
        <v>0</v>
      </c>
      <c r="H921" s="43">
        <f t="shared" si="61"/>
        <v>0</v>
      </c>
      <c r="I921" s="43">
        <f>IF(H921&gt;0,VLOOKUP(H921/12,税率表!$A$17:$D$24,3,1),0)</f>
        <v>0</v>
      </c>
      <c r="J921" s="43">
        <f>IF(H921&gt;0,VLOOKUP(H921/12,税率表!$A$17:$D$24,4,1),0)</f>
        <v>0</v>
      </c>
      <c r="K921" s="43">
        <f t="shared" si="62"/>
        <v>0</v>
      </c>
      <c r="L921" s="43">
        <f t="shared" si="63"/>
        <v>0</v>
      </c>
    </row>
    <row r="922" ht="16.5" spans="1:12">
      <c r="A922" s="41">
        <v>921</v>
      </c>
      <c r="B922" s="41"/>
      <c r="C922" s="41"/>
      <c r="D922" s="42"/>
      <c r="E922" s="43">
        <f t="shared" si="60"/>
        <v>0</v>
      </c>
      <c r="F922" s="43">
        <f>IF(E922&gt;0,VLOOKUP(E922,税率表!$C$29:$F$36,3,1),0)</f>
        <v>0</v>
      </c>
      <c r="G922" s="43">
        <f>IF(E922&gt;0,VLOOKUP(E922,税率表!$C$29:$F$36,4,1),0)</f>
        <v>0</v>
      </c>
      <c r="H922" s="43">
        <f t="shared" si="61"/>
        <v>0</v>
      </c>
      <c r="I922" s="43">
        <f>IF(H922&gt;0,VLOOKUP(H922/12,税率表!$A$17:$D$24,3,1),0)</f>
        <v>0</v>
      </c>
      <c r="J922" s="43">
        <f>IF(H922&gt;0,VLOOKUP(H922/12,税率表!$A$17:$D$24,4,1),0)</f>
        <v>0</v>
      </c>
      <c r="K922" s="43">
        <f t="shared" si="62"/>
        <v>0</v>
      </c>
      <c r="L922" s="43">
        <f t="shared" si="63"/>
        <v>0</v>
      </c>
    </row>
    <row r="923" ht="16.5" spans="1:12">
      <c r="A923" s="41">
        <v>922</v>
      </c>
      <c r="B923" s="41"/>
      <c r="C923" s="41"/>
      <c r="D923" s="42"/>
      <c r="E923" s="43">
        <f t="shared" si="60"/>
        <v>0</v>
      </c>
      <c r="F923" s="43">
        <f>IF(E923&gt;0,VLOOKUP(E923,税率表!$C$29:$F$36,3,1),0)</f>
        <v>0</v>
      </c>
      <c r="G923" s="43">
        <f>IF(E923&gt;0,VLOOKUP(E923,税率表!$C$29:$F$36,4,1),0)</f>
        <v>0</v>
      </c>
      <c r="H923" s="43">
        <f t="shared" si="61"/>
        <v>0</v>
      </c>
      <c r="I923" s="43">
        <f>IF(H923&gt;0,VLOOKUP(H923/12,税率表!$A$17:$D$24,3,1),0)</f>
        <v>0</v>
      </c>
      <c r="J923" s="43">
        <f>IF(H923&gt;0,VLOOKUP(H923/12,税率表!$A$17:$D$24,4,1),0)</f>
        <v>0</v>
      </c>
      <c r="K923" s="43">
        <f t="shared" si="62"/>
        <v>0</v>
      </c>
      <c r="L923" s="43">
        <f t="shared" si="63"/>
        <v>0</v>
      </c>
    </row>
    <row r="924" ht="16.5" spans="1:12">
      <c r="A924" s="41">
        <v>923</v>
      </c>
      <c r="B924" s="41"/>
      <c r="C924" s="41"/>
      <c r="D924" s="42"/>
      <c r="E924" s="43">
        <f t="shared" si="60"/>
        <v>0</v>
      </c>
      <c r="F924" s="43">
        <f>IF(E924&gt;0,VLOOKUP(E924,税率表!$C$29:$F$36,3,1),0)</f>
        <v>0</v>
      </c>
      <c r="G924" s="43">
        <f>IF(E924&gt;0,VLOOKUP(E924,税率表!$C$29:$F$36,4,1),0)</f>
        <v>0</v>
      </c>
      <c r="H924" s="43">
        <f t="shared" si="61"/>
        <v>0</v>
      </c>
      <c r="I924" s="43">
        <f>IF(H924&gt;0,VLOOKUP(H924/12,税率表!$A$17:$D$24,3,1),0)</f>
        <v>0</v>
      </c>
      <c r="J924" s="43">
        <f>IF(H924&gt;0,VLOOKUP(H924/12,税率表!$A$17:$D$24,4,1),0)</f>
        <v>0</v>
      </c>
      <c r="K924" s="43">
        <f t="shared" si="62"/>
        <v>0</v>
      </c>
      <c r="L924" s="43">
        <f t="shared" si="63"/>
        <v>0</v>
      </c>
    </row>
    <row r="925" ht="16.5" spans="1:12">
      <c r="A925" s="41">
        <v>924</v>
      </c>
      <c r="B925" s="41"/>
      <c r="C925" s="41"/>
      <c r="D925" s="42"/>
      <c r="E925" s="43">
        <f t="shared" si="60"/>
        <v>0</v>
      </c>
      <c r="F925" s="43">
        <f>IF(E925&gt;0,VLOOKUP(E925,税率表!$C$29:$F$36,3,1),0)</f>
        <v>0</v>
      </c>
      <c r="G925" s="43">
        <f>IF(E925&gt;0,VLOOKUP(E925,税率表!$C$29:$F$36,4,1),0)</f>
        <v>0</v>
      </c>
      <c r="H925" s="43">
        <f t="shared" si="61"/>
        <v>0</v>
      </c>
      <c r="I925" s="43">
        <f>IF(H925&gt;0,VLOOKUP(H925/12,税率表!$A$17:$D$24,3,1),0)</f>
        <v>0</v>
      </c>
      <c r="J925" s="43">
        <f>IF(H925&gt;0,VLOOKUP(H925/12,税率表!$A$17:$D$24,4,1),0)</f>
        <v>0</v>
      </c>
      <c r="K925" s="43">
        <f t="shared" si="62"/>
        <v>0</v>
      </c>
      <c r="L925" s="43">
        <f t="shared" si="63"/>
        <v>0</v>
      </c>
    </row>
    <row r="926" ht="16.5" spans="1:12">
      <c r="A926" s="41">
        <v>925</v>
      </c>
      <c r="B926" s="41"/>
      <c r="C926" s="41"/>
      <c r="D926" s="42"/>
      <c r="E926" s="43">
        <f t="shared" si="60"/>
        <v>0</v>
      </c>
      <c r="F926" s="43">
        <f>IF(E926&gt;0,VLOOKUP(E926,税率表!$C$29:$F$36,3,1),0)</f>
        <v>0</v>
      </c>
      <c r="G926" s="43">
        <f>IF(E926&gt;0,VLOOKUP(E926,税率表!$C$29:$F$36,4,1),0)</f>
        <v>0</v>
      </c>
      <c r="H926" s="43">
        <f t="shared" si="61"/>
        <v>0</v>
      </c>
      <c r="I926" s="43">
        <f>IF(H926&gt;0,VLOOKUP(H926/12,税率表!$A$17:$D$24,3,1),0)</f>
        <v>0</v>
      </c>
      <c r="J926" s="43">
        <f>IF(H926&gt;0,VLOOKUP(H926/12,税率表!$A$17:$D$24,4,1),0)</f>
        <v>0</v>
      </c>
      <c r="K926" s="43">
        <f t="shared" si="62"/>
        <v>0</v>
      </c>
      <c r="L926" s="43">
        <f t="shared" si="63"/>
        <v>0</v>
      </c>
    </row>
    <row r="927" ht="16.5" spans="1:12">
      <c r="A927" s="41">
        <v>926</v>
      </c>
      <c r="B927" s="41"/>
      <c r="C927" s="41"/>
      <c r="D927" s="42"/>
      <c r="E927" s="43">
        <f t="shared" si="60"/>
        <v>0</v>
      </c>
      <c r="F927" s="43">
        <f>IF(E927&gt;0,VLOOKUP(E927,税率表!$C$29:$F$36,3,1),0)</f>
        <v>0</v>
      </c>
      <c r="G927" s="43">
        <f>IF(E927&gt;0,VLOOKUP(E927,税率表!$C$29:$F$36,4,1),0)</f>
        <v>0</v>
      </c>
      <c r="H927" s="43">
        <f t="shared" si="61"/>
        <v>0</v>
      </c>
      <c r="I927" s="43">
        <f>IF(H927&gt;0,VLOOKUP(H927/12,税率表!$A$17:$D$24,3,1),0)</f>
        <v>0</v>
      </c>
      <c r="J927" s="43">
        <f>IF(H927&gt;0,VLOOKUP(H927/12,税率表!$A$17:$D$24,4,1),0)</f>
        <v>0</v>
      </c>
      <c r="K927" s="43">
        <f t="shared" si="62"/>
        <v>0</v>
      </c>
      <c r="L927" s="43">
        <f t="shared" si="63"/>
        <v>0</v>
      </c>
    </row>
    <row r="928" ht="16.5" spans="1:12">
      <c r="A928" s="41">
        <v>927</v>
      </c>
      <c r="B928" s="41"/>
      <c r="C928" s="41"/>
      <c r="D928" s="42"/>
      <c r="E928" s="43">
        <f t="shared" si="60"/>
        <v>0</v>
      </c>
      <c r="F928" s="43">
        <f>IF(E928&gt;0,VLOOKUP(E928,税率表!$C$29:$F$36,3,1),0)</f>
        <v>0</v>
      </c>
      <c r="G928" s="43">
        <f>IF(E928&gt;0,VLOOKUP(E928,税率表!$C$29:$F$36,4,1),0)</f>
        <v>0</v>
      </c>
      <c r="H928" s="43">
        <f t="shared" si="61"/>
        <v>0</v>
      </c>
      <c r="I928" s="43">
        <f>IF(H928&gt;0,VLOOKUP(H928/12,税率表!$A$17:$D$24,3,1),0)</f>
        <v>0</v>
      </c>
      <c r="J928" s="43">
        <f>IF(H928&gt;0,VLOOKUP(H928/12,税率表!$A$17:$D$24,4,1),0)</f>
        <v>0</v>
      </c>
      <c r="K928" s="43">
        <f t="shared" si="62"/>
        <v>0</v>
      </c>
      <c r="L928" s="43">
        <f t="shared" si="63"/>
        <v>0</v>
      </c>
    </row>
    <row r="929" ht="16.5" spans="1:12">
      <c r="A929" s="41">
        <v>928</v>
      </c>
      <c r="B929" s="41"/>
      <c r="C929" s="41"/>
      <c r="D929" s="42"/>
      <c r="E929" s="43">
        <f t="shared" si="60"/>
        <v>0</v>
      </c>
      <c r="F929" s="43">
        <f>IF(E929&gt;0,VLOOKUP(E929,税率表!$C$29:$F$36,3,1),0)</f>
        <v>0</v>
      </c>
      <c r="G929" s="43">
        <f>IF(E929&gt;0,VLOOKUP(E929,税率表!$C$29:$F$36,4,1),0)</f>
        <v>0</v>
      </c>
      <c r="H929" s="43">
        <f t="shared" si="61"/>
        <v>0</v>
      </c>
      <c r="I929" s="43">
        <f>IF(H929&gt;0,VLOOKUP(H929/12,税率表!$A$17:$D$24,3,1),0)</f>
        <v>0</v>
      </c>
      <c r="J929" s="43">
        <f>IF(H929&gt;0,VLOOKUP(H929/12,税率表!$A$17:$D$24,4,1),0)</f>
        <v>0</v>
      </c>
      <c r="K929" s="43">
        <f t="shared" si="62"/>
        <v>0</v>
      </c>
      <c r="L929" s="43">
        <f t="shared" si="63"/>
        <v>0</v>
      </c>
    </row>
    <row r="930" ht="16.5" spans="1:12">
      <c r="A930" s="41">
        <v>929</v>
      </c>
      <c r="B930" s="41"/>
      <c r="C930" s="41"/>
      <c r="D930" s="42"/>
      <c r="E930" s="43">
        <f t="shared" si="60"/>
        <v>0</v>
      </c>
      <c r="F930" s="43">
        <f>IF(E930&gt;0,VLOOKUP(E930,税率表!$C$29:$F$36,3,1),0)</f>
        <v>0</v>
      </c>
      <c r="G930" s="43">
        <f>IF(E930&gt;0,VLOOKUP(E930,税率表!$C$29:$F$36,4,1),0)</f>
        <v>0</v>
      </c>
      <c r="H930" s="43">
        <f t="shared" si="61"/>
        <v>0</v>
      </c>
      <c r="I930" s="43">
        <f>IF(H930&gt;0,VLOOKUP(H930/12,税率表!$A$17:$D$24,3,1),0)</f>
        <v>0</v>
      </c>
      <c r="J930" s="43">
        <f>IF(H930&gt;0,VLOOKUP(H930/12,税率表!$A$17:$D$24,4,1),0)</f>
        <v>0</v>
      </c>
      <c r="K930" s="43">
        <f t="shared" si="62"/>
        <v>0</v>
      </c>
      <c r="L930" s="43">
        <f t="shared" si="63"/>
        <v>0</v>
      </c>
    </row>
    <row r="931" ht="16.5" spans="1:12">
      <c r="A931" s="41">
        <v>930</v>
      </c>
      <c r="B931" s="41"/>
      <c r="C931" s="41"/>
      <c r="D931" s="42"/>
      <c r="E931" s="43">
        <f t="shared" si="60"/>
        <v>0</v>
      </c>
      <c r="F931" s="43">
        <f>IF(E931&gt;0,VLOOKUP(E931,税率表!$C$29:$F$36,3,1),0)</f>
        <v>0</v>
      </c>
      <c r="G931" s="43">
        <f>IF(E931&gt;0,VLOOKUP(E931,税率表!$C$29:$F$36,4,1),0)</f>
        <v>0</v>
      </c>
      <c r="H931" s="43">
        <f t="shared" si="61"/>
        <v>0</v>
      </c>
      <c r="I931" s="43">
        <f>IF(H931&gt;0,VLOOKUP(H931/12,税率表!$A$17:$D$24,3,1),0)</f>
        <v>0</v>
      </c>
      <c r="J931" s="43">
        <f>IF(H931&gt;0,VLOOKUP(H931/12,税率表!$A$17:$D$24,4,1),0)</f>
        <v>0</v>
      </c>
      <c r="K931" s="43">
        <f t="shared" si="62"/>
        <v>0</v>
      </c>
      <c r="L931" s="43">
        <f t="shared" si="63"/>
        <v>0</v>
      </c>
    </row>
    <row r="932" ht="16.5" spans="1:12">
      <c r="A932" s="41">
        <v>931</v>
      </c>
      <c r="B932" s="41"/>
      <c r="C932" s="41"/>
      <c r="D932" s="42"/>
      <c r="E932" s="43">
        <f t="shared" si="60"/>
        <v>0</v>
      </c>
      <c r="F932" s="43">
        <f>IF(E932&gt;0,VLOOKUP(E932,税率表!$C$29:$F$36,3,1),0)</f>
        <v>0</v>
      </c>
      <c r="G932" s="43">
        <f>IF(E932&gt;0,VLOOKUP(E932,税率表!$C$29:$F$36,4,1),0)</f>
        <v>0</v>
      </c>
      <c r="H932" s="43">
        <f t="shared" si="61"/>
        <v>0</v>
      </c>
      <c r="I932" s="43">
        <f>IF(H932&gt;0,VLOOKUP(H932/12,税率表!$A$17:$D$24,3,1),0)</f>
        <v>0</v>
      </c>
      <c r="J932" s="43">
        <f>IF(H932&gt;0,VLOOKUP(H932/12,税率表!$A$17:$D$24,4,1),0)</f>
        <v>0</v>
      </c>
      <c r="K932" s="43">
        <f t="shared" si="62"/>
        <v>0</v>
      </c>
      <c r="L932" s="43">
        <f t="shared" si="63"/>
        <v>0</v>
      </c>
    </row>
    <row r="933" ht="16.5" spans="1:12">
      <c r="A933" s="41">
        <v>932</v>
      </c>
      <c r="B933" s="41"/>
      <c r="C933" s="41"/>
      <c r="D933" s="42"/>
      <c r="E933" s="43">
        <f t="shared" si="60"/>
        <v>0</v>
      </c>
      <c r="F933" s="43">
        <f>IF(E933&gt;0,VLOOKUP(E933,税率表!$C$29:$F$36,3,1),0)</f>
        <v>0</v>
      </c>
      <c r="G933" s="43">
        <f>IF(E933&gt;0,VLOOKUP(E933,税率表!$C$29:$F$36,4,1),0)</f>
        <v>0</v>
      </c>
      <c r="H933" s="43">
        <f t="shared" si="61"/>
        <v>0</v>
      </c>
      <c r="I933" s="43">
        <f>IF(H933&gt;0,VLOOKUP(H933/12,税率表!$A$17:$D$24,3,1),0)</f>
        <v>0</v>
      </c>
      <c r="J933" s="43">
        <f>IF(H933&gt;0,VLOOKUP(H933/12,税率表!$A$17:$D$24,4,1),0)</f>
        <v>0</v>
      </c>
      <c r="K933" s="43">
        <f t="shared" si="62"/>
        <v>0</v>
      </c>
      <c r="L933" s="43">
        <f t="shared" si="63"/>
        <v>0</v>
      </c>
    </row>
    <row r="934" ht="16.5" spans="1:12">
      <c r="A934" s="41">
        <v>933</v>
      </c>
      <c r="B934" s="41"/>
      <c r="C934" s="41"/>
      <c r="D934" s="42"/>
      <c r="E934" s="43">
        <f t="shared" si="60"/>
        <v>0</v>
      </c>
      <c r="F934" s="43">
        <f>IF(E934&gt;0,VLOOKUP(E934,税率表!$C$29:$F$36,3,1),0)</f>
        <v>0</v>
      </c>
      <c r="G934" s="43">
        <f>IF(E934&gt;0,VLOOKUP(E934,税率表!$C$29:$F$36,4,1),0)</f>
        <v>0</v>
      </c>
      <c r="H934" s="43">
        <f t="shared" si="61"/>
        <v>0</v>
      </c>
      <c r="I934" s="43">
        <f>IF(H934&gt;0,VLOOKUP(H934/12,税率表!$A$17:$D$24,3,1),0)</f>
        <v>0</v>
      </c>
      <c r="J934" s="43">
        <f>IF(H934&gt;0,VLOOKUP(H934/12,税率表!$A$17:$D$24,4,1),0)</f>
        <v>0</v>
      </c>
      <c r="K934" s="43">
        <f t="shared" si="62"/>
        <v>0</v>
      </c>
      <c r="L934" s="43">
        <f t="shared" si="63"/>
        <v>0</v>
      </c>
    </row>
    <row r="935" ht="16.5" spans="1:12">
      <c r="A935" s="41">
        <v>934</v>
      </c>
      <c r="B935" s="41"/>
      <c r="C935" s="41"/>
      <c r="D935" s="42"/>
      <c r="E935" s="43">
        <f t="shared" si="60"/>
        <v>0</v>
      </c>
      <c r="F935" s="43">
        <f>IF(E935&gt;0,VLOOKUP(E935,税率表!$C$29:$F$36,3,1),0)</f>
        <v>0</v>
      </c>
      <c r="G935" s="43">
        <f>IF(E935&gt;0,VLOOKUP(E935,税率表!$C$29:$F$36,4,1),0)</f>
        <v>0</v>
      </c>
      <c r="H935" s="43">
        <f t="shared" si="61"/>
        <v>0</v>
      </c>
      <c r="I935" s="43">
        <f>IF(H935&gt;0,VLOOKUP(H935/12,税率表!$A$17:$D$24,3,1),0)</f>
        <v>0</v>
      </c>
      <c r="J935" s="43">
        <f>IF(H935&gt;0,VLOOKUP(H935/12,税率表!$A$17:$D$24,4,1),0)</f>
        <v>0</v>
      </c>
      <c r="K935" s="43">
        <f t="shared" si="62"/>
        <v>0</v>
      </c>
      <c r="L935" s="43">
        <f t="shared" si="63"/>
        <v>0</v>
      </c>
    </row>
    <row r="936" ht="16.5" spans="1:12">
      <c r="A936" s="41">
        <v>935</v>
      </c>
      <c r="B936" s="41"/>
      <c r="C936" s="41"/>
      <c r="D936" s="42"/>
      <c r="E936" s="43">
        <f t="shared" si="60"/>
        <v>0</v>
      </c>
      <c r="F936" s="43">
        <f>IF(E936&gt;0,VLOOKUP(E936,税率表!$C$29:$F$36,3,1),0)</f>
        <v>0</v>
      </c>
      <c r="G936" s="43">
        <f>IF(E936&gt;0,VLOOKUP(E936,税率表!$C$29:$F$36,4,1),0)</f>
        <v>0</v>
      </c>
      <c r="H936" s="43">
        <f t="shared" si="61"/>
        <v>0</v>
      </c>
      <c r="I936" s="43">
        <f>IF(H936&gt;0,VLOOKUP(H936/12,税率表!$A$17:$D$24,3,1),0)</f>
        <v>0</v>
      </c>
      <c r="J936" s="43">
        <f>IF(H936&gt;0,VLOOKUP(H936/12,税率表!$A$17:$D$24,4,1),0)</f>
        <v>0</v>
      </c>
      <c r="K936" s="43">
        <f t="shared" si="62"/>
        <v>0</v>
      </c>
      <c r="L936" s="43">
        <f t="shared" si="63"/>
        <v>0</v>
      </c>
    </row>
    <row r="937" ht="16.5" spans="1:12">
      <c r="A937" s="41">
        <v>936</v>
      </c>
      <c r="B937" s="41"/>
      <c r="C937" s="41"/>
      <c r="D937" s="42"/>
      <c r="E937" s="43">
        <f t="shared" si="60"/>
        <v>0</v>
      </c>
      <c r="F937" s="43">
        <f>IF(E937&gt;0,VLOOKUP(E937,税率表!$C$29:$F$36,3,1),0)</f>
        <v>0</v>
      </c>
      <c r="G937" s="43">
        <f>IF(E937&gt;0,VLOOKUP(E937,税率表!$C$29:$F$36,4,1),0)</f>
        <v>0</v>
      </c>
      <c r="H937" s="43">
        <f t="shared" si="61"/>
        <v>0</v>
      </c>
      <c r="I937" s="43">
        <f>IF(H937&gt;0,VLOOKUP(H937/12,税率表!$A$17:$D$24,3,1),0)</f>
        <v>0</v>
      </c>
      <c r="J937" s="43">
        <f>IF(H937&gt;0,VLOOKUP(H937/12,税率表!$A$17:$D$24,4,1),0)</f>
        <v>0</v>
      </c>
      <c r="K937" s="43">
        <f t="shared" si="62"/>
        <v>0</v>
      </c>
      <c r="L937" s="43">
        <f t="shared" si="63"/>
        <v>0</v>
      </c>
    </row>
    <row r="938" ht="16.5" spans="1:12">
      <c r="A938" s="41">
        <v>937</v>
      </c>
      <c r="B938" s="41"/>
      <c r="C938" s="41"/>
      <c r="D938" s="42"/>
      <c r="E938" s="43">
        <f t="shared" si="60"/>
        <v>0</v>
      </c>
      <c r="F938" s="43">
        <f>IF(E938&gt;0,VLOOKUP(E938,税率表!$C$29:$F$36,3,1),0)</f>
        <v>0</v>
      </c>
      <c r="G938" s="43">
        <f>IF(E938&gt;0,VLOOKUP(E938,税率表!$C$29:$F$36,4,1),0)</f>
        <v>0</v>
      </c>
      <c r="H938" s="43">
        <f t="shared" si="61"/>
        <v>0</v>
      </c>
      <c r="I938" s="43">
        <f>IF(H938&gt;0,VLOOKUP(H938/12,税率表!$A$17:$D$24,3,1),0)</f>
        <v>0</v>
      </c>
      <c r="J938" s="43">
        <f>IF(H938&gt;0,VLOOKUP(H938/12,税率表!$A$17:$D$24,4,1),0)</f>
        <v>0</v>
      </c>
      <c r="K938" s="43">
        <f t="shared" si="62"/>
        <v>0</v>
      </c>
      <c r="L938" s="43">
        <f t="shared" si="63"/>
        <v>0</v>
      </c>
    </row>
    <row r="939" ht="16.5" spans="1:12">
      <c r="A939" s="41">
        <v>938</v>
      </c>
      <c r="B939" s="41"/>
      <c r="C939" s="41"/>
      <c r="D939" s="42"/>
      <c r="E939" s="43">
        <f t="shared" si="60"/>
        <v>0</v>
      </c>
      <c r="F939" s="43">
        <f>IF(E939&gt;0,VLOOKUP(E939,税率表!$C$29:$F$36,3,1),0)</f>
        <v>0</v>
      </c>
      <c r="G939" s="43">
        <f>IF(E939&gt;0,VLOOKUP(E939,税率表!$C$29:$F$36,4,1),0)</f>
        <v>0</v>
      </c>
      <c r="H939" s="43">
        <f t="shared" si="61"/>
        <v>0</v>
      </c>
      <c r="I939" s="43">
        <f>IF(H939&gt;0,VLOOKUP(H939/12,税率表!$A$17:$D$24,3,1),0)</f>
        <v>0</v>
      </c>
      <c r="J939" s="43">
        <f>IF(H939&gt;0,VLOOKUP(H939/12,税率表!$A$17:$D$24,4,1),0)</f>
        <v>0</v>
      </c>
      <c r="K939" s="43">
        <f t="shared" si="62"/>
        <v>0</v>
      </c>
      <c r="L939" s="43">
        <f t="shared" si="63"/>
        <v>0</v>
      </c>
    </row>
    <row r="940" ht="16.5" spans="1:12">
      <c r="A940" s="41">
        <v>939</v>
      </c>
      <c r="B940" s="41"/>
      <c r="C940" s="41"/>
      <c r="D940" s="42"/>
      <c r="E940" s="43">
        <f t="shared" si="60"/>
        <v>0</v>
      </c>
      <c r="F940" s="43">
        <f>IF(E940&gt;0,VLOOKUP(E940,税率表!$C$29:$F$36,3,1),0)</f>
        <v>0</v>
      </c>
      <c r="G940" s="43">
        <f>IF(E940&gt;0,VLOOKUP(E940,税率表!$C$29:$F$36,4,1),0)</f>
        <v>0</v>
      </c>
      <c r="H940" s="43">
        <f t="shared" si="61"/>
        <v>0</v>
      </c>
      <c r="I940" s="43">
        <f>IF(H940&gt;0,VLOOKUP(H940/12,税率表!$A$17:$D$24,3,1),0)</f>
        <v>0</v>
      </c>
      <c r="J940" s="43">
        <f>IF(H940&gt;0,VLOOKUP(H940/12,税率表!$A$17:$D$24,4,1),0)</f>
        <v>0</v>
      </c>
      <c r="K940" s="43">
        <f t="shared" si="62"/>
        <v>0</v>
      </c>
      <c r="L940" s="43">
        <f t="shared" si="63"/>
        <v>0</v>
      </c>
    </row>
    <row r="941" ht="16.5" spans="1:12">
      <c r="A941" s="41">
        <v>940</v>
      </c>
      <c r="B941" s="41"/>
      <c r="C941" s="41"/>
      <c r="D941" s="42"/>
      <c r="E941" s="43">
        <f t="shared" si="60"/>
        <v>0</v>
      </c>
      <c r="F941" s="43">
        <f>IF(E941&gt;0,VLOOKUP(E941,税率表!$C$29:$F$36,3,1),0)</f>
        <v>0</v>
      </c>
      <c r="G941" s="43">
        <f>IF(E941&gt;0,VLOOKUP(E941,税率表!$C$29:$F$36,4,1),0)</f>
        <v>0</v>
      </c>
      <c r="H941" s="43">
        <f t="shared" si="61"/>
        <v>0</v>
      </c>
      <c r="I941" s="43">
        <f>IF(H941&gt;0,VLOOKUP(H941/12,税率表!$A$17:$D$24,3,1),0)</f>
        <v>0</v>
      </c>
      <c r="J941" s="43">
        <f>IF(H941&gt;0,VLOOKUP(H941/12,税率表!$A$17:$D$24,4,1),0)</f>
        <v>0</v>
      </c>
      <c r="K941" s="43">
        <f t="shared" si="62"/>
        <v>0</v>
      </c>
      <c r="L941" s="43">
        <f t="shared" si="63"/>
        <v>0</v>
      </c>
    </row>
    <row r="942" ht="16.5" spans="1:12">
      <c r="A942" s="41">
        <v>941</v>
      </c>
      <c r="B942" s="41"/>
      <c r="C942" s="41"/>
      <c r="D942" s="42"/>
      <c r="E942" s="43">
        <f t="shared" si="60"/>
        <v>0</v>
      </c>
      <c r="F942" s="43">
        <f>IF(E942&gt;0,VLOOKUP(E942,税率表!$C$29:$F$36,3,1),0)</f>
        <v>0</v>
      </c>
      <c r="G942" s="43">
        <f>IF(E942&gt;0,VLOOKUP(E942,税率表!$C$29:$F$36,4,1),0)</f>
        <v>0</v>
      </c>
      <c r="H942" s="43">
        <f t="shared" si="61"/>
        <v>0</v>
      </c>
      <c r="I942" s="43">
        <f>IF(H942&gt;0,VLOOKUP(H942/12,税率表!$A$17:$D$24,3,1),0)</f>
        <v>0</v>
      </c>
      <c r="J942" s="43">
        <f>IF(H942&gt;0,VLOOKUP(H942/12,税率表!$A$17:$D$24,4,1),0)</f>
        <v>0</v>
      </c>
      <c r="K942" s="43">
        <f t="shared" si="62"/>
        <v>0</v>
      </c>
      <c r="L942" s="43">
        <f t="shared" si="63"/>
        <v>0</v>
      </c>
    </row>
    <row r="943" ht="16.5" spans="1:12">
      <c r="A943" s="41">
        <v>942</v>
      </c>
      <c r="B943" s="41"/>
      <c r="C943" s="41"/>
      <c r="D943" s="42"/>
      <c r="E943" s="43">
        <f t="shared" si="60"/>
        <v>0</v>
      </c>
      <c r="F943" s="43">
        <f>IF(E943&gt;0,VLOOKUP(E943,税率表!$C$29:$F$36,3,1),0)</f>
        <v>0</v>
      </c>
      <c r="G943" s="43">
        <f>IF(E943&gt;0,VLOOKUP(E943,税率表!$C$29:$F$36,4,1),0)</f>
        <v>0</v>
      </c>
      <c r="H943" s="43">
        <f t="shared" si="61"/>
        <v>0</v>
      </c>
      <c r="I943" s="43">
        <f>IF(H943&gt;0,VLOOKUP(H943/12,税率表!$A$17:$D$24,3,1),0)</f>
        <v>0</v>
      </c>
      <c r="J943" s="43">
        <f>IF(H943&gt;0,VLOOKUP(H943/12,税率表!$A$17:$D$24,4,1),0)</f>
        <v>0</v>
      </c>
      <c r="K943" s="43">
        <f t="shared" si="62"/>
        <v>0</v>
      </c>
      <c r="L943" s="43">
        <f t="shared" si="63"/>
        <v>0</v>
      </c>
    </row>
    <row r="944" ht="16.5" spans="1:12">
      <c r="A944" s="41">
        <v>943</v>
      </c>
      <c r="B944" s="41"/>
      <c r="C944" s="41"/>
      <c r="D944" s="42"/>
      <c r="E944" s="43">
        <f t="shared" si="60"/>
        <v>0</v>
      </c>
      <c r="F944" s="43">
        <f>IF(E944&gt;0,VLOOKUP(E944,税率表!$C$29:$F$36,3,1),0)</f>
        <v>0</v>
      </c>
      <c r="G944" s="43">
        <f>IF(E944&gt;0,VLOOKUP(E944,税率表!$C$29:$F$36,4,1),0)</f>
        <v>0</v>
      </c>
      <c r="H944" s="43">
        <f t="shared" si="61"/>
        <v>0</v>
      </c>
      <c r="I944" s="43">
        <f>IF(H944&gt;0,VLOOKUP(H944/12,税率表!$A$17:$D$24,3,1),0)</f>
        <v>0</v>
      </c>
      <c r="J944" s="43">
        <f>IF(H944&gt;0,VLOOKUP(H944/12,税率表!$A$17:$D$24,4,1),0)</f>
        <v>0</v>
      </c>
      <c r="K944" s="43">
        <f t="shared" si="62"/>
        <v>0</v>
      </c>
      <c r="L944" s="43">
        <f t="shared" si="63"/>
        <v>0</v>
      </c>
    </row>
    <row r="945" ht="16.5" spans="1:12">
      <c r="A945" s="41">
        <v>944</v>
      </c>
      <c r="B945" s="41"/>
      <c r="C945" s="41"/>
      <c r="D945" s="42"/>
      <c r="E945" s="43">
        <f t="shared" si="60"/>
        <v>0</v>
      </c>
      <c r="F945" s="43">
        <f>IF(E945&gt;0,VLOOKUP(E945,税率表!$C$29:$F$36,3,1),0)</f>
        <v>0</v>
      </c>
      <c r="G945" s="43">
        <f>IF(E945&gt;0,VLOOKUP(E945,税率表!$C$29:$F$36,4,1),0)</f>
        <v>0</v>
      </c>
      <c r="H945" s="43">
        <f t="shared" si="61"/>
        <v>0</v>
      </c>
      <c r="I945" s="43">
        <f>IF(H945&gt;0,VLOOKUP(H945/12,税率表!$A$17:$D$24,3,1),0)</f>
        <v>0</v>
      </c>
      <c r="J945" s="43">
        <f>IF(H945&gt;0,VLOOKUP(H945/12,税率表!$A$17:$D$24,4,1),0)</f>
        <v>0</v>
      </c>
      <c r="K945" s="43">
        <f t="shared" si="62"/>
        <v>0</v>
      </c>
      <c r="L945" s="43">
        <f t="shared" si="63"/>
        <v>0</v>
      </c>
    </row>
    <row r="946" ht="16.5" spans="1:12">
      <c r="A946" s="41">
        <v>945</v>
      </c>
      <c r="B946" s="41"/>
      <c r="C946" s="41"/>
      <c r="D946" s="42"/>
      <c r="E946" s="43">
        <f t="shared" si="60"/>
        <v>0</v>
      </c>
      <c r="F946" s="43">
        <f>IF(E946&gt;0,VLOOKUP(E946,税率表!$C$29:$F$36,3,1),0)</f>
        <v>0</v>
      </c>
      <c r="G946" s="43">
        <f>IF(E946&gt;0,VLOOKUP(E946,税率表!$C$29:$F$36,4,1),0)</f>
        <v>0</v>
      </c>
      <c r="H946" s="43">
        <f t="shared" si="61"/>
        <v>0</v>
      </c>
      <c r="I946" s="43">
        <f>IF(H946&gt;0,VLOOKUP(H946/12,税率表!$A$17:$D$24,3,1),0)</f>
        <v>0</v>
      </c>
      <c r="J946" s="43">
        <f>IF(H946&gt;0,VLOOKUP(H946/12,税率表!$A$17:$D$24,4,1),0)</f>
        <v>0</v>
      </c>
      <c r="K946" s="43">
        <f t="shared" si="62"/>
        <v>0</v>
      </c>
      <c r="L946" s="43">
        <f t="shared" si="63"/>
        <v>0</v>
      </c>
    </row>
    <row r="947" ht="16.5" spans="1:12">
      <c r="A947" s="41">
        <v>946</v>
      </c>
      <c r="B947" s="41"/>
      <c r="C947" s="41"/>
      <c r="D947" s="42"/>
      <c r="E947" s="43">
        <f t="shared" si="60"/>
        <v>0</v>
      </c>
      <c r="F947" s="43">
        <f>IF(E947&gt;0,VLOOKUP(E947,税率表!$C$29:$F$36,3,1),0)</f>
        <v>0</v>
      </c>
      <c r="G947" s="43">
        <f>IF(E947&gt;0,VLOOKUP(E947,税率表!$C$29:$F$36,4,1),0)</f>
        <v>0</v>
      </c>
      <c r="H947" s="43">
        <f t="shared" si="61"/>
        <v>0</v>
      </c>
      <c r="I947" s="43">
        <f>IF(H947&gt;0,VLOOKUP(H947/12,税率表!$A$17:$D$24,3,1),0)</f>
        <v>0</v>
      </c>
      <c r="J947" s="43">
        <f>IF(H947&gt;0,VLOOKUP(H947/12,税率表!$A$17:$D$24,4,1),0)</f>
        <v>0</v>
      </c>
      <c r="K947" s="43">
        <f t="shared" si="62"/>
        <v>0</v>
      </c>
      <c r="L947" s="43">
        <f t="shared" si="63"/>
        <v>0</v>
      </c>
    </row>
    <row r="948" ht="16.5" spans="1:12">
      <c r="A948" s="41">
        <v>947</v>
      </c>
      <c r="B948" s="41"/>
      <c r="C948" s="41"/>
      <c r="D948" s="42"/>
      <c r="E948" s="43">
        <f t="shared" si="60"/>
        <v>0</v>
      </c>
      <c r="F948" s="43">
        <f>IF(E948&gt;0,VLOOKUP(E948,税率表!$C$29:$F$36,3,1),0)</f>
        <v>0</v>
      </c>
      <c r="G948" s="43">
        <f>IF(E948&gt;0,VLOOKUP(E948,税率表!$C$29:$F$36,4,1),0)</f>
        <v>0</v>
      </c>
      <c r="H948" s="43">
        <f t="shared" si="61"/>
        <v>0</v>
      </c>
      <c r="I948" s="43">
        <f>IF(H948&gt;0,VLOOKUP(H948/12,税率表!$A$17:$D$24,3,1),0)</f>
        <v>0</v>
      </c>
      <c r="J948" s="43">
        <f>IF(H948&gt;0,VLOOKUP(H948/12,税率表!$A$17:$D$24,4,1),0)</f>
        <v>0</v>
      </c>
      <c r="K948" s="43">
        <f t="shared" si="62"/>
        <v>0</v>
      </c>
      <c r="L948" s="43">
        <f t="shared" si="63"/>
        <v>0</v>
      </c>
    </row>
    <row r="949" ht="16.5" spans="1:12">
      <c r="A949" s="41">
        <v>948</v>
      </c>
      <c r="B949" s="41"/>
      <c r="C949" s="41"/>
      <c r="D949" s="42"/>
      <c r="E949" s="43">
        <f t="shared" si="60"/>
        <v>0</v>
      </c>
      <c r="F949" s="43">
        <f>IF(E949&gt;0,VLOOKUP(E949,税率表!$C$29:$F$36,3,1),0)</f>
        <v>0</v>
      </c>
      <c r="G949" s="43">
        <f>IF(E949&gt;0,VLOOKUP(E949,税率表!$C$29:$F$36,4,1),0)</f>
        <v>0</v>
      </c>
      <c r="H949" s="43">
        <f t="shared" si="61"/>
        <v>0</v>
      </c>
      <c r="I949" s="43">
        <f>IF(H949&gt;0,VLOOKUP(H949/12,税率表!$A$17:$D$24,3,1),0)</f>
        <v>0</v>
      </c>
      <c r="J949" s="43">
        <f>IF(H949&gt;0,VLOOKUP(H949/12,税率表!$A$17:$D$24,4,1),0)</f>
        <v>0</v>
      </c>
      <c r="K949" s="43">
        <f t="shared" si="62"/>
        <v>0</v>
      </c>
      <c r="L949" s="43">
        <f t="shared" si="63"/>
        <v>0</v>
      </c>
    </row>
    <row r="950" ht="16.5" spans="1:12">
      <c r="A950" s="41">
        <v>949</v>
      </c>
      <c r="B950" s="41"/>
      <c r="C950" s="41"/>
      <c r="D950" s="42"/>
      <c r="E950" s="43">
        <f t="shared" si="60"/>
        <v>0</v>
      </c>
      <c r="F950" s="43">
        <f>IF(E950&gt;0,VLOOKUP(E950,税率表!$C$29:$F$36,3,1),0)</f>
        <v>0</v>
      </c>
      <c r="G950" s="43">
        <f>IF(E950&gt;0,VLOOKUP(E950,税率表!$C$29:$F$36,4,1),0)</f>
        <v>0</v>
      </c>
      <c r="H950" s="43">
        <f t="shared" si="61"/>
        <v>0</v>
      </c>
      <c r="I950" s="43">
        <f>IF(H950&gt;0,VLOOKUP(H950/12,税率表!$A$17:$D$24,3,1),0)</f>
        <v>0</v>
      </c>
      <c r="J950" s="43">
        <f>IF(H950&gt;0,VLOOKUP(H950/12,税率表!$A$17:$D$24,4,1),0)</f>
        <v>0</v>
      </c>
      <c r="K950" s="43">
        <f t="shared" si="62"/>
        <v>0</v>
      </c>
      <c r="L950" s="43">
        <f t="shared" si="63"/>
        <v>0</v>
      </c>
    </row>
    <row r="951" ht="16.5" spans="1:12">
      <c r="A951" s="41">
        <v>950</v>
      </c>
      <c r="B951" s="41"/>
      <c r="C951" s="41"/>
      <c r="D951" s="42"/>
      <c r="E951" s="43">
        <f t="shared" si="60"/>
        <v>0</v>
      </c>
      <c r="F951" s="43">
        <f>IF(E951&gt;0,VLOOKUP(E951,税率表!$C$29:$F$36,3,1),0)</f>
        <v>0</v>
      </c>
      <c r="G951" s="43">
        <f>IF(E951&gt;0,VLOOKUP(E951,税率表!$C$29:$F$36,4,1),0)</f>
        <v>0</v>
      </c>
      <c r="H951" s="43">
        <f t="shared" si="61"/>
        <v>0</v>
      </c>
      <c r="I951" s="43">
        <f>IF(H951&gt;0,VLOOKUP(H951/12,税率表!$A$17:$D$24,3,1),0)</f>
        <v>0</v>
      </c>
      <c r="J951" s="43">
        <f>IF(H951&gt;0,VLOOKUP(H951/12,税率表!$A$17:$D$24,4,1),0)</f>
        <v>0</v>
      </c>
      <c r="K951" s="43">
        <f t="shared" si="62"/>
        <v>0</v>
      </c>
      <c r="L951" s="43">
        <f t="shared" si="63"/>
        <v>0</v>
      </c>
    </row>
    <row r="952" ht="16.5" spans="1:12">
      <c r="A952" s="41">
        <v>951</v>
      </c>
      <c r="B952" s="41"/>
      <c r="C952" s="41"/>
      <c r="D952" s="42"/>
      <c r="E952" s="43">
        <f t="shared" si="60"/>
        <v>0</v>
      </c>
      <c r="F952" s="43">
        <f>IF(E952&gt;0,VLOOKUP(E952,税率表!$C$29:$F$36,3,1),0)</f>
        <v>0</v>
      </c>
      <c r="G952" s="43">
        <f>IF(E952&gt;0,VLOOKUP(E952,税率表!$C$29:$F$36,4,1),0)</f>
        <v>0</v>
      </c>
      <c r="H952" s="43">
        <f t="shared" si="61"/>
        <v>0</v>
      </c>
      <c r="I952" s="43">
        <f>IF(H952&gt;0,VLOOKUP(H952/12,税率表!$A$17:$D$24,3,1),0)</f>
        <v>0</v>
      </c>
      <c r="J952" s="43">
        <f>IF(H952&gt;0,VLOOKUP(H952/12,税率表!$A$17:$D$24,4,1),0)</f>
        <v>0</v>
      </c>
      <c r="K952" s="43">
        <f t="shared" si="62"/>
        <v>0</v>
      </c>
      <c r="L952" s="43">
        <f t="shared" si="63"/>
        <v>0</v>
      </c>
    </row>
    <row r="953" ht="16.5" spans="1:12">
      <c r="A953" s="41">
        <v>952</v>
      </c>
      <c r="B953" s="41"/>
      <c r="C953" s="41"/>
      <c r="D953" s="42"/>
      <c r="E953" s="43">
        <f t="shared" si="60"/>
        <v>0</v>
      </c>
      <c r="F953" s="43">
        <f>IF(E953&gt;0,VLOOKUP(E953,税率表!$C$29:$F$36,3,1),0)</f>
        <v>0</v>
      </c>
      <c r="G953" s="43">
        <f>IF(E953&gt;0,VLOOKUP(E953,税率表!$C$29:$F$36,4,1),0)</f>
        <v>0</v>
      </c>
      <c r="H953" s="43">
        <f t="shared" si="61"/>
        <v>0</v>
      </c>
      <c r="I953" s="43">
        <f>IF(H953&gt;0,VLOOKUP(H953/12,税率表!$A$17:$D$24,3,1),0)</f>
        <v>0</v>
      </c>
      <c r="J953" s="43">
        <f>IF(H953&gt;0,VLOOKUP(H953/12,税率表!$A$17:$D$24,4,1),0)</f>
        <v>0</v>
      </c>
      <c r="K953" s="43">
        <f t="shared" si="62"/>
        <v>0</v>
      </c>
      <c r="L953" s="43">
        <f t="shared" si="63"/>
        <v>0</v>
      </c>
    </row>
    <row r="954" ht="16.5" spans="1:12">
      <c r="A954" s="41">
        <v>953</v>
      </c>
      <c r="B954" s="41"/>
      <c r="C954" s="41"/>
      <c r="D954" s="42"/>
      <c r="E954" s="43">
        <f t="shared" si="60"/>
        <v>0</v>
      </c>
      <c r="F954" s="43">
        <f>IF(E954&gt;0,VLOOKUP(E954,税率表!$C$29:$F$36,3,1),0)</f>
        <v>0</v>
      </c>
      <c r="G954" s="43">
        <f>IF(E954&gt;0,VLOOKUP(E954,税率表!$C$29:$F$36,4,1),0)</f>
        <v>0</v>
      </c>
      <c r="H954" s="43">
        <f t="shared" si="61"/>
        <v>0</v>
      </c>
      <c r="I954" s="43">
        <f>IF(H954&gt;0,VLOOKUP(H954/12,税率表!$A$17:$D$24,3,1),0)</f>
        <v>0</v>
      </c>
      <c r="J954" s="43">
        <f>IF(H954&gt;0,VLOOKUP(H954/12,税率表!$A$17:$D$24,4,1),0)</f>
        <v>0</v>
      </c>
      <c r="K954" s="43">
        <f t="shared" si="62"/>
        <v>0</v>
      </c>
      <c r="L954" s="43">
        <f t="shared" si="63"/>
        <v>0</v>
      </c>
    </row>
    <row r="955" ht="16.5" spans="1:12">
      <c r="A955" s="41">
        <v>954</v>
      </c>
      <c r="B955" s="41"/>
      <c r="C955" s="41"/>
      <c r="D955" s="42"/>
      <c r="E955" s="43">
        <f t="shared" si="60"/>
        <v>0</v>
      </c>
      <c r="F955" s="43">
        <f>IF(E955&gt;0,VLOOKUP(E955,税率表!$C$29:$F$36,3,1),0)</f>
        <v>0</v>
      </c>
      <c r="G955" s="43">
        <f>IF(E955&gt;0,VLOOKUP(E955,税率表!$C$29:$F$36,4,1),0)</f>
        <v>0</v>
      </c>
      <c r="H955" s="43">
        <f t="shared" si="61"/>
        <v>0</v>
      </c>
      <c r="I955" s="43">
        <f>IF(H955&gt;0,VLOOKUP(H955/12,税率表!$A$17:$D$24,3,1),0)</f>
        <v>0</v>
      </c>
      <c r="J955" s="43">
        <f>IF(H955&gt;0,VLOOKUP(H955/12,税率表!$A$17:$D$24,4,1),0)</f>
        <v>0</v>
      </c>
      <c r="K955" s="43">
        <f t="shared" si="62"/>
        <v>0</v>
      </c>
      <c r="L955" s="43">
        <f t="shared" si="63"/>
        <v>0</v>
      </c>
    </row>
    <row r="956" ht="16.5" spans="1:12">
      <c r="A956" s="41">
        <v>955</v>
      </c>
      <c r="B956" s="41"/>
      <c r="C956" s="41"/>
      <c r="D956" s="42"/>
      <c r="E956" s="43">
        <f t="shared" si="60"/>
        <v>0</v>
      </c>
      <c r="F956" s="43">
        <f>IF(E956&gt;0,VLOOKUP(E956,税率表!$C$29:$F$36,3,1),0)</f>
        <v>0</v>
      </c>
      <c r="G956" s="43">
        <f>IF(E956&gt;0,VLOOKUP(E956,税率表!$C$29:$F$36,4,1),0)</f>
        <v>0</v>
      </c>
      <c r="H956" s="43">
        <f t="shared" si="61"/>
        <v>0</v>
      </c>
      <c r="I956" s="43">
        <f>IF(H956&gt;0,VLOOKUP(H956/12,税率表!$A$17:$D$24,3,1),0)</f>
        <v>0</v>
      </c>
      <c r="J956" s="43">
        <f>IF(H956&gt;0,VLOOKUP(H956/12,税率表!$A$17:$D$24,4,1),0)</f>
        <v>0</v>
      </c>
      <c r="K956" s="43">
        <f t="shared" si="62"/>
        <v>0</v>
      </c>
      <c r="L956" s="43">
        <f t="shared" si="63"/>
        <v>0</v>
      </c>
    </row>
    <row r="957" ht="16.5" spans="1:12">
      <c r="A957" s="41">
        <v>956</v>
      </c>
      <c r="B957" s="41"/>
      <c r="C957" s="41"/>
      <c r="D957" s="42"/>
      <c r="E957" s="43">
        <f t="shared" si="60"/>
        <v>0</v>
      </c>
      <c r="F957" s="43">
        <f>IF(E957&gt;0,VLOOKUP(E957,税率表!$C$29:$F$36,3,1),0)</f>
        <v>0</v>
      </c>
      <c r="G957" s="43">
        <f>IF(E957&gt;0,VLOOKUP(E957,税率表!$C$29:$F$36,4,1),0)</f>
        <v>0</v>
      </c>
      <c r="H957" s="43">
        <f t="shared" si="61"/>
        <v>0</v>
      </c>
      <c r="I957" s="43">
        <f>IF(H957&gt;0,VLOOKUP(H957/12,税率表!$A$17:$D$24,3,1),0)</f>
        <v>0</v>
      </c>
      <c r="J957" s="43">
        <f>IF(H957&gt;0,VLOOKUP(H957/12,税率表!$A$17:$D$24,4,1),0)</f>
        <v>0</v>
      </c>
      <c r="K957" s="43">
        <f t="shared" si="62"/>
        <v>0</v>
      </c>
      <c r="L957" s="43">
        <f t="shared" si="63"/>
        <v>0</v>
      </c>
    </row>
    <row r="958" ht="16.5" spans="1:12">
      <c r="A958" s="41">
        <v>957</v>
      </c>
      <c r="B958" s="41"/>
      <c r="C958" s="41"/>
      <c r="D958" s="42"/>
      <c r="E958" s="43">
        <f t="shared" si="60"/>
        <v>0</v>
      </c>
      <c r="F958" s="43">
        <f>IF(E958&gt;0,VLOOKUP(E958,税率表!$C$29:$F$36,3,1),0)</f>
        <v>0</v>
      </c>
      <c r="G958" s="43">
        <f>IF(E958&gt;0,VLOOKUP(E958,税率表!$C$29:$F$36,4,1),0)</f>
        <v>0</v>
      </c>
      <c r="H958" s="43">
        <f t="shared" si="61"/>
        <v>0</v>
      </c>
      <c r="I958" s="43">
        <f>IF(H958&gt;0,VLOOKUP(H958/12,税率表!$A$17:$D$24,3,1),0)</f>
        <v>0</v>
      </c>
      <c r="J958" s="43">
        <f>IF(H958&gt;0,VLOOKUP(H958/12,税率表!$A$17:$D$24,4,1),0)</f>
        <v>0</v>
      </c>
      <c r="K958" s="43">
        <f t="shared" si="62"/>
        <v>0</v>
      </c>
      <c r="L958" s="43">
        <f t="shared" si="63"/>
        <v>0</v>
      </c>
    </row>
    <row r="959" ht="16.5" spans="1:12">
      <c r="A959" s="41">
        <v>958</v>
      </c>
      <c r="B959" s="41"/>
      <c r="C959" s="41"/>
      <c r="D959" s="42"/>
      <c r="E959" s="43">
        <f t="shared" si="60"/>
        <v>0</v>
      </c>
      <c r="F959" s="43">
        <f>IF(E959&gt;0,VLOOKUP(E959,税率表!$C$29:$F$36,3,1),0)</f>
        <v>0</v>
      </c>
      <c r="G959" s="43">
        <f>IF(E959&gt;0,VLOOKUP(E959,税率表!$C$29:$F$36,4,1),0)</f>
        <v>0</v>
      </c>
      <c r="H959" s="43">
        <f t="shared" si="61"/>
        <v>0</v>
      </c>
      <c r="I959" s="43">
        <f>IF(H959&gt;0,VLOOKUP(H959/12,税率表!$A$17:$D$24,3,1),0)</f>
        <v>0</v>
      </c>
      <c r="J959" s="43">
        <f>IF(H959&gt;0,VLOOKUP(H959/12,税率表!$A$17:$D$24,4,1),0)</f>
        <v>0</v>
      </c>
      <c r="K959" s="43">
        <f t="shared" si="62"/>
        <v>0</v>
      </c>
      <c r="L959" s="43">
        <f t="shared" si="63"/>
        <v>0</v>
      </c>
    </row>
    <row r="960" ht="16.5" spans="1:12">
      <c r="A960" s="41">
        <v>959</v>
      </c>
      <c r="B960" s="41"/>
      <c r="C960" s="41"/>
      <c r="D960" s="42"/>
      <c r="E960" s="43">
        <f t="shared" si="60"/>
        <v>0</v>
      </c>
      <c r="F960" s="43">
        <f>IF(E960&gt;0,VLOOKUP(E960,税率表!$C$29:$F$36,3,1),0)</f>
        <v>0</v>
      </c>
      <c r="G960" s="43">
        <f>IF(E960&gt;0,VLOOKUP(E960,税率表!$C$29:$F$36,4,1),0)</f>
        <v>0</v>
      </c>
      <c r="H960" s="43">
        <f t="shared" si="61"/>
        <v>0</v>
      </c>
      <c r="I960" s="43">
        <f>IF(H960&gt;0,VLOOKUP(H960/12,税率表!$A$17:$D$24,3,1),0)</f>
        <v>0</v>
      </c>
      <c r="J960" s="43">
        <f>IF(H960&gt;0,VLOOKUP(H960/12,税率表!$A$17:$D$24,4,1),0)</f>
        <v>0</v>
      </c>
      <c r="K960" s="43">
        <f t="shared" si="62"/>
        <v>0</v>
      </c>
      <c r="L960" s="43">
        <f t="shared" si="63"/>
        <v>0</v>
      </c>
    </row>
    <row r="961" ht="16.5" spans="1:12">
      <c r="A961" s="41">
        <v>960</v>
      </c>
      <c r="B961" s="41"/>
      <c r="C961" s="41"/>
      <c r="D961" s="42"/>
      <c r="E961" s="43">
        <f t="shared" si="60"/>
        <v>0</v>
      </c>
      <c r="F961" s="43">
        <f>IF(E961&gt;0,VLOOKUP(E961,税率表!$C$29:$F$36,3,1),0)</f>
        <v>0</v>
      </c>
      <c r="G961" s="43">
        <f>IF(E961&gt;0,VLOOKUP(E961,税率表!$C$29:$F$36,4,1),0)</f>
        <v>0</v>
      </c>
      <c r="H961" s="43">
        <f t="shared" si="61"/>
        <v>0</v>
      </c>
      <c r="I961" s="43">
        <f>IF(H961&gt;0,VLOOKUP(H961/12,税率表!$A$17:$D$24,3,1),0)</f>
        <v>0</v>
      </c>
      <c r="J961" s="43">
        <f>IF(H961&gt;0,VLOOKUP(H961/12,税率表!$A$17:$D$24,4,1),0)</f>
        <v>0</v>
      </c>
      <c r="K961" s="43">
        <f t="shared" si="62"/>
        <v>0</v>
      </c>
      <c r="L961" s="43">
        <f t="shared" si="63"/>
        <v>0</v>
      </c>
    </row>
    <row r="962" ht="16.5" spans="1:12">
      <c r="A962" s="41">
        <v>961</v>
      </c>
      <c r="B962" s="41"/>
      <c r="C962" s="41"/>
      <c r="D962" s="42"/>
      <c r="E962" s="43">
        <f t="shared" si="60"/>
        <v>0</v>
      </c>
      <c r="F962" s="43">
        <f>IF(E962&gt;0,VLOOKUP(E962,税率表!$C$29:$F$36,3,1),0)</f>
        <v>0</v>
      </c>
      <c r="G962" s="43">
        <f>IF(E962&gt;0,VLOOKUP(E962,税率表!$C$29:$F$36,4,1),0)</f>
        <v>0</v>
      </c>
      <c r="H962" s="43">
        <f t="shared" si="61"/>
        <v>0</v>
      </c>
      <c r="I962" s="43">
        <f>IF(H962&gt;0,VLOOKUP(H962/12,税率表!$A$17:$D$24,3,1),0)</f>
        <v>0</v>
      </c>
      <c r="J962" s="43">
        <f>IF(H962&gt;0,VLOOKUP(H962/12,税率表!$A$17:$D$24,4,1),0)</f>
        <v>0</v>
      </c>
      <c r="K962" s="43">
        <f t="shared" si="62"/>
        <v>0</v>
      </c>
      <c r="L962" s="43">
        <f t="shared" si="63"/>
        <v>0</v>
      </c>
    </row>
    <row r="963" ht="16.5" spans="1:12">
      <c r="A963" s="41">
        <v>962</v>
      </c>
      <c r="B963" s="41"/>
      <c r="C963" s="41"/>
      <c r="D963" s="42"/>
      <c r="E963" s="43">
        <f t="shared" si="60"/>
        <v>0</v>
      </c>
      <c r="F963" s="43">
        <f>IF(E963&gt;0,VLOOKUP(E963,税率表!$C$29:$F$36,3,1),0)</f>
        <v>0</v>
      </c>
      <c r="G963" s="43">
        <f>IF(E963&gt;0,VLOOKUP(E963,税率表!$C$29:$F$36,4,1),0)</f>
        <v>0</v>
      </c>
      <c r="H963" s="43">
        <f t="shared" si="61"/>
        <v>0</v>
      </c>
      <c r="I963" s="43">
        <f>IF(H963&gt;0,VLOOKUP(H963/12,税率表!$A$17:$D$24,3,1),0)</f>
        <v>0</v>
      </c>
      <c r="J963" s="43">
        <f>IF(H963&gt;0,VLOOKUP(H963/12,税率表!$A$17:$D$24,4,1),0)</f>
        <v>0</v>
      </c>
      <c r="K963" s="43">
        <f t="shared" si="62"/>
        <v>0</v>
      </c>
      <c r="L963" s="43">
        <f t="shared" si="63"/>
        <v>0</v>
      </c>
    </row>
    <row r="964" ht="16.5" spans="1:12">
      <c r="A964" s="41">
        <v>963</v>
      </c>
      <c r="B964" s="41"/>
      <c r="C964" s="41"/>
      <c r="D964" s="42"/>
      <c r="E964" s="43">
        <f t="shared" si="60"/>
        <v>0</v>
      </c>
      <c r="F964" s="43">
        <f>IF(E964&gt;0,VLOOKUP(E964,税率表!$C$29:$F$36,3,1),0)</f>
        <v>0</v>
      </c>
      <c r="G964" s="43">
        <f>IF(E964&gt;0,VLOOKUP(E964,税率表!$C$29:$F$36,4,1),0)</f>
        <v>0</v>
      </c>
      <c r="H964" s="43">
        <f t="shared" si="61"/>
        <v>0</v>
      </c>
      <c r="I964" s="43">
        <f>IF(H964&gt;0,VLOOKUP(H964/12,税率表!$A$17:$D$24,3,1),0)</f>
        <v>0</v>
      </c>
      <c r="J964" s="43">
        <f>IF(H964&gt;0,VLOOKUP(H964/12,税率表!$A$17:$D$24,4,1),0)</f>
        <v>0</v>
      </c>
      <c r="K964" s="43">
        <f t="shared" si="62"/>
        <v>0</v>
      </c>
      <c r="L964" s="43">
        <f t="shared" si="63"/>
        <v>0</v>
      </c>
    </row>
    <row r="965" ht="16.5" spans="1:12">
      <c r="A965" s="41">
        <v>964</v>
      </c>
      <c r="B965" s="41"/>
      <c r="C965" s="41"/>
      <c r="D965" s="42"/>
      <c r="E965" s="43">
        <f t="shared" si="60"/>
        <v>0</v>
      </c>
      <c r="F965" s="43">
        <f>IF(E965&gt;0,VLOOKUP(E965,税率表!$C$29:$F$36,3,1),0)</f>
        <v>0</v>
      </c>
      <c r="G965" s="43">
        <f>IF(E965&gt;0,VLOOKUP(E965,税率表!$C$29:$F$36,4,1),0)</f>
        <v>0</v>
      </c>
      <c r="H965" s="43">
        <f t="shared" si="61"/>
        <v>0</v>
      </c>
      <c r="I965" s="43">
        <f>IF(H965&gt;0,VLOOKUP(H965/12,税率表!$A$17:$D$24,3,1),0)</f>
        <v>0</v>
      </c>
      <c r="J965" s="43">
        <f>IF(H965&gt;0,VLOOKUP(H965/12,税率表!$A$17:$D$24,4,1),0)</f>
        <v>0</v>
      </c>
      <c r="K965" s="43">
        <f t="shared" si="62"/>
        <v>0</v>
      </c>
      <c r="L965" s="43">
        <f t="shared" si="63"/>
        <v>0</v>
      </c>
    </row>
    <row r="966" ht="16.5" spans="1:12">
      <c r="A966" s="41">
        <v>965</v>
      </c>
      <c r="B966" s="41"/>
      <c r="C966" s="41"/>
      <c r="D966" s="42"/>
      <c r="E966" s="43">
        <f t="shared" si="60"/>
        <v>0</v>
      </c>
      <c r="F966" s="43">
        <f>IF(E966&gt;0,VLOOKUP(E966,税率表!$C$29:$F$36,3,1),0)</f>
        <v>0</v>
      </c>
      <c r="G966" s="43">
        <f>IF(E966&gt;0,VLOOKUP(E966,税率表!$C$29:$F$36,4,1),0)</f>
        <v>0</v>
      </c>
      <c r="H966" s="43">
        <f t="shared" si="61"/>
        <v>0</v>
      </c>
      <c r="I966" s="43">
        <f>IF(H966&gt;0,VLOOKUP(H966/12,税率表!$A$17:$D$24,3,1),0)</f>
        <v>0</v>
      </c>
      <c r="J966" s="43">
        <f>IF(H966&gt;0,VLOOKUP(H966/12,税率表!$A$17:$D$24,4,1),0)</f>
        <v>0</v>
      </c>
      <c r="K966" s="43">
        <f t="shared" si="62"/>
        <v>0</v>
      </c>
      <c r="L966" s="43">
        <f t="shared" si="63"/>
        <v>0</v>
      </c>
    </row>
    <row r="967" ht="16.5" spans="1:12">
      <c r="A967" s="41">
        <v>966</v>
      </c>
      <c r="B967" s="41"/>
      <c r="C967" s="41"/>
      <c r="D967" s="42"/>
      <c r="E967" s="43">
        <f t="shared" si="60"/>
        <v>0</v>
      </c>
      <c r="F967" s="43">
        <f>IF(E967&gt;0,VLOOKUP(E967,税率表!$C$29:$F$36,3,1),0)</f>
        <v>0</v>
      </c>
      <c r="G967" s="43">
        <f>IF(E967&gt;0,VLOOKUP(E967,税率表!$C$29:$F$36,4,1),0)</f>
        <v>0</v>
      </c>
      <c r="H967" s="43">
        <f t="shared" si="61"/>
        <v>0</v>
      </c>
      <c r="I967" s="43">
        <f>IF(H967&gt;0,VLOOKUP(H967/12,税率表!$A$17:$D$24,3,1),0)</f>
        <v>0</v>
      </c>
      <c r="J967" s="43">
        <f>IF(H967&gt;0,VLOOKUP(H967/12,税率表!$A$17:$D$24,4,1),0)</f>
        <v>0</v>
      </c>
      <c r="K967" s="43">
        <f t="shared" si="62"/>
        <v>0</v>
      </c>
      <c r="L967" s="43">
        <f t="shared" si="63"/>
        <v>0</v>
      </c>
    </row>
    <row r="968" ht="16.5" spans="1:12">
      <c r="A968" s="41">
        <v>967</v>
      </c>
      <c r="B968" s="41"/>
      <c r="C968" s="41"/>
      <c r="D968" s="42"/>
      <c r="E968" s="43">
        <f t="shared" si="60"/>
        <v>0</v>
      </c>
      <c r="F968" s="43">
        <f>IF(E968&gt;0,VLOOKUP(E968,税率表!$C$29:$F$36,3,1),0)</f>
        <v>0</v>
      </c>
      <c r="G968" s="43">
        <f>IF(E968&gt;0,VLOOKUP(E968,税率表!$C$29:$F$36,4,1),0)</f>
        <v>0</v>
      </c>
      <c r="H968" s="43">
        <f t="shared" si="61"/>
        <v>0</v>
      </c>
      <c r="I968" s="43">
        <f>IF(H968&gt;0,VLOOKUP(H968/12,税率表!$A$17:$D$24,3,1),0)</f>
        <v>0</v>
      </c>
      <c r="J968" s="43">
        <f>IF(H968&gt;0,VLOOKUP(H968/12,税率表!$A$17:$D$24,4,1),0)</f>
        <v>0</v>
      </c>
      <c r="K968" s="43">
        <f t="shared" si="62"/>
        <v>0</v>
      </c>
      <c r="L968" s="43">
        <f t="shared" si="63"/>
        <v>0</v>
      </c>
    </row>
    <row r="969" ht="16.5" spans="1:12">
      <c r="A969" s="41">
        <v>968</v>
      </c>
      <c r="B969" s="41"/>
      <c r="C969" s="41"/>
      <c r="D969" s="42"/>
      <c r="E969" s="43">
        <f t="shared" si="60"/>
        <v>0</v>
      </c>
      <c r="F969" s="43">
        <f>IF(E969&gt;0,VLOOKUP(E969,税率表!$C$29:$F$36,3,1),0)</f>
        <v>0</v>
      </c>
      <c r="G969" s="43">
        <f>IF(E969&gt;0,VLOOKUP(E969,税率表!$C$29:$F$36,4,1),0)</f>
        <v>0</v>
      </c>
      <c r="H969" s="43">
        <f t="shared" si="61"/>
        <v>0</v>
      </c>
      <c r="I969" s="43">
        <f>IF(H969&gt;0,VLOOKUP(H969/12,税率表!$A$17:$D$24,3,1),0)</f>
        <v>0</v>
      </c>
      <c r="J969" s="43">
        <f>IF(H969&gt;0,VLOOKUP(H969/12,税率表!$A$17:$D$24,4,1),0)</f>
        <v>0</v>
      </c>
      <c r="K969" s="43">
        <f t="shared" si="62"/>
        <v>0</v>
      </c>
      <c r="L969" s="43">
        <f t="shared" si="63"/>
        <v>0</v>
      </c>
    </row>
    <row r="970" ht="16.5" spans="1:12">
      <c r="A970" s="41">
        <v>969</v>
      </c>
      <c r="B970" s="41"/>
      <c r="C970" s="41"/>
      <c r="D970" s="42"/>
      <c r="E970" s="43">
        <f t="shared" ref="E970:E1001" si="64">ROUND(D970,2)</f>
        <v>0</v>
      </c>
      <c r="F970" s="43">
        <f>IF(E970&gt;0,VLOOKUP(E970,税率表!$C$29:$F$36,3,1),0)</f>
        <v>0</v>
      </c>
      <c r="G970" s="43">
        <f>IF(E970&gt;0,VLOOKUP(E970,税率表!$C$29:$F$36,4,1),0)</f>
        <v>0</v>
      </c>
      <c r="H970" s="43">
        <f t="shared" ref="H970:H1001" si="65">ROUND((E970-G970)/(1-F970),2)</f>
        <v>0</v>
      </c>
      <c r="I970" s="43">
        <f>IF(H970&gt;0,VLOOKUP(H970/12,税率表!$A$17:$D$24,3,1),0)</f>
        <v>0</v>
      </c>
      <c r="J970" s="43">
        <f>IF(H970&gt;0,VLOOKUP(H970/12,税率表!$A$17:$D$24,4,1),0)</f>
        <v>0</v>
      </c>
      <c r="K970" s="43">
        <f t="shared" ref="K970:K1001" si="66">ROUND(H970*I970-J970,2)</f>
        <v>0</v>
      </c>
      <c r="L970" s="43">
        <f t="shared" ref="L970:L1001" si="67">ROUND((E970-G970)/(1-F970),2)</f>
        <v>0</v>
      </c>
    </row>
    <row r="971" ht="16.5" spans="1:12">
      <c r="A971" s="41">
        <v>970</v>
      </c>
      <c r="B971" s="41"/>
      <c r="C971" s="41"/>
      <c r="D971" s="42"/>
      <c r="E971" s="43">
        <f t="shared" si="64"/>
        <v>0</v>
      </c>
      <c r="F971" s="43">
        <f>IF(E971&gt;0,VLOOKUP(E971,税率表!$C$29:$F$36,3,1),0)</f>
        <v>0</v>
      </c>
      <c r="G971" s="43">
        <f>IF(E971&gt;0,VLOOKUP(E971,税率表!$C$29:$F$36,4,1),0)</f>
        <v>0</v>
      </c>
      <c r="H971" s="43">
        <f t="shared" si="65"/>
        <v>0</v>
      </c>
      <c r="I971" s="43">
        <f>IF(H971&gt;0,VLOOKUP(H971/12,税率表!$A$17:$D$24,3,1),0)</f>
        <v>0</v>
      </c>
      <c r="J971" s="43">
        <f>IF(H971&gt;0,VLOOKUP(H971/12,税率表!$A$17:$D$24,4,1),0)</f>
        <v>0</v>
      </c>
      <c r="K971" s="43">
        <f t="shared" si="66"/>
        <v>0</v>
      </c>
      <c r="L971" s="43">
        <f t="shared" si="67"/>
        <v>0</v>
      </c>
    </row>
    <row r="972" ht="16.5" spans="1:12">
      <c r="A972" s="41">
        <v>971</v>
      </c>
      <c r="B972" s="41"/>
      <c r="C972" s="41"/>
      <c r="D972" s="42"/>
      <c r="E972" s="43">
        <f t="shared" si="64"/>
        <v>0</v>
      </c>
      <c r="F972" s="43">
        <f>IF(E972&gt;0,VLOOKUP(E972,税率表!$C$29:$F$36,3,1),0)</f>
        <v>0</v>
      </c>
      <c r="G972" s="43">
        <f>IF(E972&gt;0,VLOOKUP(E972,税率表!$C$29:$F$36,4,1),0)</f>
        <v>0</v>
      </c>
      <c r="H972" s="43">
        <f t="shared" si="65"/>
        <v>0</v>
      </c>
      <c r="I972" s="43">
        <f>IF(H972&gt;0,VLOOKUP(H972/12,税率表!$A$17:$D$24,3,1),0)</f>
        <v>0</v>
      </c>
      <c r="J972" s="43">
        <f>IF(H972&gt;0,VLOOKUP(H972/12,税率表!$A$17:$D$24,4,1),0)</f>
        <v>0</v>
      </c>
      <c r="K972" s="43">
        <f t="shared" si="66"/>
        <v>0</v>
      </c>
      <c r="L972" s="43">
        <f t="shared" si="67"/>
        <v>0</v>
      </c>
    </row>
    <row r="973" ht="16.5" spans="1:12">
      <c r="A973" s="41">
        <v>972</v>
      </c>
      <c r="B973" s="41"/>
      <c r="C973" s="41"/>
      <c r="D973" s="42"/>
      <c r="E973" s="43">
        <f t="shared" si="64"/>
        <v>0</v>
      </c>
      <c r="F973" s="43">
        <f>IF(E973&gt;0,VLOOKUP(E973,税率表!$C$29:$F$36,3,1),0)</f>
        <v>0</v>
      </c>
      <c r="G973" s="43">
        <f>IF(E973&gt;0,VLOOKUP(E973,税率表!$C$29:$F$36,4,1),0)</f>
        <v>0</v>
      </c>
      <c r="H973" s="43">
        <f t="shared" si="65"/>
        <v>0</v>
      </c>
      <c r="I973" s="43">
        <f>IF(H973&gt;0,VLOOKUP(H973/12,税率表!$A$17:$D$24,3,1),0)</f>
        <v>0</v>
      </c>
      <c r="J973" s="43">
        <f>IF(H973&gt;0,VLOOKUP(H973/12,税率表!$A$17:$D$24,4,1),0)</f>
        <v>0</v>
      </c>
      <c r="K973" s="43">
        <f t="shared" si="66"/>
        <v>0</v>
      </c>
      <c r="L973" s="43">
        <f t="shared" si="67"/>
        <v>0</v>
      </c>
    </row>
    <row r="974" ht="16.5" spans="1:12">
      <c r="A974" s="41">
        <v>973</v>
      </c>
      <c r="B974" s="41"/>
      <c r="C974" s="41"/>
      <c r="D974" s="42"/>
      <c r="E974" s="43">
        <f t="shared" si="64"/>
        <v>0</v>
      </c>
      <c r="F974" s="43">
        <f>IF(E974&gt;0,VLOOKUP(E974,税率表!$C$29:$F$36,3,1),0)</f>
        <v>0</v>
      </c>
      <c r="G974" s="43">
        <f>IF(E974&gt;0,VLOOKUP(E974,税率表!$C$29:$F$36,4,1),0)</f>
        <v>0</v>
      </c>
      <c r="H974" s="43">
        <f t="shared" si="65"/>
        <v>0</v>
      </c>
      <c r="I974" s="43">
        <f>IF(H974&gt;0,VLOOKUP(H974/12,税率表!$A$17:$D$24,3,1),0)</f>
        <v>0</v>
      </c>
      <c r="J974" s="43">
        <f>IF(H974&gt;0,VLOOKUP(H974/12,税率表!$A$17:$D$24,4,1),0)</f>
        <v>0</v>
      </c>
      <c r="K974" s="43">
        <f t="shared" si="66"/>
        <v>0</v>
      </c>
      <c r="L974" s="43">
        <f t="shared" si="67"/>
        <v>0</v>
      </c>
    </row>
    <row r="975" ht="16.5" spans="1:12">
      <c r="A975" s="41">
        <v>974</v>
      </c>
      <c r="B975" s="41"/>
      <c r="C975" s="41"/>
      <c r="D975" s="42"/>
      <c r="E975" s="43">
        <f t="shared" si="64"/>
        <v>0</v>
      </c>
      <c r="F975" s="43">
        <f>IF(E975&gt;0,VLOOKUP(E975,税率表!$C$29:$F$36,3,1),0)</f>
        <v>0</v>
      </c>
      <c r="G975" s="43">
        <f>IF(E975&gt;0,VLOOKUP(E975,税率表!$C$29:$F$36,4,1),0)</f>
        <v>0</v>
      </c>
      <c r="H975" s="43">
        <f t="shared" si="65"/>
        <v>0</v>
      </c>
      <c r="I975" s="43">
        <f>IF(H975&gt;0,VLOOKUP(H975/12,税率表!$A$17:$D$24,3,1),0)</f>
        <v>0</v>
      </c>
      <c r="J975" s="43">
        <f>IF(H975&gt;0,VLOOKUP(H975/12,税率表!$A$17:$D$24,4,1),0)</f>
        <v>0</v>
      </c>
      <c r="K975" s="43">
        <f t="shared" si="66"/>
        <v>0</v>
      </c>
      <c r="L975" s="43">
        <f t="shared" si="67"/>
        <v>0</v>
      </c>
    </row>
    <row r="976" ht="16.5" spans="1:12">
      <c r="A976" s="41">
        <v>975</v>
      </c>
      <c r="B976" s="41"/>
      <c r="C976" s="41"/>
      <c r="D976" s="42"/>
      <c r="E976" s="43">
        <f t="shared" si="64"/>
        <v>0</v>
      </c>
      <c r="F976" s="43">
        <f>IF(E976&gt;0,VLOOKUP(E976,税率表!$C$29:$F$36,3,1),0)</f>
        <v>0</v>
      </c>
      <c r="G976" s="43">
        <f>IF(E976&gt;0,VLOOKUP(E976,税率表!$C$29:$F$36,4,1),0)</f>
        <v>0</v>
      </c>
      <c r="H976" s="43">
        <f t="shared" si="65"/>
        <v>0</v>
      </c>
      <c r="I976" s="43">
        <f>IF(H976&gt;0,VLOOKUP(H976/12,税率表!$A$17:$D$24,3,1),0)</f>
        <v>0</v>
      </c>
      <c r="J976" s="43">
        <f>IF(H976&gt;0,VLOOKUP(H976/12,税率表!$A$17:$D$24,4,1),0)</f>
        <v>0</v>
      </c>
      <c r="K976" s="43">
        <f t="shared" si="66"/>
        <v>0</v>
      </c>
      <c r="L976" s="43">
        <f t="shared" si="67"/>
        <v>0</v>
      </c>
    </row>
    <row r="977" ht="16.5" spans="1:12">
      <c r="A977" s="41">
        <v>976</v>
      </c>
      <c r="B977" s="41"/>
      <c r="C977" s="41"/>
      <c r="D977" s="42"/>
      <c r="E977" s="43">
        <f t="shared" si="64"/>
        <v>0</v>
      </c>
      <c r="F977" s="43">
        <f>IF(E977&gt;0,VLOOKUP(E977,税率表!$C$29:$F$36,3,1),0)</f>
        <v>0</v>
      </c>
      <c r="G977" s="43">
        <f>IF(E977&gt;0,VLOOKUP(E977,税率表!$C$29:$F$36,4,1),0)</f>
        <v>0</v>
      </c>
      <c r="H977" s="43">
        <f t="shared" si="65"/>
        <v>0</v>
      </c>
      <c r="I977" s="43">
        <f>IF(H977&gt;0,VLOOKUP(H977/12,税率表!$A$17:$D$24,3,1),0)</f>
        <v>0</v>
      </c>
      <c r="J977" s="43">
        <f>IF(H977&gt;0,VLOOKUP(H977/12,税率表!$A$17:$D$24,4,1),0)</f>
        <v>0</v>
      </c>
      <c r="K977" s="43">
        <f t="shared" si="66"/>
        <v>0</v>
      </c>
      <c r="L977" s="43">
        <f t="shared" si="67"/>
        <v>0</v>
      </c>
    </row>
    <row r="978" ht="16.5" spans="1:12">
      <c r="A978" s="41">
        <v>977</v>
      </c>
      <c r="B978" s="41"/>
      <c r="C978" s="41"/>
      <c r="D978" s="42"/>
      <c r="E978" s="43">
        <f t="shared" si="64"/>
        <v>0</v>
      </c>
      <c r="F978" s="43">
        <f>IF(E978&gt;0,VLOOKUP(E978,税率表!$C$29:$F$36,3,1),0)</f>
        <v>0</v>
      </c>
      <c r="G978" s="43">
        <f>IF(E978&gt;0,VLOOKUP(E978,税率表!$C$29:$F$36,4,1),0)</f>
        <v>0</v>
      </c>
      <c r="H978" s="43">
        <f t="shared" si="65"/>
        <v>0</v>
      </c>
      <c r="I978" s="43">
        <f>IF(H978&gt;0,VLOOKUP(H978/12,税率表!$A$17:$D$24,3,1),0)</f>
        <v>0</v>
      </c>
      <c r="J978" s="43">
        <f>IF(H978&gt;0,VLOOKUP(H978/12,税率表!$A$17:$D$24,4,1),0)</f>
        <v>0</v>
      </c>
      <c r="K978" s="43">
        <f t="shared" si="66"/>
        <v>0</v>
      </c>
      <c r="L978" s="43">
        <f t="shared" si="67"/>
        <v>0</v>
      </c>
    </row>
    <row r="979" ht="16.5" spans="1:12">
      <c r="A979" s="41">
        <v>978</v>
      </c>
      <c r="B979" s="41"/>
      <c r="C979" s="41"/>
      <c r="D979" s="42"/>
      <c r="E979" s="43">
        <f t="shared" si="64"/>
        <v>0</v>
      </c>
      <c r="F979" s="43">
        <f>IF(E979&gt;0,VLOOKUP(E979,税率表!$C$29:$F$36,3,1),0)</f>
        <v>0</v>
      </c>
      <c r="G979" s="43">
        <f>IF(E979&gt;0,VLOOKUP(E979,税率表!$C$29:$F$36,4,1),0)</f>
        <v>0</v>
      </c>
      <c r="H979" s="43">
        <f t="shared" si="65"/>
        <v>0</v>
      </c>
      <c r="I979" s="43">
        <f>IF(H979&gt;0,VLOOKUP(H979/12,税率表!$A$17:$D$24,3,1),0)</f>
        <v>0</v>
      </c>
      <c r="J979" s="43">
        <f>IF(H979&gt;0,VLOOKUP(H979/12,税率表!$A$17:$D$24,4,1),0)</f>
        <v>0</v>
      </c>
      <c r="K979" s="43">
        <f t="shared" si="66"/>
        <v>0</v>
      </c>
      <c r="L979" s="43">
        <f t="shared" si="67"/>
        <v>0</v>
      </c>
    </row>
    <row r="980" ht="16.5" spans="1:12">
      <c r="A980" s="41">
        <v>979</v>
      </c>
      <c r="B980" s="41"/>
      <c r="C980" s="41"/>
      <c r="D980" s="42"/>
      <c r="E980" s="43">
        <f t="shared" si="64"/>
        <v>0</v>
      </c>
      <c r="F980" s="43">
        <f>IF(E980&gt;0,VLOOKUP(E980,税率表!$C$29:$F$36,3,1),0)</f>
        <v>0</v>
      </c>
      <c r="G980" s="43">
        <f>IF(E980&gt;0,VLOOKUP(E980,税率表!$C$29:$F$36,4,1),0)</f>
        <v>0</v>
      </c>
      <c r="H980" s="43">
        <f t="shared" si="65"/>
        <v>0</v>
      </c>
      <c r="I980" s="43">
        <f>IF(H980&gt;0,VLOOKUP(H980/12,税率表!$A$17:$D$24,3,1),0)</f>
        <v>0</v>
      </c>
      <c r="J980" s="43">
        <f>IF(H980&gt;0,VLOOKUP(H980/12,税率表!$A$17:$D$24,4,1),0)</f>
        <v>0</v>
      </c>
      <c r="K980" s="43">
        <f t="shared" si="66"/>
        <v>0</v>
      </c>
      <c r="L980" s="43">
        <f t="shared" si="67"/>
        <v>0</v>
      </c>
    </row>
    <row r="981" ht="16.5" spans="1:12">
      <c r="A981" s="41">
        <v>980</v>
      </c>
      <c r="B981" s="41"/>
      <c r="C981" s="41"/>
      <c r="D981" s="42"/>
      <c r="E981" s="43">
        <f t="shared" si="64"/>
        <v>0</v>
      </c>
      <c r="F981" s="43">
        <f>IF(E981&gt;0,VLOOKUP(E981,税率表!$C$29:$F$36,3,1),0)</f>
        <v>0</v>
      </c>
      <c r="G981" s="43">
        <f>IF(E981&gt;0,VLOOKUP(E981,税率表!$C$29:$F$36,4,1),0)</f>
        <v>0</v>
      </c>
      <c r="H981" s="43">
        <f t="shared" si="65"/>
        <v>0</v>
      </c>
      <c r="I981" s="43">
        <f>IF(H981&gt;0,VLOOKUP(H981/12,税率表!$A$17:$D$24,3,1),0)</f>
        <v>0</v>
      </c>
      <c r="J981" s="43">
        <f>IF(H981&gt;0,VLOOKUP(H981/12,税率表!$A$17:$D$24,4,1),0)</f>
        <v>0</v>
      </c>
      <c r="K981" s="43">
        <f t="shared" si="66"/>
        <v>0</v>
      </c>
      <c r="L981" s="43">
        <f t="shared" si="67"/>
        <v>0</v>
      </c>
    </row>
    <row r="982" ht="16.5" spans="1:12">
      <c r="A982" s="41">
        <v>981</v>
      </c>
      <c r="B982" s="41"/>
      <c r="C982" s="41"/>
      <c r="D982" s="42"/>
      <c r="E982" s="43">
        <f t="shared" si="64"/>
        <v>0</v>
      </c>
      <c r="F982" s="43">
        <f>IF(E982&gt;0,VLOOKUP(E982,税率表!$C$29:$F$36,3,1),0)</f>
        <v>0</v>
      </c>
      <c r="G982" s="43">
        <f>IF(E982&gt;0,VLOOKUP(E982,税率表!$C$29:$F$36,4,1),0)</f>
        <v>0</v>
      </c>
      <c r="H982" s="43">
        <f t="shared" si="65"/>
        <v>0</v>
      </c>
      <c r="I982" s="43">
        <f>IF(H982&gt;0,VLOOKUP(H982/12,税率表!$A$17:$D$24,3,1),0)</f>
        <v>0</v>
      </c>
      <c r="J982" s="43">
        <f>IF(H982&gt;0,VLOOKUP(H982/12,税率表!$A$17:$D$24,4,1),0)</f>
        <v>0</v>
      </c>
      <c r="K982" s="43">
        <f t="shared" si="66"/>
        <v>0</v>
      </c>
      <c r="L982" s="43">
        <f t="shared" si="67"/>
        <v>0</v>
      </c>
    </row>
    <row r="983" ht="16.5" spans="1:12">
      <c r="A983" s="41">
        <v>982</v>
      </c>
      <c r="B983" s="41"/>
      <c r="C983" s="41"/>
      <c r="D983" s="42"/>
      <c r="E983" s="43">
        <f t="shared" si="64"/>
        <v>0</v>
      </c>
      <c r="F983" s="43">
        <f>IF(E983&gt;0,VLOOKUP(E983,税率表!$C$29:$F$36,3,1),0)</f>
        <v>0</v>
      </c>
      <c r="G983" s="43">
        <f>IF(E983&gt;0,VLOOKUP(E983,税率表!$C$29:$F$36,4,1),0)</f>
        <v>0</v>
      </c>
      <c r="H983" s="43">
        <f t="shared" si="65"/>
        <v>0</v>
      </c>
      <c r="I983" s="43">
        <f>IF(H983&gt;0,VLOOKUP(H983/12,税率表!$A$17:$D$24,3,1),0)</f>
        <v>0</v>
      </c>
      <c r="J983" s="43">
        <f>IF(H983&gt;0,VLOOKUP(H983/12,税率表!$A$17:$D$24,4,1),0)</f>
        <v>0</v>
      </c>
      <c r="K983" s="43">
        <f t="shared" si="66"/>
        <v>0</v>
      </c>
      <c r="L983" s="43">
        <f t="shared" si="67"/>
        <v>0</v>
      </c>
    </row>
    <row r="984" ht="16.5" spans="1:12">
      <c r="A984" s="41">
        <v>983</v>
      </c>
      <c r="B984" s="41"/>
      <c r="C984" s="41"/>
      <c r="D984" s="42"/>
      <c r="E984" s="43">
        <f t="shared" si="64"/>
        <v>0</v>
      </c>
      <c r="F984" s="43">
        <f>IF(E984&gt;0,VLOOKUP(E984,税率表!$C$29:$F$36,3,1),0)</f>
        <v>0</v>
      </c>
      <c r="G984" s="43">
        <f>IF(E984&gt;0,VLOOKUP(E984,税率表!$C$29:$F$36,4,1),0)</f>
        <v>0</v>
      </c>
      <c r="H984" s="43">
        <f t="shared" si="65"/>
        <v>0</v>
      </c>
      <c r="I984" s="43">
        <f>IF(H984&gt;0,VLOOKUP(H984/12,税率表!$A$17:$D$24,3,1),0)</f>
        <v>0</v>
      </c>
      <c r="J984" s="43">
        <f>IF(H984&gt;0,VLOOKUP(H984/12,税率表!$A$17:$D$24,4,1),0)</f>
        <v>0</v>
      </c>
      <c r="K984" s="43">
        <f t="shared" si="66"/>
        <v>0</v>
      </c>
      <c r="L984" s="43">
        <f t="shared" si="67"/>
        <v>0</v>
      </c>
    </row>
    <row r="985" ht="16.5" spans="1:12">
      <c r="A985" s="41">
        <v>984</v>
      </c>
      <c r="B985" s="41"/>
      <c r="C985" s="41"/>
      <c r="D985" s="42"/>
      <c r="E985" s="43">
        <f t="shared" si="64"/>
        <v>0</v>
      </c>
      <c r="F985" s="43">
        <f>IF(E985&gt;0,VLOOKUP(E985,税率表!$C$29:$F$36,3,1),0)</f>
        <v>0</v>
      </c>
      <c r="G985" s="43">
        <f>IF(E985&gt;0,VLOOKUP(E985,税率表!$C$29:$F$36,4,1),0)</f>
        <v>0</v>
      </c>
      <c r="H985" s="43">
        <f t="shared" si="65"/>
        <v>0</v>
      </c>
      <c r="I985" s="43">
        <f>IF(H985&gt;0,VLOOKUP(H985/12,税率表!$A$17:$D$24,3,1),0)</f>
        <v>0</v>
      </c>
      <c r="J985" s="43">
        <f>IF(H985&gt;0,VLOOKUP(H985/12,税率表!$A$17:$D$24,4,1),0)</f>
        <v>0</v>
      </c>
      <c r="K985" s="43">
        <f t="shared" si="66"/>
        <v>0</v>
      </c>
      <c r="L985" s="43">
        <f t="shared" si="67"/>
        <v>0</v>
      </c>
    </row>
    <row r="986" ht="16.5" spans="1:12">
      <c r="A986" s="41">
        <v>985</v>
      </c>
      <c r="B986" s="41"/>
      <c r="C986" s="41"/>
      <c r="D986" s="42"/>
      <c r="E986" s="43">
        <f t="shared" si="64"/>
        <v>0</v>
      </c>
      <c r="F986" s="43">
        <f>IF(E986&gt;0,VLOOKUP(E986,税率表!$C$29:$F$36,3,1),0)</f>
        <v>0</v>
      </c>
      <c r="G986" s="43">
        <f>IF(E986&gt;0,VLOOKUP(E986,税率表!$C$29:$F$36,4,1),0)</f>
        <v>0</v>
      </c>
      <c r="H986" s="43">
        <f t="shared" si="65"/>
        <v>0</v>
      </c>
      <c r="I986" s="43">
        <f>IF(H986&gt;0,VLOOKUP(H986/12,税率表!$A$17:$D$24,3,1),0)</f>
        <v>0</v>
      </c>
      <c r="J986" s="43">
        <f>IF(H986&gt;0,VLOOKUP(H986/12,税率表!$A$17:$D$24,4,1),0)</f>
        <v>0</v>
      </c>
      <c r="K986" s="43">
        <f t="shared" si="66"/>
        <v>0</v>
      </c>
      <c r="L986" s="43">
        <f t="shared" si="67"/>
        <v>0</v>
      </c>
    </row>
    <row r="987" ht="16.5" spans="1:12">
      <c r="A987" s="41">
        <v>986</v>
      </c>
      <c r="B987" s="41"/>
      <c r="C987" s="41"/>
      <c r="D987" s="42"/>
      <c r="E987" s="43">
        <f t="shared" si="64"/>
        <v>0</v>
      </c>
      <c r="F987" s="43">
        <f>IF(E987&gt;0,VLOOKUP(E987,税率表!$C$29:$F$36,3,1),0)</f>
        <v>0</v>
      </c>
      <c r="G987" s="43">
        <f>IF(E987&gt;0,VLOOKUP(E987,税率表!$C$29:$F$36,4,1),0)</f>
        <v>0</v>
      </c>
      <c r="H987" s="43">
        <f t="shared" si="65"/>
        <v>0</v>
      </c>
      <c r="I987" s="43">
        <f>IF(H987&gt;0,VLOOKUP(H987/12,税率表!$A$17:$D$24,3,1),0)</f>
        <v>0</v>
      </c>
      <c r="J987" s="43">
        <f>IF(H987&gt;0,VLOOKUP(H987/12,税率表!$A$17:$D$24,4,1),0)</f>
        <v>0</v>
      </c>
      <c r="K987" s="43">
        <f t="shared" si="66"/>
        <v>0</v>
      </c>
      <c r="L987" s="43">
        <f t="shared" si="67"/>
        <v>0</v>
      </c>
    </row>
    <row r="988" ht="16.5" spans="1:12">
      <c r="A988" s="41">
        <v>987</v>
      </c>
      <c r="B988" s="41"/>
      <c r="C988" s="41"/>
      <c r="D988" s="42"/>
      <c r="E988" s="43">
        <f t="shared" si="64"/>
        <v>0</v>
      </c>
      <c r="F988" s="43">
        <f>IF(E988&gt;0,VLOOKUP(E988,税率表!$C$29:$F$36,3,1),0)</f>
        <v>0</v>
      </c>
      <c r="G988" s="43">
        <f>IF(E988&gt;0,VLOOKUP(E988,税率表!$C$29:$F$36,4,1),0)</f>
        <v>0</v>
      </c>
      <c r="H988" s="43">
        <f t="shared" si="65"/>
        <v>0</v>
      </c>
      <c r="I988" s="43">
        <f>IF(H988&gt;0,VLOOKUP(H988/12,税率表!$A$17:$D$24,3,1),0)</f>
        <v>0</v>
      </c>
      <c r="J988" s="43">
        <f>IF(H988&gt;0,VLOOKUP(H988/12,税率表!$A$17:$D$24,4,1),0)</f>
        <v>0</v>
      </c>
      <c r="K988" s="43">
        <f t="shared" si="66"/>
        <v>0</v>
      </c>
      <c r="L988" s="43">
        <f t="shared" si="67"/>
        <v>0</v>
      </c>
    </row>
    <row r="989" ht="16.5" spans="1:12">
      <c r="A989" s="41">
        <v>988</v>
      </c>
      <c r="B989" s="41"/>
      <c r="C989" s="41"/>
      <c r="D989" s="42"/>
      <c r="E989" s="43">
        <f t="shared" si="64"/>
        <v>0</v>
      </c>
      <c r="F989" s="43">
        <f>IF(E989&gt;0,VLOOKUP(E989,税率表!$C$29:$F$36,3,1),0)</f>
        <v>0</v>
      </c>
      <c r="G989" s="43">
        <f>IF(E989&gt;0,VLOOKUP(E989,税率表!$C$29:$F$36,4,1),0)</f>
        <v>0</v>
      </c>
      <c r="H989" s="43">
        <f t="shared" si="65"/>
        <v>0</v>
      </c>
      <c r="I989" s="43">
        <f>IF(H989&gt;0,VLOOKUP(H989/12,税率表!$A$17:$D$24,3,1),0)</f>
        <v>0</v>
      </c>
      <c r="J989" s="43">
        <f>IF(H989&gt;0,VLOOKUP(H989/12,税率表!$A$17:$D$24,4,1),0)</f>
        <v>0</v>
      </c>
      <c r="K989" s="43">
        <f t="shared" si="66"/>
        <v>0</v>
      </c>
      <c r="L989" s="43">
        <f t="shared" si="67"/>
        <v>0</v>
      </c>
    </row>
    <row r="990" ht="16.5" spans="1:12">
      <c r="A990" s="41">
        <v>989</v>
      </c>
      <c r="B990" s="41"/>
      <c r="C990" s="41"/>
      <c r="D990" s="42"/>
      <c r="E990" s="43">
        <f t="shared" si="64"/>
        <v>0</v>
      </c>
      <c r="F990" s="43">
        <f>IF(E990&gt;0,VLOOKUP(E990,税率表!$C$29:$F$36,3,1),0)</f>
        <v>0</v>
      </c>
      <c r="G990" s="43">
        <f>IF(E990&gt;0,VLOOKUP(E990,税率表!$C$29:$F$36,4,1),0)</f>
        <v>0</v>
      </c>
      <c r="H990" s="43">
        <f t="shared" si="65"/>
        <v>0</v>
      </c>
      <c r="I990" s="43">
        <f>IF(H990&gt;0,VLOOKUP(H990/12,税率表!$A$17:$D$24,3,1),0)</f>
        <v>0</v>
      </c>
      <c r="J990" s="43">
        <f>IF(H990&gt;0,VLOOKUP(H990/12,税率表!$A$17:$D$24,4,1),0)</f>
        <v>0</v>
      </c>
      <c r="K990" s="43">
        <f t="shared" si="66"/>
        <v>0</v>
      </c>
      <c r="L990" s="43">
        <f t="shared" si="67"/>
        <v>0</v>
      </c>
    </row>
    <row r="991" ht="16.5" spans="1:12">
      <c r="A991" s="41">
        <v>990</v>
      </c>
      <c r="B991" s="41"/>
      <c r="C991" s="41"/>
      <c r="D991" s="42"/>
      <c r="E991" s="43">
        <f t="shared" si="64"/>
        <v>0</v>
      </c>
      <c r="F991" s="43">
        <f>IF(E991&gt;0,VLOOKUP(E991,税率表!$C$29:$F$36,3,1),0)</f>
        <v>0</v>
      </c>
      <c r="G991" s="43">
        <f>IF(E991&gt;0,VLOOKUP(E991,税率表!$C$29:$F$36,4,1),0)</f>
        <v>0</v>
      </c>
      <c r="H991" s="43">
        <f t="shared" si="65"/>
        <v>0</v>
      </c>
      <c r="I991" s="43">
        <f>IF(H991&gt;0,VLOOKUP(H991/12,税率表!$A$17:$D$24,3,1),0)</f>
        <v>0</v>
      </c>
      <c r="J991" s="43">
        <f>IF(H991&gt;0,VLOOKUP(H991/12,税率表!$A$17:$D$24,4,1),0)</f>
        <v>0</v>
      </c>
      <c r="K991" s="43">
        <f t="shared" si="66"/>
        <v>0</v>
      </c>
      <c r="L991" s="43">
        <f t="shared" si="67"/>
        <v>0</v>
      </c>
    </row>
    <row r="992" ht="16.5" spans="1:12">
      <c r="A992" s="41">
        <v>991</v>
      </c>
      <c r="B992" s="41"/>
      <c r="C992" s="41"/>
      <c r="D992" s="42"/>
      <c r="E992" s="43">
        <f t="shared" si="64"/>
        <v>0</v>
      </c>
      <c r="F992" s="43">
        <f>IF(E992&gt;0,VLOOKUP(E992,税率表!$C$29:$F$36,3,1),0)</f>
        <v>0</v>
      </c>
      <c r="G992" s="43">
        <f>IF(E992&gt;0,VLOOKUP(E992,税率表!$C$29:$F$36,4,1),0)</f>
        <v>0</v>
      </c>
      <c r="H992" s="43">
        <f t="shared" si="65"/>
        <v>0</v>
      </c>
      <c r="I992" s="43">
        <f>IF(H992&gt;0,VLOOKUP(H992/12,税率表!$A$17:$D$24,3,1),0)</f>
        <v>0</v>
      </c>
      <c r="J992" s="43">
        <f>IF(H992&gt;0,VLOOKUP(H992/12,税率表!$A$17:$D$24,4,1),0)</f>
        <v>0</v>
      </c>
      <c r="K992" s="43">
        <f t="shared" si="66"/>
        <v>0</v>
      </c>
      <c r="L992" s="43">
        <f t="shared" si="67"/>
        <v>0</v>
      </c>
    </row>
    <row r="993" ht="16.5" spans="1:12">
      <c r="A993" s="41">
        <v>992</v>
      </c>
      <c r="B993" s="41"/>
      <c r="C993" s="41"/>
      <c r="D993" s="42"/>
      <c r="E993" s="43">
        <f t="shared" si="64"/>
        <v>0</v>
      </c>
      <c r="F993" s="43">
        <f>IF(E993&gt;0,VLOOKUP(E993,税率表!$C$29:$F$36,3,1),0)</f>
        <v>0</v>
      </c>
      <c r="G993" s="43">
        <f>IF(E993&gt;0,VLOOKUP(E993,税率表!$C$29:$F$36,4,1),0)</f>
        <v>0</v>
      </c>
      <c r="H993" s="43">
        <f t="shared" si="65"/>
        <v>0</v>
      </c>
      <c r="I993" s="43">
        <f>IF(H993&gt;0,VLOOKUP(H993/12,税率表!$A$17:$D$24,3,1),0)</f>
        <v>0</v>
      </c>
      <c r="J993" s="43">
        <f>IF(H993&gt;0,VLOOKUP(H993/12,税率表!$A$17:$D$24,4,1),0)</f>
        <v>0</v>
      </c>
      <c r="K993" s="43">
        <f t="shared" si="66"/>
        <v>0</v>
      </c>
      <c r="L993" s="43">
        <f t="shared" si="67"/>
        <v>0</v>
      </c>
    </row>
    <row r="994" ht="16.5" spans="1:12">
      <c r="A994" s="41">
        <v>993</v>
      </c>
      <c r="B994" s="41"/>
      <c r="C994" s="41"/>
      <c r="D994" s="42"/>
      <c r="E994" s="43">
        <f t="shared" si="64"/>
        <v>0</v>
      </c>
      <c r="F994" s="43">
        <f>IF(E994&gt;0,VLOOKUP(E994,税率表!$C$29:$F$36,3,1),0)</f>
        <v>0</v>
      </c>
      <c r="G994" s="43">
        <f>IF(E994&gt;0,VLOOKUP(E994,税率表!$C$29:$F$36,4,1),0)</f>
        <v>0</v>
      </c>
      <c r="H994" s="43">
        <f t="shared" si="65"/>
        <v>0</v>
      </c>
      <c r="I994" s="43">
        <f>IF(H994&gt;0,VLOOKUP(H994/12,税率表!$A$17:$D$24,3,1),0)</f>
        <v>0</v>
      </c>
      <c r="J994" s="43">
        <f>IF(H994&gt;0,VLOOKUP(H994/12,税率表!$A$17:$D$24,4,1),0)</f>
        <v>0</v>
      </c>
      <c r="K994" s="43">
        <f t="shared" si="66"/>
        <v>0</v>
      </c>
      <c r="L994" s="43">
        <f t="shared" si="67"/>
        <v>0</v>
      </c>
    </row>
    <row r="995" ht="16.5" spans="1:12">
      <c r="A995" s="41">
        <v>994</v>
      </c>
      <c r="B995" s="41"/>
      <c r="C995" s="41"/>
      <c r="D995" s="42"/>
      <c r="E995" s="43">
        <f t="shared" si="64"/>
        <v>0</v>
      </c>
      <c r="F995" s="43">
        <f>IF(E995&gt;0,VLOOKUP(E995,税率表!$C$29:$F$36,3,1),0)</f>
        <v>0</v>
      </c>
      <c r="G995" s="43">
        <f>IF(E995&gt;0,VLOOKUP(E995,税率表!$C$29:$F$36,4,1),0)</f>
        <v>0</v>
      </c>
      <c r="H995" s="43">
        <f t="shared" si="65"/>
        <v>0</v>
      </c>
      <c r="I995" s="43">
        <f>IF(H995&gt;0,VLOOKUP(H995/12,税率表!$A$17:$D$24,3,1),0)</f>
        <v>0</v>
      </c>
      <c r="J995" s="43">
        <f>IF(H995&gt;0,VLOOKUP(H995/12,税率表!$A$17:$D$24,4,1),0)</f>
        <v>0</v>
      </c>
      <c r="K995" s="43">
        <f t="shared" si="66"/>
        <v>0</v>
      </c>
      <c r="L995" s="43">
        <f t="shared" si="67"/>
        <v>0</v>
      </c>
    </row>
    <row r="996" ht="16.5" spans="1:12">
      <c r="A996" s="41">
        <v>995</v>
      </c>
      <c r="B996" s="41"/>
      <c r="C996" s="41"/>
      <c r="D996" s="42"/>
      <c r="E996" s="43">
        <f t="shared" si="64"/>
        <v>0</v>
      </c>
      <c r="F996" s="43">
        <f>IF(E996&gt;0,VLOOKUP(E996,税率表!$C$29:$F$36,3,1),0)</f>
        <v>0</v>
      </c>
      <c r="G996" s="43">
        <f>IF(E996&gt;0,VLOOKUP(E996,税率表!$C$29:$F$36,4,1),0)</f>
        <v>0</v>
      </c>
      <c r="H996" s="43">
        <f t="shared" si="65"/>
        <v>0</v>
      </c>
      <c r="I996" s="43">
        <f>IF(H996&gt;0,VLOOKUP(H996/12,税率表!$A$17:$D$24,3,1),0)</f>
        <v>0</v>
      </c>
      <c r="J996" s="43">
        <f>IF(H996&gt;0,VLOOKUP(H996/12,税率表!$A$17:$D$24,4,1),0)</f>
        <v>0</v>
      </c>
      <c r="K996" s="43">
        <f t="shared" si="66"/>
        <v>0</v>
      </c>
      <c r="L996" s="43">
        <f t="shared" si="67"/>
        <v>0</v>
      </c>
    </row>
    <row r="997" ht="16.5" spans="1:12">
      <c r="A997" s="41">
        <v>996</v>
      </c>
      <c r="B997" s="41"/>
      <c r="C997" s="41"/>
      <c r="D997" s="42"/>
      <c r="E997" s="43">
        <f t="shared" si="64"/>
        <v>0</v>
      </c>
      <c r="F997" s="43">
        <f>IF(E997&gt;0,VLOOKUP(E997,税率表!$C$29:$F$36,3,1),0)</f>
        <v>0</v>
      </c>
      <c r="G997" s="43">
        <f>IF(E997&gt;0,VLOOKUP(E997,税率表!$C$29:$F$36,4,1),0)</f>
        <v>0</v>
      </c>
      <c r="H997" s="43">
        <f t="shared" si="65"/>
        <v>0</v>
      </c>
      <c r="I997" s="43">
        <f>IF(H997&gt;0,VLOOKUP(H997/12,税率表!$A$17:$D$24,3,1),0)</f>
        <v>0</v>
      </c>
      <c r="J997" s="43">
        <f>IF(H997&gt;0,VLOOKUP(H997/12,税率表!$A$17:$D$24,4,1),0)</f>
        <v>0</v>
      </c>
      <c r="K997" s="43">
        <f t="shared" si="66"/>
        <v>0</v>
      </c>
      <c r="L997" s="43">
        <f t="shared" si="67"/>
        <v>0</v>
      </c>
    </row>
    <row r="998" ht="16.5" spans="1:12">
      <c r="A998" s="41">
        <v>997</v>
      </c>
      <c r="B998" s="41"/>
      <c r="C998" s="41"/>
      <c r="D998" s="42"/>
      <c r="E998" s="43">
        <f t="shared" si="64"/>
        <v>0</v>
      </c>
      <c r="F998" s="43">
        <f>IF(E998&gt;0,VLOOKUP(E998,税率表!$C$29:$F$36,3,1),0)</f>
        <v>0</v>
      </c>
      <c r="G998" s="43">
        <f>IF(E998&gt;0,VLOOKUP(E998,税率表!$C$29:$F$36,4,1),0)</f>
        <v>0</v>
      </c>
      <c r="H998" s="43">
        <f t="shared" si="65"/>
        <v>0</v>
      </c>
      <c r="I998" s="43">
        <f>IF(H998&gt;0,VLOOKUP(H998/12,税率表!$A$17:$D$24,3,1),0)</f>
        <v>0</v>
      </c>
      <c r="J998" s="43">
        <f>IF(H998&gt;0,VLOOKUP(H998/12,税率表!$A$17:$D$24,4,1),0)</f>
        <v>0</v>
      </c>
      <c r="K998" s="43">
        <f t="shared" si="66"/>
        <v>0</v>
      </c>
      <c r="L998" s="43">
        <f t="shared" si="67"/>
        <v>0</v>
      </c>
    </row>
    <row r="999" ht="16.5" spans="1:12">
      <c r="A999" s="41">
        <v>998</v>
      </c>
      <c r="B999" s="41"/>
      <c r="C999" s="41"/>
      <c r="D999" s="42"/>
      <c r="E999" s="43">
        <f t="shared" si="64"/>
        <v>0</v>
      </c>
      <c r="F999" s="43">
        <f>IF(E999&gt;0,VLOOKUP(E999,税率表!$C$29:$F$36,3,1),0)</f>
        <v>0</v>
      </c>
      <c r="G999" s="43">
        <f>IF(E999&gt;0,VLOOKUP(E999,税率表!$C$29:$F$36,4,1),0)</f>
        <v>0</v>
      </c>
      <c r="H999" s="43">
        <f t="shared" si="65"/>
        <v>0</v>
      </c>
      <c r="I999" s="43">
        <f>IF(H999&gt;0,VLOOKUP(H999/12,税率表!$A$17:$D$24,3,1),0)</f>
        <v>0</v>
      </c>
      <c r="J999" s="43">
        <f>IF(H999&gt;0,VLOOKUP(H999/12,税率表!$A$17:$D$24,4,1),0)</f>
        <v>0</v>
      </c>
      <c r="K999" s="43">
        <f t="shared" si="66"/>
        <v>0</v>
      </c>
      <c r="L999" s="43">
        <f t="shared" si="67"/>
        <v>0</v>
      </c>
    </row>
    <row r="1000" ht="16.5" spans="1:12">
      <c r="A1000" s="41">
        <v>999</v>
      </c>
      <c r="B1000" s="41"/>
      <c r="C1000" s="41"/>
      <c r="D1000" s="42"/>
      <c r="E1000" s="43">
        <f t="shared" si="64"/>
        <v>0</v>
      </c>
      <c r="F1000" s="43">
        <f>IF(E1000&gt;0,VLOOKUP(E1000,税率表!$C$29:$F$36,3,1),0)</f>
        <v>0</v>
      </c>
      <c r="G1000" s="43">
        <f>IF(E1000&gt;0,VLOOKUP(E1000,税率表!$C$29:$F$36,4,1),0)</f>
        <v>0</v>
      </c>
      <c r="H1000" s="43">
        <f t="shared" si="65"/>
        <v>0</v>
      </c>
      <c r="I1000" s="43">
        <f>IF(H1000&gt;0,VLOOKUP(H1000/12,税率表!$A$17:$D$24,3,1),0)</f>
        <v>0</v>
      </c>
      <c r="J1000" s="43">
        <f>IF(H1000&gt;0,VLOOKUP(H1000/12,税率表!$A$17:$D$24,4,1),0)</f>
        <v>0</v>
      </c>
      <c r="K1000" s="43">
        <f t="shared" si="66"/>
        <v>0</v>
      </c>
      <c r="L1000" s="43">
        <f t="shared" si="67"/>
        <v>0</v>
      </c>
    </row>
    <row r="1001" ht="16.5" spans="1:12">
      <c r="A1001" s="41">
        <v>1000</v>
      </c>
      <c r="B1001" s="41"/>
      <c r="C1001" s="41"/>
      <c r="D1001" s="42"/>
      <c r="E1001" s="43">
        <f t="shared" si="64"/>
        <v>0</v>
      </c>
      <c r="F1001" s="43">
        <f>IF(E1001&gt;0,VLOOKUP(E1001,税率表!$C$29:$F$36,3,1),0)</f>
        <v>0</v>
      </c>
      <c r="G1001" s="43">
        <f>IF(E1001&gt;0,VLOOKUP(E1001,税率表!$C$29:$F$36,4,1),0)</f>
        <v>0</v>
      </c>
      <c r="H1001" s="43">
        <f t="shared" si="65"/>
        <v>0</v>
      </c>
      <c r="I1001" s="43">
        <f>IF(H1001&gt;0,VLOOKUP(H1001/12,税率表!$A$17:$D$24,3,1),0)</f>
        <v>0</v>
      </c>
      <c r="J1001" s="43">
        <f>IF(H1001&gt;0,VLOOKUP(H1001/12,税率表!$A$17:$D$24,4,1),0)</f>
        <v>0</v>
      </c>
      <c r="K1001" s="43">
        <f t="shared" si="66"/>
        <v>0</v>
      </c>
      <c r="L1001" s="43">
        <f t="shared" si="67"/>
        <v>0</v>
      </c>
    </row>
  </sheetData>
  <sheetProtection password="EFBF" sheet="1" formatColumns="0" objects="1" scenarios="1"/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01"/>
  <sheetViews>
    <sheetView workbookViewId="0">
      <pane ySplit="1" topLeftCell="A2" activePane="bottomLeft" state="frozen"/>
      <selection/>
      <selection pane="bottomLeft" activeCell="E2" sqref="E2"/>
    </sheetView>
  </sheetViews>
  <sheetFormatPr defaultColWidth="9" defaultRowHeight="14"/>
  <cols>
    <col min="1" max="1" width="9" customWidth="1"/>
    <col min="3" max="3" width="10.4" customWidth="1"/>
    <col min="4" max="7" width="15.2636363636364" customWidth="1"/>
    <col min="8" max="8" width="14.1363636363636" customWidth="1"/>
    <col min="9" max="9" width="12.7272727272727" customWidth="1"/>
    <col min="10" max="10" width="16.4636363636364" customWidth="1"/>
  </cols>
  <sheetData>
    <row r="1" ht="24" customHeight="1" spans="1:10">
      <c r="A1" s="23" t="s">
        <v>0</v>
      </c>
      <c r="B1" s="23" t="s">
        <v>1</v>
      </c>
      <c r="C1" s="24" t="s">
        <v>2</v>
      </c>
      <c r="D1" s="24" t="s">
        <v>27</v>
      </c>
      <c r="E1" s="34" t="s">
        <v>28</v>
      </c>
      <c r="F1" s="34" t="s">
        <v>5</v>
      </c>
      <c r="G1" s="25" t="s">
        <v>9</v>
      </c>
      <c r="H1" s="26" t="s">
        <v>10</v>
      </c>
      <c r="I1" s="26" t="s">
        <v>11</v>
      </c>
      <c r="J1" s="26" t="s">
        <v>29</v>
      </c>
    </row>
    <row r="2" spans="1:10">
      <c r="A2" s="28">
        <v>1</v>
      </c>
      <c r="B2" s="28"/>
      <c r="C2" s="28"/>
      <c r="D2" s="29"/>
      <c r="E2" s="35">
        <f>IF(D2&gt;0,IF(D2&lt;=4000,800,ROUND(D2*0.2,2)),0)</f>
        <v>0</v>
      </c>
      <c r="F2" s="35">
        <f>ROUND(MAX((D2-E2),0),2)</f>
        <v>0</v>
      </c>
      <c r="G2" s="30">
        <f>IF(F2&gt;0,VLOOKUP(F2,税率表!$A$41:$D$43,3,1),0)</f>
        <v>0</v>
      </c>
      <c r="H2" s="30">
        <f>IF(F2&gt;0,VLOOKUP(F2,税率表!$A$41:$D$43,4,1),0)</f>
        <v>0</v>
      </c>
      <c r="I2" s="30">
        <f>ROUND(F2*G2-H2,2)</f>
        <v>0</v>
      </c>
      <c r="J2" s="30">
        <f>D2-I2</f>
        <v>0</v>
      </c>
    </row>
    <row r="3" spans="1:10">
      <c r="A3" s="28">
        <v>2</v>
      </c>
      <c r="B3" s="28"/>
      <c r="C3" s="28"/>
      <c r="D3" s="29"/>
      <c r="E3" s="35">
        <f t="shared" ref="E3:E66" si="0">IF(D3&gt;0,IF(D3&lt;=4000,800,ROUND(D3*0.2,2)),0)</f>
        <v>0</v>
      </c>
      <c r="F3" s="35">
        <f t="shared" ref="F3:F66" si="1">ROUND(MAX((D3-E3),0),2)</f>
        <v>0</v>
      </c>
      <c r="G3" s="30">
        <f>IF(F3&gt;0,VLOOKUP(F3,税率表!$A$41:$D$43,3,1),0)</f>
        <v>0</v>
      </c>
      <c r="H3" s="30">
        <f>IF(F3&gt;0,VLOOKUP(F3,税率表!$A$41:$D$43,4,1),0)</f>
        <v>0</v>
      </c>
      <c r="I3" s="30">
        <f t="shared" ref="I3:I66" si="2">ROUND(F3*G3-H3,2)</f>
        <v>0</v>
      </c>
      <c r="J3" s="30">
        <f t="shared" ref="J3:J66" si="3">D3-I3</f>
        <v>0</v>
      </c>
    </row>
    <row r="4" spans="1:10">
      <c r="A4" s="28">
        <v>3</v>
      </c>
      <c r="B4" s="28"/>
      <c r="C4" s="28"/>
      <c r="D4" s="29"/>
      <c r="E4" s="35">
        <f t="shared" si="0"/>
        <v>0</v>
      </c>
      <c r="F4" s="35">
        <f t="shared" si="1"/>
        <v>0</v>
      </c>
      <c r="G4" s="30">
        <f>IF(F4&gt;0,VLOOKUP(F4,税率表!$A$41:$D$43,3,1),0)</f>
        <v>0</v>
      </c>
      <c r="H4" s="30">
        <f>IF(F4&gt;0,VLOOKUP(F4,税率表!$A$41:$D$43,4,1),0)</f>
        <v>0</v>
      </c>
      <c r="I4" s="30">
        <f t="shared" si="2"/>
        <v>0</v>
      </c>
      <c r="J4" s="30">
        <f t="shared" si="3"/>
        <v>0</v>
      </c>
    </row>
    <row r="5" spans="1:10">
      <c r="A5" s="28">
        <v>4</v>
      </c>
      <c r="B5" s="28"/>
      <c r="C5" s="28"/>
      <c r="D5" s="29"/>
      <c r="E5" s="35">
        <f t="shared" si="0"/>
        <v>0</v>
      </c>
      <c r="F5" s="35">
        <f t="shared" si="1"/>
        <v>0</v>
      </c>
      <c r="G5" s="30">
        <f>IF(F5&gt;0,VLOOKUP(F5,税率表!$A$41:$D$43,3,1),0)</f>
        <v>0</v>
      </c>
      <c r="H5" s="30">
        <f>IF(F5&gt;0,VLOOKUP(F5,税率表!$A$41:$D$43,4,1),0)</f>
        <v>0</v>
      </c>
      <c r="I5" s="30">
        <f t="shared" si="2"/>
        <v>0</v>
      </c>
      <c r="J5" s="30">
        <f t="shared" si="3"/>
        <v>0</v>
      </c>
    </row>
    <row r="6" spans="1:10">
      <c r="A6" s="28">
        <v>5</v>
      </c>
      <c r="B6" s="28"/>
      <c r="C6" s="28"/>
      <c r="D6" s="29"/>
      <c r="E6" s="35">
        <f t="shared" si="0"/>
        <v>0</v>
      </c>
      <c r="F6" s="35">
        <f t="shared" si="1"/>
        <v>0</v>
      </c>
      <c r="G6" s="30">
        <f>IF(F6&gt;0,VLOOKUP(F6,税率表!$A$41:$D$43,3,1),0)</f>
        <v>0</v>
      </c>
      <c r="H6" s="30">
        <f>IF(F6&gt;0,VLOOKUP(F6,税率表!$A$41:$D$43,4,1),0)</f>
        <v>0</v>
      </c>
      <c r="I6" s="30">
        <f t="shared" si="2"/>
        <v>0</v>
      </c>
      <c r="J6" s="30">
        <f t="shared" si="3"/>
        <v>0</v>
      </c>
    </row>
    <row r="7" spans="1:10">
      <c r="A7" s="28">
        <v>6</v>
      </c>
      <c r="B7" s="28"/>
      <c r="C7" s="28"/>
      <c r="D7" s="29"/>
      <c r="E7" s="35">
        <f t="shared" si="0"/>
        <v>0</v>
      </c>
      <c r="F7" s="35">
        <f t="shared" si="1"/>
        <v>0</v>
      </c>
      <c r="G7" s="30">
        <f>IF(F7&gt;0,VLOOKUP(F7,税率表!$A$41:$D$43,3,1),0)</f>
        <v>0</v>
      </c>
      <c r="H7" s="30">
        <f>IF(F7&gt;0,VLOOKUP(F7,税率表!$A$41:$D$43,4,1),0)</f>
        <v>0</v>
      </c>
      <c r="I7" s="30">
        <f t="shared" si="2"/>
        <v>0</v>
      </c>
      <c r="J7" s="30">
        <f t="shared" si="3"/>
        <v>0</v>
      </c>
    </row>
    <row r="8" spans="1:10">
      <c r="A8" s="28">
        <v>7</v>
      </c>
      <c r="B8" s="28"/>
      <c r="C8" s="28"/>
      <c r="D8" s="29"/>
      <c r="E8" s="35">
        <f t="shared" si="0"/>
        <v>0</v>
      </c>
      <c r="F8" s="35">
        <f t="shared" si="1"/>
        <v>0</v>
      </c>
      <c r="G8" s="30">
        <f>IF(F8&gt;0,VLOOKUP(F8,税率表!$A$41:$D$43,3,1),0)</f>
        <v>0</v>
      </c>
      <c r="H8" s="30">
        <f>IF(F8&gt;0,VLOOKUP(F8,税率表!$A$41:$D$43,4,1),0)</f>
        <v>0</v>
      </c>
      <c r="I8" s="30">
        <f t="shared" si="2"/>
        <v>0</v>
      </c>
      <c r="J8" s="30">
        <f t="shared" si="3"/>
        <v>0</v>
      </c>
    </row>
    <row r="9" spans="1:10">
      <c r="A9" s="28">
        <v>8</v>
      </c>
      <c r="B9" s="28"/>
      <c r="C9" s="28"/>
      <c r="D9" s="29"/>
      <c r="E9" s="35">
        <f t="shared" si="0"/>
        <v>0</v>
      </c>
      <c r="F9" s="35">
        <f t="shared" si="1"/>
        <v>0</v>
      </c>
      <c r="G9" s="30">
        <f>IF(F9&gt;0,VLOOKUP(F9,税率表!$A$41:$D$43,3,1),0)</f>
        <v>0</v>
      </c>
      <c r="H9" s="30">
        <f>IF(F9&gt;0,VLOOKUP(F9,税率表!$A$41:$D$43,4,1),0)</f>
        <v>0</v>
      </c>
      <c r="I9" s="30">
        <f t="shared" si="2"/>
        <v>0</v>
      </c>
      <c r="J9" s="30">
        <f t="shared" si="3"/>
        <v>0</v>
      </c>
    </row>
    <row r="10" spans="1:10">
      <c r="A10" s="28">
        <v>9</v>
      </c>
      <c r="B10" s="28"/>
      <c r="C10" s="28"/>
      <c r="D10" s="29"/>
      <c r="E10" s="35">
        <f t="shared" si="0"/>
        <v>0</v>
      </c>
      <c r="F10" s="35">
        <f t="shared" si="1"/>
        <v>0</v>
      </c>
      <c r="G10" s="30">
        <f>IF(F10&gt;0,VLOOKUP(F10,税率表!$A$41:$D$43,3,1),0)</f>
        <v>0</v>
      </c>
      <c r="H10" s="30">
        <f>IF(F10&gt;0,VLOOKUP(F10,税率表!$A$41:$D$43,4,1),0)</f>
        <v>0</v>
      </c>
      <c r="I10" s="30">
        <f t="shared" si="2"/>
        <v>0</v>
      </c>
      <c r="J10" s="30">
        <f t="shared" si="3"/>
        <v>0</v>
      </c>
    </row>
    <row r="11" spans="1:10">
      <c r="A11" s="28">
        <v>10</v>
      </c>
      <c r="B11" s="28"/>
      <c r="C11" s="28"/>
      <c r="D11" s="29"/>
      <c r="E11" s="35">
        <f t="shared" si="0"/>
        <v>0</v>
      </c>
      <c r="F11" s="35">
        <f t="shared" si="1"/>
        <v>0</v>
      </c>
      <c r="G11" s="30">
        <f>IF(F11&gt;0,VLOOKUP(F11,税率表!$A$41:$D$43,3,1),0)</f>
        <v>0</v>
      </c>
      <c r="H11" s="30">
        <f>IF(F11&gt;0,VLOOKUP(F11,税率表!$A$41:$D$43,4,1),0)</f>
        <v>0</v>
      </c>
      <c r="I11" s="30">
        <f t="shared" si="2"/>
        <v>0</v>
      </c>
      <c r="J11" s="30">
        <f t="shared" si="3"/>
        <v>0</v>
      </c>
    </row>
    <row r="12" spans="1:10">
      <c r="A12" s="28">
        <v>11</v>
      </c>
      <c r="B12" s="28"/>
      <c r="C12" s="28"/>
      <c r="D12" s="29"/>
      <c r="E12" s="35">
        <f t="shared" si="0"/>
        <v>0</v>
      </c>
      <c r="F12" s="35">
        <f t="shared" si="1"/>
        <v>0</v>
      </c>
      <c r="G12" s="30">
        <f>IF(F12&gt;0,VLOOKUP(F12,税率表!$A$41:$D$43,3,1),0)</f>
        <v>0</v>
      </c>
      <c r="H12" s="30">
        <f>IF(F12&gt;0,VLOOKUP(F12,税率表!$A$41:$D$43,4,1),0)</f>
        <v>0</v>
      </c>
      <c r="I12" s="30">
        <f t="shared" si="2"/>
        <v>0</v>
      </c>
      <c r="J12" s="30">
        <f t="shared" si="3"/>
        <v>0</v>
      </c>
    </row>
    <row r="13" spans="1:10">
      <c r="A13" s="28">
        <v>12</v>
      </c>
      <c r="B13" s="28"/>
      <c r="C13" s="28"/>
      <c r="D13" s="29"/>
      <c r="E13" s="35">
        <f t="shared" si="0"/>
        <v>0</v>
      </c>
      <c r="F13" s="35">
        <f t="shared" si="1"/>
        <v>0</v>
      </c>
      <c r="G13" s="30">
        <f>IF(F13&gt;0,VLOOKUP(F13,税率表!$A$41:$D$43,3,1),0)</f>
        <v>0</v>
      </c>
      <c r="H13" s="30">
        <f>IF(F13&gt;0,VLOOKUP(F13,税率表!$A$41:$D$43,4,1),0)</f>
        <v>0</v>
      </c>
      <c r="I13" s="30">
        <f t="shared" si="2"/>
        <v>0</v>
      </c>
      <c r="J13" s="30">
        <f t="shared" si="3"/>
        <v>0</v>
      </c>
    </row>
    <row r="14" spans="1:10">
      <c r="A14" s="28">
        <v>13</v>
      </c>
      <c r="B14" s="28"/>
      <c r="C14" s="28"/>
      <c r="D14" s="29"/>
      <c r="E14" s="35">
        <f t="shared" si="0"/>
        <v>0</v>
      </c>
      <c r="F14" s="35">
        <f t="shared" si="1"/>
        <v>0</v>
      </c>
      <c r="G14" s="30">
        <f>IF(F14&gt;0,VLOOKUP(F14,税率表!$A$41:$D$43,3,1),0)</f>
        <v>0</v>
      </c>
      <c r="H14" s="30">
        <f>IF(F14&gt;0,VLOOKUP(F14,税率表!$A$41:$D$43,4,1),0)</f>
        <v>0</v>
      </c>
      <c r="I14" s="30">
        <f t="shared" si="2"/>
        <v>0</v>
      </c>
      <c r="J14" s="30">
        <f t="shared" si="3"/>
        <v>0</v>
      </c>
    </row>
    <row r="15" spans="1:10">
      <c r="A15" s="28">
        <v>14</v>
      </c>
      <c r="B15" s="28"/>
      <c r="C15" s="28"/>
      <c r="D15" s="29"/>
      <c r="E15" s="35">
        <f t="shared" si="0"/>
        <v>0</v>
      </c>
      <c r="F15" s="35">
        <f t="shared" si="1"/>
        <v>0</v>
      </c>
      <c r="G15" s="30">
        <f>IF(F15&gt;0,VLOOKUP(F15,税率表!$A$41:$D$43,3,1),0)</f>
        <v>0</v>
      </c>
      <c r="H15" s="30">
        <f>IF(F15&gt;0,VLOOKUP(F15,税率表!$A$41:$D$43,4,1),0)</f>
        <v>0</v>
      </c>
      <c r="I15" s="30">
        <f t="shared" si="2"/>
        <v>0</v>
      </c>
      <c r="J15" s="30">
        <f t="shared" si="3"/>
        <v>0</v>
      </c>
    </row>
    <row r="16" spans="1:10">
      <c r="A16" s="28">
        <v>15</v>
      </c>
      <c r="B16" s="28"/>
      <c r="C16" s="28"/>
      <c r="D16" s="29"/>
      <c r="E16" s="35">
        <f t="shared" si="0"/>
        <v>0</v>
      </c>
      <c r="F16" s="35">
        <f t="shared" si="1"/>
        <v>0</v>
      </c>
      <c r="G16" s="30">
        <f>IF(F16&gt;0,VLOOKUP(F16,税率表!$A$41:$D$43,3,1),0)</f>
        <v>0</v>
      </c>
      <c r="H16" s="30">
        <f>IF(F16&gt;0,VLOOKUP(F16,税率表!$A$41:$D$43,4,1),0)</f>
        <v>0</v>
      </c>
      <c r="I16" s="30">
        <f t="shared" si="2"/>
        <v>0</v>
      </c>
      <c r="J16" s="30">
        <f t="shared" si="3"/>
        <v>0</v>
      </c>
    </row>
    <row r="17" spans="1:10">
      <c r="A17" s="28">
        <v>16</v>
      </c>
      <c r="B17" s="28"/>
      <c r="C17" s="28"/>
      <c r="D17" s="29"/>
      <c r="E17" s="35">
        <f t="shared" si="0"/>
        <v>0</v>
      </c>
      <c r="F17" s="35">
        <f t="shared" si="1"/>
        <v>0</v>
      </c>
      <c r="G17" s="30">
        <f>IF(F17&gt;0,VLOOKUP(F17,税率表!$A$41:$D$43,3,1),0)</f>
        <v>0</v>
      </c>
      <c r="H17" s="30">
        <f>IF(F17&gt;0,VLOOKUP(F17,税率表!$A$41:$D$43,4,1),0)</f>
        <v>0</v>
      </c>
      <c r="I17" s="30">
        <f t="shared" si="2"/>
        <v>0</v>
      </c>
      <c r="J17" s="30">
        <f t="shared" si="3"/>
        <v>0</v>
      </c>
    </row>
    <row r="18" spans="1:10">
      <c r="A18" s="28">
        <v>17</v>
      </c>
      <c r="B18" s="28"/>
      <c r="C18" s="28"/>
      <c r="D18" s="29"/>
      <c r="E18" s="35">
        <f t="shared" si="0"/>
        <v>0</v>
      </c>
      <c r="F18" s="35">
        <f t="shared" si="1"/>
        <v>0</v>
      </c>
      <c r="G18" s="30">
        <f>IF(F18&gt;0,VLOOKUP(F18,税率表!$A$41:$D$43,3,1),0)</f>
        <v>0</v>
      </c>
      <c r="H18" s="30">
        <f>IF(F18&gt;0,VLOOKUP(F18,税率表!$A$41:$D$43,4,1),0)</f>
        <v>0</v>
      </c>
      <c r="I18" s="30">
        <f t="shared" si="2"/>
        <v>0</v>
      </c>
      <c r="J18" s="30">
        <f t="shared" si="3"/>
        <v>0</v>
      </c>
    </row>
    <row r="19" spans="1:10">
      <c r="A19" s="28">
        <v>18</v>
      </c>
      <c r="B19" s="28"/>
      <c r="C19" s="28"/>
      <c r="D19" s="29"/>
      <c r="E19" s="35">
        <f t="shared" si="0"/>
        <v>0</v>
      </c>
      <c r="F19" s="35">
        <f t="shared" si="1"/>
        <v>0</v>
      </c>
      <c r="G19" s="30">
        <f>IF(F19&gt;0,VLOOKUP(F19,税率表!$A$41:$D$43,3,1),0)</f>
        <v>0</v>
      </c>
      <c r="H19" s="30">
        <f>IF(F19&gt;0,VLOOKUP(F19,税率表!$A$41:$D$43,4,1),0)</f>
        <v>0</v>
      </c>
      <c r="I19" s="30">
        <f t="shared" si="2"/>
        <v>0</v>
      </c>
      <c r="J19" s="30">
        <f t="shared" si="3"/>
        <v>0</v>
      </c>
    </row>
    <row r="20" spans="1:10">
      <c r="A20" s="28">
        <v>19</v>
      </c>
      <c r="B20" s="28"/>
      <c r="C20" s="28"/>
      <c r="D20" s="29"/>
      <c r="E20" s="35">
        <f t="shared" si="0"/>
        <v>0</v>
      </c>
      <c r="F20" s="35">
        <f t="shared" si="1"/>
        <v>0</v>
      </c>
      <c r="G20" s="30">
        <f>IF(F20&gt;0,VLOOKUP(F20,税率表!$A$41:$D$43,3,1),0)</f>
        <v>0</v>
      </c>
      <c r="H20" s="30">
        <f>IF(F20&gt;0,VLOOKUP(F20,税率表!$A$41:$D$43,4,1),0)</f>
        <v>0</v>
      </c>
      <c r="I20" s="30">
        <f t="shared" si="2"/>
        <v>0</v>
      </c>
      <c r="J20" s="30">
        <f t="shared" si="3"/>
        <v>0</v>
      </c>
    </row>
    <row r="21" spans="1:10">
      <c r="A21" s="28">
        <v>20</v>
      </c>
      <c r="B21" s="28"/>
      <c r="C21" s="28"/>
      <c r="D21" s="29"/>
      <c r="E21" s="35">
        <f t="shared" si="0"/>
        <v>0</v>
      </c>
      <c r="F21" s="35">
        <f t="shared" si="1"/>
        <v>0</v>
      </c>
      <c r="G21" s="30">
        <f>IF(F21&gt;0,VLOOKUP(F21,税率表!$A$41:$D$43,3,1),0)</f>
        <v>0</v>
      </c>
      <c r="H21" s="30">
        <f>IF(F21&gt;0,VLOOKUP(F21,税率表!$A$41:$D$43,4,1),0)</f>
        <v>0</v>
      </c>
      <c r="I21" s="30">
        <f t="shared" si="2"/>
        <v>0</v>
      </c>
      <c r="J21" s="30">
        <f t="shared" si="3"/>
        <v>0</v>
      </c>
    </row>
    <row r="22" spans="1:10">
      <c r="A22" s="28">
        <v>21</v>
      </c>
      <c r="B22" s="28"/>
      <c r="C22" s="28"/>
      <c r="D22" s="29"/>
      <c r="E22" s="35">
        <f t="shared" si="0"/>
        <v>0</v>
      </c>
      <c r="F22" s="35">
        <f t="shared" si="1"/>
        <v>0</v>
      </c>
      <c r="G22" s="30">
        <f>IF(F22&gt;0,VLOOKUP(F22,税率表!$A$41:$D$43,3,1),0)</f>
        <v>0</v>
      </c>
      <c r="H22" s="30">
        <f>IF(F22&gt;0,VLOOKUP(F22,税率表!$A$41:$D$43,4,1),0)</f>
        <v>0</v>
      </c>
      <c r="I22" s="30">
        <f t="shared" si="2"/>
        <v>0</v>
      </c>
      <c r="J22" s="30">
        <f t="shared" si="3"/>
        <v>0</v>
      </c>
    </row>
    <row r="23" spans="1:10">
      <c r="A23" s="28">
        <v>22</v>
      </c>
      <c r="B23" s="28"/>
      <c r="C23" s="28"/>
      <c r="D23" s="29"/>
      <c r="E23" s="35">
        <f t="shared" si="0"/>
        <v>0</v>
      </c>
      <c r="F23" s="35">
        <f t="shared" si="1"/>
        <v>0</v>
      </c>
      <c r="G23" s="30">
        <f>IF(F23&gt;0,VLOOKUP(F23,税率表!$A$41:$D$43,3,1),0)</f>
        <v>0</v>
      </c>
      <c r="H23" s="30">
        <f>IF(F23&gt;0,VLOOKUP(F23,税率表!$A$41:$D$43,4,1),0)</f>
        <v>0</v>
      </c>
      <c r="I23" s="30">
        <f t="shared" si="2"/>
        <v>0</v>
      </c>
      <c r="J23" s="30">
        <f t="shared" si="3"/>
        <v>0</v>
      </c>
    </row>
    <row r="24" spans="1:10">
      <c r="A24" s="28">
        <v>23</v>
      </c>
      <c r="B24" s="28"/>
      <c r="C24" s="28"/>
      <c r="D24" s="29"/>
      <c r="E24" s="35">
        <f t="shared" si="0"/>
        <v>0</v>
      </c>
      <c r="F24" s="35">
        <f t="shared" si="1"/>
        <v>0</v>
      </c>
      <c r="G24" s="30">
        <f>IF(F24&gt;0,VLOOKUP(F24,税率表!$A$41:$D$43,3,1),0)</f>
        <v>0</v>
      </c>
      <c r="H24" s="30">
        <f>IF(F24&gt;0,VLOOKUP(F24,税率表!$A$41:$D$43,4,1),0)</f>
        <v>0</v>
      </c>
      <c r="I24" s="30">
        <f t="shared" si="2"/>
        <v>0</v>
      </c>
      <c r="J24" s="30">
        <f t="shared" si="3"/>
        <v>0</v>
      </c>
    </row>
    <row r="25" spans="1:10">
      <c r="A25" s="28">
        <v>24</v>
      </c>
      <c r="B25" s="28"/>
      <c r="C25" s="28"/>
      <c r="D25" s="29"/>
      <c r="E25" s="35">
        <f t="shared" si="0"/>
        <v>0</v>
      </c>
      <c r="F25" s="35">
        <f t="shared" si="1"/>
        <v>0</v>
      </c>
      <c r="G25" s="30">
        <f>IF(F25&gt;0,VLOOKUP(F25,税率表!$A$41:$D$43,3,1),0)</f>
        <v>0</v>
      </c>
      <c r="H25" s="30">
        <f>IF(F25&gt;0,VLOOKUP(F25,税率表!$A$41:$D$43,4,1),0)</f>
        <v>0</v>
      </c>
      <c r="I25" s="30">
        <f t="shared" si="2"/>
        <v>0</v>
      </c>
      <c r="J25" s="30">
        <f t="shared" si="3"/>
        <v>0</v>
      </c>
    </row>
    <row r="26" spans="1:10">
      <c r="A26" s="28">
        <v>25</v>
      </c>
      <c r="B26" s="28"/>
      <c r="C26" s="28"/>
      <c r="D26" s="29"/>
      <c r="E26" s="35">
        <f t="shared" si="0"/>
        <v>0</v>
      </c>
      <c r="F26" s="35">
        <f t="shared" si="1"/>
        <v>0</v>
      </c>
      <c r="G26" s="30">
        <f>IF(F26&gt;0,VLOOKUP(F26,税率表!$A$41:$D$43,3,1),0)</f>
        <v>0</v>
      </c>
      <c r="H26" s="30">
        <f>IF(F26&gt;0,VLOOKUP(F26,税率表!$A$41:$D$43,4,1),0)</f>
        <v>0</v>
      </c>
      <c r="I26" s="30">
        <f t="shared" si="2"/>
        <v>0</v>
      </c>
      <c r="J26" s="30">
        <f t="shared" si="3"/>
        <v>0</v>
      </c>
    </row>
    <row r="27" spans="1:10">
      <c r="A27" s="28">
        <v>26</v>
      </c>
      <c r="B27" s="28"/>
      <c r="C27" s="28"/>
      <c r="D27" s="29"/>
      <c r="E27" s="35">
        <f t="shared" si="0"/>
        <v>0</v>
      </c>
      <c r="F27" s="35">
        <f t="shared" si="1"/>
        <v>0</v>
      </c>
      <c r="G27" s="30">
        <f>IF(F27&gt;0,VLOOKUP(F27,税率表!$A$41:$D$43,3,1),0)</f>
        <v>0</v>
      </c>
      <c r="H27" s="30">
        <f>IF(F27&gt;0,VLOOKUP(F27,税率表!$A$41:$D$43,4,1),0)</f>
        <v>0</v>
      </c>
      <c r="I27" s="30">
        <f t="shared" si="2"/>
        <v>0</v>
      </c>
      <c r="J27" s="30">
        <f t="shared" si="3"/>
        <v>0</v>
      </c>
    </row>
    <row r="28" spans="1:10">
      <c r="A28" s="28">
        <v>27</v>
      </c>
      <c r="B28" s="28"/>
      <c r="C28" s="28"/>
      <c r="D28" s="29"/>
      <c r="E28" s="35">
        <f t="shared" si="0"/>
        <v>0</v>
      </c>
      <c r="F28" s="35">
        <f t="shared" si="1"/>
        <v>0</v>
      </c>
      <c r="G28" s="30">
        <f>IF(F28&gt;0,VLOOKUP(F28,税率表!$A$41:$D$43,3,1),0)</f>
        <v>0</v>
      </c>
      <c r="H28" s="30">
        <f>IF(F28&gt;0,VLOOKUP(F28,税率表!$A$41:$D$43,4,1),0)</f>
        <v>0</v>
      </c>
      <c r="I28" s="30">
        <f t="shared" si="2"/>
        <v>0</v>
      </c>
      <c r="J28" s="30">
        <f t="shared" si="3"/>
        <v>0</v>
      </c>
    </row>
    <row r="29" spans="1:10">
      <c r="A29" s="28">
        <v>28</v>
      </c>
      <c r="B29" s="28"/>
      <c r="C29" s="28"/>
      <c r="D29" s="29"/>
      <c r="E29" s="35">
        <f t="shared" si="0"/>
        <v>0</v>
      </c>
      <c r="F29" s="35">
        <f t="shared" si="1"/>
        <v>0</v>
      </c>
      <c r="G29" s="30">
        <f>IF(F29&gt;0,VLOOKUP(F29,税率表!$A$41:$D$43,3,1),0)</f>
        <v>0</v>
      </c>
      <c r="H29" s="30">
        <f>IF(F29&gt;0,VLOOKUP(F29,税率表!$A$41:$D$43,4,1),0)</f>
        <v>0</v>
      </c>
      <c r="I29" s="30">
        <f t="shared" si="2"/>
        <v>0</v>
      </c>
      <c r="J29" s="30">
        <f t="shared" si="3"/>
        <v>0</v>
      </c>
    </row>
    <row r="30" spans="1:10">
      <c r="A30" s="28">
        <v>29</v>
      </c>
      <c r="B30" s="28"/>
      <c r="C30" s="28"/>
      <c r="D30" s="29"/>
      <c r="E30" s="35">
        <f t="shared" si="0"/>
        <v>0</v>
      </c>
      <c r="F30" s="35">
        <f t="shared" si="1"/>
        <v>0</v>
      </c>
      <c r="G30" s="30">
        <f>IF(F30&gt;0,VLOOKUP(F30,税率表!$A$41:$D$43,3,1),0)</f>
        <v>0</v>
      </c>
      <c r="H30" s="30">
        <f>IF(F30&gt;0,VLOOKUP(F30,税率表!$A$41:$D$43,4,1),0)</f>
        <v>0</v>
      </c>
      <c r="I30" s="30">
        <f t="shared" si="2"/>
        <v>0</v>
      </c>
      <c r="J30" s="30">
        <f t="shared" si="3"/>
        <v>0</v>
      </c>
    </row>
    <row r="31" spans="1:10">
      <c r="A31" s="28">
        <v>30</v>
      </c>
      <c r="B31" s="28"/>
      <c r="C31" s="28"/>
      <c r="D31" s="29"/>
      <c r="E31" s="35">
        <f t="shared" si="0"/>
        <v>0</v>
      </c>
      <c r="F31" s="35">
        <f t="shared" si="1"/>
        <v>0</v>
      </c>
      <c r="G31" s="30">
        <f>IF(F31&gt;0,VLOOKUP(F31,税率表!$A$41:$D$43,3,1),0)</f>
        <v>0</v>
      </c>
      <c r="H31" s="30">
        <f>IF(F31&gt;0,VLOOKUP(F31,税率表!$A$41:$D$43,4,1),0)</f>
        <v>0</v>
      </c>
      <c r="I31" s="30">
        <f t="shared" si="2"/>
        <v>0</v>
      </c>
      <c r="J31" s="30">
        <f t="shared" si="3"/>
        <v>0</v>
      </c>
    </row>
    <row r="32" spans="1:10">
      <c r="A32" s="28">
        <v>31</v>
      </c>
      <c r="B32" s="28"/>
      <c r="C32" s="28"/>
      <c r="D32" s="29"/>
      <c r="E32" s="35">
        <f t="shared" si="0"/>
        <v>0</v>
      </c>
      <c r="F32" s="35">
        <f t="shared" si="1"/>
        <v>0</v>
      </c>
      <c r="G32" s="30">
        <f>IF(F32&gt;0,VLOOKUP(F32,税率表!$A$41:$D$43,3,1),0)</f>
        <v>0</v>
      </c>
      <c r="H32" s="30">
        <f>IF(F32&gt;0,VLOOKUP(F32,税率表!$A$41:$D$43,4,1),0)</f>
        <v>0</v>
      </c>
      <c r="I32" s="30">
        <f t="shared" si="2"/>
        <v>0</v>
      </c>
      <c r="J32" s="30">
        <f t="shared" si="3"/>
        <v>0</v>
      </c>
    </row>
    <row r="33" spans="1:10">
      <c r="A33" s="28">
        <v>32</v>
      </c>
      <c r="B33" s="28"/>
      <c r="C33" s="28"/>
      <c r="D33" s="29"/>
      <c r="E33" s="35">
        <f t="shared" si="0"/>
        <v>0</v>
      </c>
      <c r="F33" s="35">
        <f t="shared" si="1"/>
        <v>0</v>
      </c>
      <c r="G33" s="30">
        <f>IF(F33&gt;0,VLOOKUP(F33,税率表!$A$41:$D$43,3,1),0)</f>
        <v>0</v>
      </c>
      <c r="H33" s="30">
        <f>IF(F33&gt;0,VLOOKUP(F33,税率表!$A$41:$D$43,4,1),0)</f>
        <v>0</v>
      </c>
      <c r="I33" s="30">
        <f t="shared" si="2"/>
        <v>0</v>
      </c>
      <c r="J33" s="30">
        <f t="shared" si="3"/>
        <v>0</v>
      </c>
    </row>
    <row r="34" spans="1:10">
      <c r="A34" s="28">
        <v>33</v>
      </c>
      <c r="B34" s="28"/>
      <c r="C34" s="28"/>
      <c r="D34" s="29"/>
      <c r="E34" s="35">
        <f t="shared" si="0"/>
        <v>0</v>
      </c>
      <c r="F34" s="35">
        <f t="shared" si="1"/>
        <v>0</v>
      </c>
      <c r="G34" s="30">
        <f>IF(F34&gt;0,VLOOKUP(F34,税率表!$A$41:$D$43,3,1),0)</f>
        <v>0</v>
      </c>
      <c r="H34" s="30">
        <f>IF(F34&gt;0,VLOOKUP(F34,税率表!$A$41:$D$43,4,1),0)</f>
        <v>0</v>
      </c>
      <c r="I34" s="30">
        <f t="shared" si="2"/>
        <v>0</v>
      </c>
      <c r="J34" s="30">
        <f t="shared" si="3"/>
        <v>0</v>
      </c>
    </row>
    <row r="35" spans="1:10">
      <c r="A35" s="28">
        <v>34</v>
      </c>
      <c r="B35" s="28"/>
      <c r="C35" s="28"/>
      <c r="D35" s="29"/>
      <c r="E35" s="35">
        <f t="shared" si="0"/>
        <v>0</v>
      </c>
      <c r="F35" s="35">
        <f t="shared" si="1"/>
        <v>0</v>
      </c>
      <c r="G35" s="30">
        <f>IF(F35&gt;0,VLOOKUP(F35,税率表!$A$41:$D$43,3,1),0)</f>
        <v>0</v>
      </c>
      <c r="H35" s="30">
        <f>IF(F35&gt;0,VLOOKUP(F35,税率表!$A$41:$D$43,4,1),0)</f>
        <v>0</v>
      </c>
      <c r="I35" s="30">
        <f t="shared" si="2"/>
        <v>0</v>
      </c>
      <c r="J35" s="30">
        <f t="shared" si="3"/>
        <v>0</v>
      </c>
    </row>
    <row r="36" spans="1:10">
      <c r="A36" s="28">
        <v>35</v>
      </c>
      <c r="B36" s="28"/>
      <c r="C36" s="28"/>
      <c r="D36" s="29"/>
      <c r="E36" s="35">
        <f t="shared" si="0"/>
        <v>0</v>
      </c>
      <c r="F36" s="35">
        <f t="shared" si="1"/>
        <v>0</v>
      </c>
      <c r="G36" s="30">
        <f>IF(F36&gt;0,VLOOKUP(F36,税率表!$A$41:$D$43,3,1),0)</f>
        <v>0</v>
      </c>
      <c r="H36" s="30">
        <f>IF(F36&gt;0,VLOOKUP(F36,税率表!$A$41:$D$43,4,1),0)</f>
        <v>0</v>
      </c>
      <c r="I36" s="30">
        <f t="shared" si="2"/>
        <v>0</v>
      </c>
      <c r="J36" s="30">
        <f t="shared" si="3"/>
        <v>0</v>
      </c>
    </row>
    <row r="37" spans="1:10">
      <c r="A37" s="28">
        <v>36</v>
      </c>
      <c r="B37" s="28"/>
      <c r="C37" s="28"/>
      <c r="D37" s="29"/>
      <c r="E37" s="35">
        <f t="shared" si="0"/>
        <v>0</v>
      </c>
      <c r="F37" s="35">
        <f t="shared" si="1"/>
        <v>0</v>
      </c>
      <c r="G37" s="30">
        <f>IF(F37&gt;0,VLOOKUP(F37,税率表!$A$41:$D$43,3,1),0)</f>
        <v>0</v>
      </c>
      <c r="H37" s="30">
        <f>IF(F37&gt;0,VLOOKUP(F37,税率表!$A$41:$D$43,4,1),0)</f>
        <v>0</v>
      </c>
      <c r="I37" s="30">
        <f t="shared" si="2"/>
        <v>0</v>
      </c>
      <c r="J37" s="30">
        <f t="shared" si="3"/>
        <v>0</v>
      </c>
    </row>
    <row r="38" spans="1:10">
      <c r="A38" s="28">
        <v>37</v>
      </c>
      <c r="B38" s="28"/>
      <c r="C38" s="28"/>
      <c r="D38" s="29"/>
      <c r="E38" s="35">
        <f t="shared" si="0"/>
        <v>0</v>
      </c>
      <c r="F38" s="35">
        <f t="shared" si="1"/>
        <v>0</v>
      </c>
      <c r="G38" s="30">
        <f>IF(F38&gt;0,VLOOKUP(F38,税率表!$A$41:$D$43,3,1),0)</f>
        <v>0</v>
      </c>
      <c r="H38" s="30">
        <f>IF(F38&gt;0,VLOOKUP(F38,税率表!$A$41:$D$43,4,1),0)</f>
        <v>0</v>
      </c>
      <c r="I38" s="30">
        <f t="shared" si="2"/>
        <v>0</v>
      </c>
      <c r="J38" s="30">
        <f t="shared" si="3"/>
        <v>0</v>
      </c>
    </row>
    <row r="39" spans="1:10">
      <c r="A39" s="28">
        <v>38</v>
      </c>
      <c r="B39" s="28"/>
      <c r="C39" s="28"/>
      <c r="D39" s="29"/>
      <c r="E39" s="35">
        <f t="shared" si="0"/>
        <v>0</v>
      </c>
      <c r="F39" s="35">
        <f t="shared" si="1"/>
        <v>0</v>
      </c>
      <c r="G39" s="30">
        <f>IF(F39&gt;0,VLOOKUP(F39,税率表!$A$41:$D$43,3,1),0)</f>
        <v>0</v>
      </c>
      <c r="H39" s="30">
        <f>IF(F39&gt;0,VLOOKUP(F39,税率表!$A$41:$D$43,4,1),0)</f>
        <v>0</v>
      </c>
      <c r="I39" s="30">
        <f t="shared" si="2"/>
        <v>0</v>
      </c>
      <c r="J39" s="30">
        <f t="shared" si="3"/>
        <v>0</v>
      </c>
    </row>
    <row r="40" spans="1:10">
      <c r="A40" s="28">
        <v>39</v>
      </c>
      <c r="B40" s="28"/>
      <c r="C40" s="28"/>
      <c r="D40" s="29"/>
      <c r="E40" s="35">
        <f t="shared" si="0"/>
        <v>0</v>
      </c>
      <c r="F40" s="35">
        <f t="shared" si="1"/>
        <v>0</v>
      </c>
      <c r="G40" s="30">
        <f>IF(F40&gt;0,VLOOKUP(F40,税率表!$A$41:$D$43,3,1),0)</f>
        <v>0</v>
      </c>
      <c r="H40" s="30">
        <f>IF(F40&gt;0,VLOOKUP(F40,税率表!$A$41:$D$43,4,1),0)</f>
        <v>0</v>
      </c>
      <c r="I40" s="30">
        <f t="shared" si="2"/>
        <v>0</v>
      </c>
      <c r="J40" s="30">
        <f t="shared" si="3"/>
        <v>0</v>
      </c>
    </row>
    <row r="41" spans="1:10">
      <c r="A41" s="28">
        <v>40</v>
      </c>
      <c r="B41" s="28"/>
      <c r="C41" s="28"/>
      <c r="D41" s="29"/>
      <c r="E41" s="35">
        <f t="shared" si="0"/>
        <v>0</v>
      </c>
      <c r="F41" s="35">
        <f t="shared" si="1"/>
        <v>0</v>
      </c>
      <c r="G41" s="30">
        <f>IF(F41&gt;0,VLOOKUP(F41,税率表!$A$41:$D$43,3,1),0)</f>
        <v>0</v>
      </c>
      <c r="H41" s="30">
        <f>IF(F41&gt;0,VLOOKUP(F41,税率表!$A$41:$D$43,4,1),0)</f>
        <v>0</v>
      </c>
      <c r="I41" s="30">
        <f t="shared" si="2"/>
        <v>0</v>
      </c>
      <c r="J41" s="30">
        <f t="shared" si="3"/>
        <v>0</v>
      </c>
    </row>
    <row r="42" spans="1:10">
      <c r="A42" s="28">
        <v>41</v>
      </c>
      <c r="B42" s="28"/>
      <c r="C42" s="28"/>
      <c r="D42" s="29"/>
      <c r="E42" s="35">
        <f t="shared" si="0"/>
        <v>0</v>
      </c>
      <c r="F42" s="35">
        <f t="shared" si="1"/>
        <v>0</v>
      </c>
      <c r="G42" s="30">
        <f>IF(F42&gt;0,VLOOKUP(F42,税率表!$A$41:$D$43,3,1),0)</f>
        <v>0</v>
      </c>
      <c r="H42" s="30">
        <f>IF(F42&gt;0,VLOOKUP(F42,税率表!$A$41:$D$43,4,1),0)</f>
        <v>0</v>
      </c>
      <c r="I42" s="30">
        <f t="shared" si="2"/>
        <v>0</v>
      </c>
      <c r="J42" s="30">
        <f t="shared" si="3"/>
        <v>0</v>
      </c>
    </row>
    <row r="43" spans="1:10">
      <c r="A43" s="28">
        <v>42</v>
      </c>
      <c r="B43" s="28"/>
      <c r="C43" s="28"/>
      <c r="D43" s="29"/>
      <c r="E43" s="35">
        <f t="shared" si="0"/>
        <v>0</v>
      </c>
      <c r="F43" s="35">
        <f t="shared" si="1"/>
        <v>0</v>
      </c>
      <c r="G43" s="30">
        <f>IF(F43&gt;0,VLOOKUP(F43,税率表!$A$41:$D$43,3,1),0)</f>
        <v>0</v>
      </c>
      <c r="H43" s="30">
        <f>IF(F43&gt;0,VLOOKUP(F43,税率表!$A$41:$D$43,4,1),0)</f>
        <v>0</v>
      </c>
      <c r="I43" s="30">
        <f t="shared" si="2"/>
        <v>0</v>
      </c>
      <c r="J43" s="30">
        <f t="shared" si="3"/>
        <v>0</v>
      </c>
    </row>
    <row r="44" spans="1:10">
      <c r="A44" s="28">
        <v>43</v>
      </c>
      <c r="B44" s="28"/>
      <c r="C44" s="28"/>
      <c r="D44" s="29"/>
      <c r="E44" s="35">
        <f t="shared" si="0"/>
        <v>0</v>
      </c>
      <c r="F44" s="35">
        <f t="shared" si="1"/>
        <v>0</v>
      </c>
      <c r="G44" s="30">
        <f>IF(F44&gt;0,VLOOKUP(F44,税率表!$A$41:$D$43,3,1),0)</f>
        <v>0</v>
      </c>
      <c r="H44" s="30">
        <f>IF(F44&gt;0,VLOOKUP(F44,税率表!$A$41:$D$43,4,1),0)</f>
        <v>0</v>
      </c>
      <c r="I44" s="30">
        <f t="shared" si="2"/>
        <v>0</v>
      </c>
      <c r="J44" s="30">
        <f t="shared" si="3"/>
        <v>0</v>
      </c>
    </row>
    <row r="45" spans="1:10">
      <c r="A45" s="28">
        <v>44</v>
      </c>
      <c r="B45" s="28"/>
      <c r="C45" s="28"/>
      <c r="D45" s="29"/>
      <c r="E45" s="35">
        <f t="shared" si="0"/>
        <v>0</v>
      </c>
      <c r="F45" s="35">
        <f t="shared" si="1"/>
        <v>0</v>
      </c>
      <c r="G45" s="30">
        <f>IF(F45&gt;0,VLOOKUP(F45,税率表!$A$41:$D$43,3,1),0)</f>
        <v>0</v>
      </c>
      <c r="H45" s="30">
        <f>IF(F45&gt;0,VLOOKUP(F45,税率表!$A$41:$D$43,4,1),0)</f>
        <v>0</v>
      </c>
      <c r="I45" s="30">
        <f t="shared" si="2"/>
        <v>0</v>
      </c>
      <c r="J45" s="30">
        <f t="shared" si="3"/>
        <v>0</v>
      </c>
    </row>
    <row r="46" spans="1:10">
      <c r="A46" s="28">
        <v>45</v>
      </c>
      <c r="B46" s="28"/>
      <c r="C46" s="28"/>
      <c r="D46" s="29"/>
      <c r="E46" s="35">
        <f t="shared" si="0"/>
        <v>0</v>
      </c>
      <c r="F46" s="35">
        <f t="shared" si="1"/>
        <v>0</v>
      </c>
      <c r="G46" s="30">
        <f>IF(F46&gt;0,VLOOKUP(F46,税率表!$A$41:$D$43,3,1),0)</f>
        <v>0</v>
      </c>
      <c r="H46" s="30">
        <f>IF(F46&gt;0,VLOOKUP(F46,税率表!$A$41:$D$43,4,1),0)</f>
        <v>0</v>
      </c>
      <c r="I46" s="30">
        <f t="shared" si="2"/>
        <v>0</v>
      </c>
      <c r="J46" s="30">
        <f t="shared" si="3"/>
        <v>0</v>
      </c>
    </row>
    <row r="47" spans="1:10">
      <c r="A47" s="28">
        <v>46</v>
      </c>
      <c r="B47" s="28"/>
      <c r="C47" s="28"/>
      <c r="D47" s="29"/>
      <c r="E47" s="35">
        <f t="shared" si="0"/>
        <v>0</v>
      </c>
      <c r="F47" s="35">
        <f t="shared" si="1"/>
        <v>0</v>
      </c>
      <c r="G47" s="30">
        <f>IF(F47&gt;0,VLOOKUP(F47,税率表!$A$41:$D$43,3,1),0)</f>
        <v>0</v>
      </c>
      <c r="H47" s="30">
        <f>IF(F47&gt;0,VLOOKUP(F47,税率表!$A$41:$D$43,4,1),0)</f>
        <v>0</v>
      </c>
      <c r="I47" s="30">
        <f t="shared" si="2"/>
        <v>0</v>
      </c>
      <c r="J47" s="30">
        <f t="shared" si="3"/>
        <v>0</v>
      </c>
    </row>
    <row r="48" spans="1:10">
      <c r="A48" s="28">
        <v>47</v>
      </c>
      <c r="B48" s="28"/>
      <c r="C48" s="28"/>
      <c r="D48" s="29"/>
      <c r="E48" s="35">
        <f t="shared" si="0"/>
        <v>0</v>
      </c>
      <c r="F48" s="35">
        <f t="shared" si="1"/>
        <v>0</v>
      </c>
      <c r="G48" s="30">
        <f>IF(F48&gt;0,VLOOKUP(F48,税率表!$A$41:$D$43,3,1),0)</f>
        <v>0</v>
      </c>
      <c r="H48" s="30">
        <f>IF(F48&gt;0,VLOOKUP(F48,税率表!$A$41:$D$43,4,1),0)</f>
        <v>0</v>
      </c>
      <c r="I48" s="30">
        <f t="shared" si="2"/>
        <v>0</v>
      </c>
      <c r="J48" s="30">
        <f t="shared" si="3"/>
        <v>0</v>
      </c>
    </row>
    <row r="49" spans="1:10">
      <c r="A49" s="28">
        <v>48</v>
      </c>
      <c r="B49" s="28"/>
      <c r="C49" s="28"/>
      <c r="D49" s="29"/>
      <c r="E49" s="35">
        <f t="shared" si="0"/>
        <v>0</v>
      </c>
      <c r="F49" s="35">
        <f t="shared" si="1"/>
        <v>0</v>
      </c>
      <c r="G49" s="30">
        <f>IF(F49&gt;0,VLOOKUP(F49,税率表!$A$41:$D$43,3,1),0)</f>
        <v>0</v>
      </c>
      <c r="H49" s="30">
        <f>IF(F49&gt;0,VLOOKUP(F49,税率表!$A$41:$D$43,4,1),0)</f>
        <v>0</v>
      </c>
      <c r="I49" s="30">
        <f t="shared" si="2"/>
        <v>0</v>
      </c>
      <c r="J49" s="30">
        <f t="shared" si="3"/>
        <v>0</v>
      </c>
    </row>
    <row r="50" spans="1:10">
      <c r="A50" s="28">
        <v>49</v>
      </c>
      <c r="B50" s="28"/>
      <c r="C50" s="28"/>
      <c r="D50" s="29"/>
      <c r="E50" s="35">
        <f t="shared" si="0"/>
        <v>0</v>
      </c>
      <c r="F50" s="35">
        <f t="shared" si="1"/>
        <v>0</v>
      </c>
      <c r="G50" s="30">
        <f>IF(F50&gt;0,VLOOKUP(F50,税率表!$A$41:$D$43,3,1),0)</f>
        <v>0</v>
      </c>
      <c r="H50" s="30">
        <f>IF(F50&gt;0,VLOOKUP(F50,税率表!$A$41:$D$43,4,1),0)</f>
        <v>0</v>
      </c>
      <c r="I50" s="30">
        <f t="shared" si="2"/>
        <v>0</v>
      </c>
      <c r="J50" s="30">
        <f t="shared" si="3"/>
        <v>0</v>
      </c>
    </row>
    <row r="51" spans="1:10">
      <c r="A51" s="28">
        <v>50</v>
      </c>
      <c r="B51" s="28"/>
      <c r="C51" s="28"/>
      <c r="D51" s="29"/>
      <c r="E51" s="35">
        <f t="shared" si="0"/>
        <v>0</v>
      </c>
      <c r="F51" s="35">
        <f t="shared" si="1"/>
        <v>0</v>
      </c>
      <c r="G51" s="30">
        <f>IF(F51&gt;0,VLOOKUP(F51,税率表!$A$41:$D$43,3,1),0)</f>
        <v>0</v>
      </c>
      <c r="H51" s="30">
        <f>IF(F51&gt;0,VLOOKUP(F51,税率表!$A$41:$D$43,4,1),0)</f>
        <v>0</v>
      </c>
      <c r="I51" s="30">
        <f t="shared" si="2"/>
        <v>0</v>
      </c>
      <c r="J51" s="30">
        <f t="shared" si="3"/>
        <v>0</v>
      </c>
    </row>
    <row r="52" spans="1:10">
      <c r="A52" s="28">
        <v>51</v>
      </c>
      <c r="B52" s="28"/>
      <c r="C52" s="28"/>
      <c r="D52" s="29"/>
      <c r="E52" s="35">
        <f t="shared" si="0"/>
        <v>0</v>
      </c>
      <c r="F52" s="35">
        <f t="shared" si="1"/>
        <v>0</v>
      </c>
      <c r="G52" s="30">
        <f>IF(F52&gt;0,VLOOKUP(F52,税率表!$A$41:$D$43,3,1),0)</f>
        <v>0</v>
      </c>
      <c r="H52" s="30">
        <f>IF(F52&gt;0,VLOOKUP(F52,税率表!$A$41:$D$43,4,1),0)</f>
        <v>0</v>
      </c>
      <c r="I52" s="30">
        <f t="shared" si="2"/>
        <v>0</v>
      </c>
      <c r="J52" s="30">
        <f t="shared" si="3"/>
        <v>0</v>
      </c>
    </row>
    <row r="53" spans="1:10">
      <c r="A53" s="28">
        <v>52</v>
      </c>
      <c r="B53" s="28"/>
      <c r="C53" s="28"/>
      <c r="D53" s="29"/>
      <c r="E53" s="35">
        <f t="shared" si="0"/>
        <v>0</v>
      </c>
      <c r="F53" s="35">
        <f t="shared" si="1"/>
        <v>0</v>
      </c>
      <c r="G53" s="30">
        <f>IF(F53&gt;0,VLOOKUP(F53,税率表!$A$41:$D$43,3,1),0)</f>
        <v>0</v>
      </c>
      <c r="H53" s="30">
        <f>IF(F53&gt;0,VLOOKUP(F53,税率表!$A$41:$D$43,4,1),0)</f>
        <v>0</v>
      </c>
      <c r="I53" s="30">
        <f t="shared" si="2"/>
        <v>0</v>
      </c>
      <c r="J53" s="30">
        <f t="shared" si="3"/>
        <v>0</v>
      </c>
    </row>
    <row r="54" spans="1:10">
      <c r="A54" s="28">
        <v>53</v>
      </c>
      <c r="B54" s="28"/>
      <c r="C54" s="28"/>
      <c r="D54" s="29"/>
      <c r="E54" s="35">
        <f t="shared" si="0"/>
        <v>0</v>
      </c>
      <c r="F54" s="35">
        <f t="shared" si="1"/>
        <v>0</v>
      </c>
      <c r="G54" s="30">
        <f>IF(F54&gt;0,VLOOKUP(F54,税率表!$A$41:$D$43,3,1),0)</f>
        <v>0</v>
      </c>
      <c r="H54" s="30">
        <f>IF(F54&gt;0,VLOOKUP(F54,税率表!$A$41:$D$43,4,1),0)</f>
        <v>0</v>
      </c>
      <c r="I54" s="30">
        <f t="shared" si="2"/>
        <v>0</v>
      </c>
      <c r="J54" s="30">
        <f t="shared" si="3"/>
        <v>0</v>
      </c>
    </row>
    <row r="55" spans="1:10">
      <c r="A55" s="28">
        <v>54</v>
      </c>
      <c r="B55" s="28"/>
      <c r="C55" s="28"/>
      <c r="D55" s="29"/>
      <c r="E55" s="35">
        <f t="shared" si="0"/>
        <v>0</v>
      </c>
      <c r="F55" s="35">
        <f t="shared" si="1"/>
        <v>0</v>
      </c>
      <c r="G55" s="30">
        <f>IF(F55&gt;0,VLOOKUP(F55,税率表!$A$41:$D$43,3,1),0)</f>
        <v>0</v>
      </c>
      <c r="H55" s="30">
        <f>IF(F55&gt;0,VLOOKUP(F55,税率表!$A$41:$D$43,4,1),0)</f>
        <v>0</v>
      </c>
      <c r="I55" s="30">
        <f t="shared" si="2"/>
        <v>0</v>
      </c>
      <c r="J55" s="30">
        <f t="shared" si="3"/>
        <v>0</v>
      </c>
    </row>
    <row r="56" spans="1:10">
      <c r="A56" s="28">
        <v>55</v>
      </c>
      <c r="B56" s="28"/>
      <c r="C56" s="28"/>
      <c r="D56" s="29"/>
      <c r="E56" s="35">
        <f t="shared" si="0"/>
        <v>0</v>
      </c>
      <c r="F56" s="35">
        <f t="shared" si="1"/>
        <v>0</v>
      </c>
      <c r="G56" s="30">
        <f>IF(F56&gt;0,VLOOKUP(F56,税率表!$A$41:$D$43,3,1),0)</f>
        <v>0</v>
      </c>
      <c r="H56" s="30">
        <f>IF(F56&gt;0,VLOOKUP(F56,税率表!$A$41:$D$43,4,1),0)</f>
        <v>0</v>
      </c>
      <c r="I56" s="30">
        <f t="shared" si="2"/>
        <v>0</v>
      </c>
      <c r="J56" s="30">
        <f t="shared" si="3"/>
        <v>0</v>
      </c>
    </row>
    <row r="57" spans="1:10">
      <c r="A57" s="28">
        <v>56</v>
      </c>
      <c r="B57" s="28"/>
      <c r="C57" s="28"/>
      <c r="D57" s="29"/>
      <c r="E57" s="35">
        <f t="shared" si="0"/>
        <v>0</v>
      </c>
      <c r="F57" s="35">
        <f t="shared" si="1"/>
        <v>0</v>
      </c>
      <c r="G57" s="30">
        <f>IF(F57&gt;0,VLOOKUP(F57,税率表!$A$41:$D$43,3,1),0)</f>
        <v>0</v>
      </c>
      <c r="H57" s="30">
        <f>IF(F57&gt;0,VLOOKUP(F57,税率表!$A$41:$D$43,4,1),0)</f>
        <v>0</v>
      </c>
      <c r="I57" s="30">
        <f t="shared" si="2"/>
        <v>0</v>
      </c>
      <c r="J57" s="30">
        <f t="shared" si="3"/>
        <v>0</v>
      </c>
    </row>
    <row r="58" spans="1:10">
      <c r="A58" s="28">
        <v>57</v>
      </c>
      <c r="B58" s="28"/>
      <c r="C58" s="28"/>
      <c r="D58" s="29"/>
      <c r="E58" s="35">
        <f t="shared" si="0"/>
        <v>0</v>
      </c>
      <c r="F58" s="35">
        <f t="shared" si="1"/>
        <v>0</v>
      </c>
      <c r="G58" s="30">
        <f>IF(F58&gt;0,VLOOKUP(F58,税率表!$A$41:$D$43,3,1),0)</f>
        <v>0</v>
      </c>
      <c r="H58" s="30">
        <f>IF(F58&gt;0,VLOOKUP(F58,税率表!$A$41:$D$43,4,1),0)</f>
        <v>0</v>
      </c>
      <c r="I58" s="30">
        <f t="shared" si="2"/>
        <v>0</v>
      </c>
      <c r="J58" s="30">
        <f t="shared" si="3"/>
        <v>0</v>
      </c>
    </row>
    <row r="59" spans="1:10">
      <c r="A59" s="28">
        <v>58</v>
      </c>
      <c r="B59" s="28"/>
      <c r="C59" s="28"/>
      <c r="D59" s="29"/>
      <c r="E59" s="35">
        <f t="shared" si="0"/>
        <v>0</v>
      </c>
      <c r="F59" s="35">
        <f t="shared" si="1"/>
        <v>0</v>
      </c>
      <c r="G59" s="30">
        <f>IF(F59&gt;0,VLOOKUP(F59,税率表!$A$41:$D$43,3,1),0)</f>
        <v>0</v>
      </c>
      <c r="H59" s="30">
        <f>IF(F59&gt;0,VLOOKUP(F59,税率表!$A$41:$D$43,4,1),0)</f>
        <v>0</v>
      </c>
      <c r="I59" s="30">
        <f t="shared" si="2"/>
        <v>0</v>
      </c>
      <c r="J59" s="30">
        <f t="shared" si="3"/>
        <v>0</v>
      </c>
    </row>
    <row r="60" spans="1:10">
      <c r="A60" s="28">
        <v>59</v>
      </c>
      <c r="B60" s="28"/>
      <c r="C60" s="28"/>
      <c r="D60" s="29"/>
      <c r="E60" s="35">
        <f t="shared" si="0"/>
        <v>0</v>
      </c>
      <c r="F60" s="35">
        <f t="shared" si="1"/>
        <v>0</v>
      </c>
      <c r="G60" s="30">
        <f>IF(F60&gt;0,VLOOKUP(F60,税率表!$A$41:$D$43,3,1),0)</f>
        <v>0</v>
      </c>
      <c r="H60" s="30">
        <f>IF(F60&gt;0,VLOOKUP(F60,税率表!$A$41:$D$43,4,1),0)</f>
        <v>0</v>
      </c>
      <c r="I60" s="30">
        <f t="shared" si="2"/>
        <v>0</v>
      </c>
      <c r="J60" s="30">
        <f t="shared" si="3"/>
        <v>0</v>
      </c>
    </row>
    <row r="61" spans="1:10">
      <c r="A61" s="28">
        <v>60</v>
      </c>
      <c r="B61" s="28"/>
      <c r="C61" s="28"/>
      <c r="D61" s="29"/>
      <c r="E61" s="35">
        <f t="shared" si="0"/>
        <v>0</v>
      </c>
      <c r="F61" s="35">
        <f t="shared" si="1"/>
        <v>0</v>
      </c>
      <c r="G61" s="30">
        <f>IF(F61&gt;0,VLOOKUP(F61,税率表!$A$41:$D$43,3,1),0)</f>
        <v>0</v>
      </c>
      <c r="H61" s="30">
        <f>IF(F61&gt;0,VLOOKUP(F61,税率表!$A$41:$D$43,4,1),0)</f>
        <v>0</v>
      </c>
      <c r="I61" s="30">
        <f t="shared" si="2"/>
        <v>0</v>
      </c>
      <c r="J61" s="30">
        <f t="shared" si="3"/>
        <v>0</v>
      </c>
    </row>
    <row r="62" spans="1:10">
      <c r="A62" s="28">
        <v>61</v>
      </c>
      <c r="B62" s="28"/>
      <c r="C62" s="28"/>
      <c r="D62" s="29"/>
      <c r="E62" s="35">
        <f t="shared" si="0"/>
        <v>0</v>
      </c>
      <c r="F62" s="35">
        <f t="shared" si="1"/>
        <v>0</v>
      </c>
      <c r="G62" s="30">
        <f>IF(F62&gt;0,VLOOKUP(F62,税率表!$A$41:$D$43,3,1),0)</f>
        <v>0</v>
      </c>
      <c r="H62" s="30">
        <f>IF(F62&gt;0,VLOOKUP(F62,税率表!$A$41:$D$43,4,1),0)</f>
        <v>0</v>
      </c>
      <c r="I62" s="30">
        <f t="shared" si="2"/>
        <v>0</v>
      </c>
      <c r="J62" s="30">
        <f t="shared" si="3"/>
        <v>0</v>
      </c>
    </row>
    <row r="63" spans="1:10">
      <c r="A63" s="28">
        <v>62</v>
      </c>
      <c r="B63" s="28"/>
      <c r="C63" s="28"/>
      <c r="D63" s="29"/>
      <c r="E63" s="35">
        <f t="shared" si="0"/>
        <v>0</v>
      </c>
      <c r="F63" s="35">
        <f t="shared" si="1"/>
        <v>0</v>
      </c>
      <c r="G63" s="30">
        <f>IF(F63&gt;0,VLOOKUP(F63,税率表!$A$41:$D$43,3,1),0)</f>
        <v>0</v>
      </c>
      <c r="H63" s="30">
        <f>IF(F63&gt;0,VLOOKUP(F63,税率表!$A$41:$D$43,4,1),0)</f>
        <v>0</v>
      </c>
      <c r="I63" s="30">
        <f t="shared" si="2"/>
        <v>0</v>
      </c>
      <c r="J63" s="30">
        <f t="shared" si="3"/>
        <v>0</v>
      </c>
    </row>
    <row r="64" spans="1:10">
      <c r="A64" s="28">
        <v>63</v>
      </c>
      <c r="B64" s="28"/>
      <c r="C64" s="28"/>
      <c r="D64" s="29"/>
      <c r="E64" s="35">
        <f t="shared" si="0"/>
        <v>0</v>
      </c>
      <c r="F64" s="35">
        <f t="shared" si="1"/>
        <v>0</v>
      </c>
      <c r="G64" s="30">
        <f>IF(F64&gt;0,VLOOKUP(F64,税率表!$A$41:$D$43,3,1),0)</f>
        <v>0</v>
      </c>
      <c r="H64" s="30">
        <f>IF(F64&gt;0,VLOOKUP(F64,税率表!$A$41:$D$43,4,1),0)</f>
        <v>0</v>
      </c>
      <c r="I64" s="30">
        <f t="shared" si="2"/>
        <v>0</v>
      </c>
      <c r="J64" s="30">
        <f t="shared" si="3"/>
        <v>0</v>
      </c>
    </row>
    <row r="65" spans="1:10">
      <c r="A65" s="28">
        <v>64</v>
      </c>
      <c r="B65" s="28"/>
      <c r="C65" s="28"/>
      <c r="D65" s="29"/>
      <c r="E65" s="35">
        <f t="shared" si="0"/>
        <v>0</v>
      </c>
      <c r="F65" s="35">
        <f t="shared" si="1"/>
        <v>0</v>
      </c>
      <c r="G65" s="30">
        <f>IF(F65&gt;0,VLOOKUP(F65,税率表!$A$41:$D$43,3,1),0)</f>
        <v>0</v>
      </c>
      <c r="H65" s="30">
        <f>IF(F65&gt;0,VLOOKUP(F65,税率表!$A$41:$D$43,4,1),0)</f>
        <v>0</v>
      </c>
      <c r="I65" s="30">
        <f t="shared" si="2"/>
        <v>0</v>
      </c>
      <c r="J65" s="30">
        <f t="shared" si="3"/>
        <v>0</v>
      </c>
    </row>
    <row r="66" spans="1:10">
      <c r="A66" s="28">
        <v>65</v>
      </c>
      <c r="B66" s="28"/>
      <c r="C66" s="28"/>
      <c r="D66" s="29"/>
      <c r="E66" s="35">
        <f t="shared" si="0"/>
        <v>0</v>
      </c>
      <c r="F66" s="35">
        <f t="shared" si="1"/>
        <v>0</v>
      </c>
      <c r="G66" s="30">
        <f>IF(F66&gt;0,VLOOKUP(F66,税率表!$A$41:$D$43,3,1),0)</f>
        <v>0</v>
      </c>
      <c r="H66" s="30">
        <f>IF(F66&gt;0,VLOOKUP(F66,税率表!$A$41:$D$43,4,1),0)</f>
        <v>0</v>
      </c>
      <c r="I66" s="30">
        <f t="shared" si="2"/>
        <v>0</v>
      </c>
      <c r="J66" s="30">
        <f t="shared" si="3"/>
        <v>0</v>
      </c>
    </row>
    <row r="67" spans="1:10">
      <c r="A67" s="28">
        <v>66</v>
      </c>
      <c r="B67" s="28"/>
      <c r="C67" s="28"/>
      <c r="D67" s="29"/>
      <c r="E67" s="35">
        <f t="shared" ref="E67:E130" si="4">IF(D67&gt;0,IF(D67&lt;=4000,800,ROUND(D67*0.2,2)),0)</f>
        <v>0</v>
      </c>
      <c r="F67" s="35">
        <f t="shared" ref="F67:F130" si="5">ROUND(MAX((D67-E67),0),2)</f>
        <v>0</v>
      </c>
      <c r="G67" s="30">
        <f>IF(F67&gt;0,VLOOKUP(F67,税率表!$A$41:$D$43,3,1),0)</f>
        <v>0</v>
      </c>
      <c r="H67" s="30">
        <f>IF(F67&gt;0,VLOOKUP(F67,税率表!$A$41:$D$43,4,1),0)</f>
        <v>0</v>
      </c>
      <c r="I67" s="30">
        <f t="shared" ref="I67:I130" si="6">ROUND(F67*G67-H67,2)</f>
        <v>0</v>
      </c>
      <c r="J67" s="30">
        <f t="shared" ref="J67:J130" si="7">D67-I67</f>
        <v>0</v>
      </c>
    </row>
    <row r="68" spans="1:10">
      <c r="A68" s="28">
        <v>67</v>
      </c>
      <c r="B68" s="28"/>
      <c r="C68" s="28"/>
      <c r="D68" s="29"/>
      <c r="E68" s="35">
        <f t="shared" si="4"/>
        <v>0</v>
      </c>
      <c r="F68" s="35">
        <f t="shared" si="5"/>
        <v>0</v>
      </c>
      <c r="G68" s="30">
        <f>IF(F68&gt;0,VLOOKUP(F68,税率表!$A$41:$D$43,3,1),0)</f>
        <v>0</v>
      </c>
      <c r="H68" s="30">
        <f>IF(F68&gt;0,VLOOKUP(F68,税率表!$A$41:$D$43,4,1),0)</f>
        <v>0</v>
      </c>
      <c r="I68" s="30">
        <f t="shared" si="6"/>
        <v>0</v>
      </c>
      <c r="J68" s="30">
        <f t="shared" si="7"/>
        <v>0</v>
      </c>
    </row>
    <row r="69" spans="1:10">
      <c r="A69" s="28">
        <v>68</v>
      </c>
      <c r="B69" s="28"/>
      <c r="C69" s="28"/>
      <c r="D69" s="29"/>
      <c r="E69" s="35">
        <f t="shared" si="4"/>
        <v>0</v>
      </c>
      <c r="F69" s="35">
        <f t="shared" si="5"/>
        <v>0</v>
      </c>
      <c r="G69" s="30">
        <f>IF(F69&gt;0,VLOOKUP(F69,税率表!$A$41:$D$43,3,1),0)</f>
        <v>0</v>
      </c>
      <c r="H69" s="30">
        <f>IF(F69&gt;0,VLOOKUP(F69,税率表!$A$41:$D$43,4,1),0)</f>
        <v>0</v>
      </c>
      <c r="I69" s="30">
        <f t="shared" si="6"/>
        <v>0</v>
      </c>
      <c r="J69" s="30">
        <f t="shared" si="7"/>
        <v>0</v>
      </c>
    </row>
    <row r="70" spans="1:10">
      <c r="A70" s="28">
        <v>69</v>
      </c>
      <c r="B70" s="28"/>
      <c r="C70" s="28"/>
      <c r="D70" s="29"/>
      <c r="E70" s="35">
        <f t="shared" si="4"/>
        <v>0</v>
      </c>
      <c r="F70" s="35">
        <f t="shared" si="5"/>
        <v>0</v>
      </c>
      <c r="G70" s="30">
        <f>IF(F70&gt;0,VLOOKUP(F70,税率表!$A$41:$D$43,3,1),0)</f>
        <v>0</v>
      </c>
      <c r="H70" s="30">
        <f>IF(F70&gt;0,VLOOKUP(F70,税率表!$A$41:$D$43,4,1),0)</f>
        <v>0</v>
      </c>
      <c r="I70" s="30">
        <f t="shared" si="6"/>
        <v>0</v>
      </c>
      <c r="J70" s="30">
        <f t="shared" si="7"/>
        <v>0</v>
      </c>
    </row>
    <row r="71" spans="1:10">
      <c r="A71" s="28">
        <v>70</v>
      </c>
      <c r="B71" s="28"/>
      <c r="C71" s="28"/>
      <c r="D71" s="29"/>
      <c r="E71" s="35">
        <f t="shared" si="4"/>
        <v>0</v>
      </c>
      <c r="F71" s="35">
        <f t="shared" si="5"/>
        <v>0</v>
      </c>
      <c r="G71" s="30">
        <f>IF(F71&gt;0,VLOOKUP(F71,税率表!$A$41:$D$43,3,1),0)</f>
        <v>0</v>
      </c>
      <c r="H71" s="30">
        <f>IF(F71&gt;0,VLOOKUP(F71,税率表!$A$41:$D$43,4,1),0)</f>
        <v>0</v>
      </c>
      <c r="I71" s="30">
        <f t="shared" si="6"/>
        <v>0</v>
      </c>
      <c r="J71" s="30">
        <f t="shared" si="7"/>
        <v>0</v>
      </c>
    </row>
    <row r="72" spans="1:10">
      <c r="A72" s="28">
        <v>71</v>
      </c>
      <c r="B72" s="28"/>
      <c r="C72" s="28"/>
      <c r="D72" s="29"/>
      <c r="E72" s="35">
        <f t="shared" si="4"/>
        <v>0</v>
      </c>
      <c r="F72" s="35">
        <f t="shared" si="5"/>
        <v>0</v>
      </c>
      <c r="G72" s="30">
        <f>IF(F72&gt;0,VLOOKUP(F72,税率表!$A$41:$D$43,3,1),0)</f>
        <v>0</v>
      </c>
      <c r="H72" s="30">
        <f>IF(F72&gt;0,VLOOKUP(F72,税率表!$A$41:$D$43,4,1),0)</f>
        <v>0</v>
      </c>
      <c r="I72" s="30">
        <f t="shared" si="6"/>
        <v>0</v>
      </c>
      <c r="J72" s="30">
        <f t="shared" si="7"/>
        <v>0</v>
      </c>
    </row>
    <row r="73" spans="1:10">
      <c r="A73" s="28">
        <v>72</v>
      </c>
      <c r="B73" s="28"/>
      <c r="C73" s="28"/>
      <c r="D73" s="29"/>
      <c r="E73" s="35">
        <f t="shared" si="4"/>
        <v>0</v>
      </c>
      <c r="F73" s="35">
        <f t="shared" si="5"/>
        <v>0</v>
      </c>
      <c r="G73" s="30">
        <f>IF(F73&gt;0,VLOOKUP(F73,税率表!$A$41:$D$43,3,1),0)</f>
        <v>0</v>
      </c>
      <c r="H73" s="30">
        <f>IF(F73&gt;0,VLOOKUP(F73,税率表!$A$41:$D$43,4,1),0)</f>
        <v>0</v>
      </c>
      <c r="I73" s="30">
        <f t="shared" si="6"/>
        <v>0</v>
      </c>
      <c r="J73" s="30">
        <f t="shared" si="7"/>
        <v>0</v>
      </c>
    </row>
    <row r="74" spans="1:10">
      <c r="A74" s="28">
        <v>73</v>
      </c>
      <c r="B74" s="28"/>
      <c r="C74" s="28"/>
      <c r="D74" s="29"/>
      <c r="E74" s="35">
        <f t="shared" si="4"/>
        <v>0</v>
      </c>
      <c r="F74" s="35">
        <f t="shared" si="5"/>
        <v>0</v>
      </c>
      <c r="G74" s="30">
        <f>IF(F74&gt;0,VLOOKUP(F74,税率表!$A$41:$D$43,3,1),0)</f>
        <v>0</v>
      </c>
      <c r="H74" s="30">
        <f>IF(F74&gt;0,VLOOKUP(F74,税率表!$A$41:$D$43,4,1),0)</f>
        <v>0</v>
      </c>
      <c r="I74" s="30">
        <f t="shared" si="6"/>
        <v>0</v>
      </c>
      <c r="J74" s="30">
        <f t="shared" si="7"/>
        <v>0</v>
      </c>
    </row>
    <row r="75" spans="1:10">
      <c r="A75" s="28">
        <v>74</v>
      </c>
      <c r="B75" s="28"/>
      <c r="C75" s="28"/>
      <c r="D75" s="29"/>
      <c r="E75" s="35">
        <f t="shared" si="4"/>
        <v>0</v>
      </c>
      <c r="F75" s="35">
        <f t="shared" si="5"/>
        <v>0</v>
      </c>
      <c r="G75" s="30">
        <f>IF(F75&gt;0,VLOOKUP(F75,税率表!$A$41:$D$43,3,1),0)</f>
        <v>0</v>
      </c>
      <c r="H75" s="30">
        <f>IF(F75&gt;0,VLOOKUP(F75,税率表!$A$41:$D$43,4,1),0)</f>
        <v>0</v>
      </c>
      <c r="I75" s="30">
        <f t="shared" si="6"/>
        <v>0</v>
      </c>
      <c r="J75" s="30">
        <f t="shared" si="7"/>
        <v>0</v>
      </c>
    </row>
    <row r="76" spans="1:10">
      <c r="A76" s="28">
        <v>75</v>
      </c>
      <c r="B76" s="28"/>
      <c r="C76" s="28"/>
      <c r="D76" s="29"/>
      <c r="E76" s="35">
        <f t="shared" si="4"/>
        <v>0</v>
      </c>
      <c r="F76" s="35">
        <f t="shared" si="5"/>
        <v>0</v>
      </c>
      <c r="G76" s="30">
        <f>IF(F76&gt;0,VLOOKUP(F76,税率表!$A$41:$D$43,3,1),0)</f>
        <v>0</v>
      </c>
      <c r="H76" s="30">
        <f>IF(F76&gt;0,VLOOKUP(F76,税率表!$A$41:$D$43,4,1),0)</f>
        <v>0</v>
      </c>
      <c r="I76" s="30">
        <f t="shared" si="6"/>
        <v>0</v>
      </c>
      <c r="J76" s="30">
        <f t="shared" si="7"/>
        <v>0</v>
      </c>
    </row>
    <row r="77" spans="1:10">
      <c r="A77" s="28">
        <v>76</v>
      </c>
      <c r="B77" s="28"/>
      <c r="C77" s="28"/>
      <c r="D77" s="29"/>
      <c r="E77" s="35">
        <f t="shared" si="4"/>
        <v>0</v>
      </c>
      <c r="F77" s="35">
        <f t="shared" si="5"/>
        <v>0</v>
      </c>
      <c r="G77" s="30">
        <f>IF(F77&gt;0,VLOOKUP(F77,税率表!$A$41:$D$43,3,1),0)</f>
        <v>0</v>
      </c>
      <c r="H77" s="30">
        <f>IF(F77&gt;0,VLOOKUP(F77,税率表!$A$41:$D$43,4,1),0)</f>
        <v>0</v>
      </c>
      <c r="I77" s="30">
        <f t="shared" si="6"/>
        <v>0</v>
      </c>
      <c r="J77" s="30">
        <f t="shared" si="7"/>
        <v>0</v>
      </c>
    </row>
    <row r="78" spans="1:10">
      <c r="A78" s="28">
        <v>77</v>
      </c>
      <c r="B78" s="28"/>
      <c r="C78" s="28"/>
      <c r="D78" s="29"/>
      <c r="E78" s="35">
        <f t="shared" si="4"/>
        <v>0</v>
      </c>
      <c r="F78" s="35">
        <f t="shared" si="5"/>
        <v>0</v>
      </c>
      <c r="G78" s="30">
        <f>IF(F78&gt;0,VLOOKUP(F78,税率表!$A$41:$D$43,3,1),0)</f>
        <v>0</v>
      </c>
      <c r="H78" s="30">
        <f>IF(F78&gt;0,VLOOKUP(F78,税率表!$A$41:$D$43,4,1),0)</f>
        <v>0</v>
      </c>
      <c r="I78" s="30">
        <f t="shared" si="6"/>
        <v>0</v>
      </c>
      <c r="J78" s="30">
        <f t="shared" si="7"/>
        <v>0</v>
      </c>
    </row>
    <row r="79" spans="1:10">
      <c r="A79" s="28">
        <v>78</v>
      </c>
      <c r="B79" s="28"/>
      <c r="C79" s="28"/>
      <c r="D79" s="29"/>
      <c r="E79" s="35">
        <f t="shared" si="4"/>
        <v>0</v>
      </c>
      <c r="F79" s="35">
        <f t="shared" si="5"/>
        <v>0</v>
      </c>
      <c r="G79" s="30">
        <f>IF(F79&gt;0,VLOOKUP(F79,税率表!$A$41:$D$43,3,1),0)</f>
        <v>0</v>
      </c>
      <c r="H79" s="30">
        <f>IF(F79&gt;0,VLOOKUP(F79,税率表!$A$41:$D$43,4,1),0)</f>
        <v>0</v>
      </c>
      <c r="I79" s="30">
        <f t="shared" si="6"/>
        <v>0</v>
      </c>
      <c r="J79" s="30">
        <f t="shared" si="7"/>
        <v>0</v>
      </c>
    </row>
    <row r="80" spans="1:10">
      <c r="A80" s="28">
        <v>79</v>
      </c>
      <c r="B80" s="28"/>
      <c r="C80" s="28"/>
      <c r="D80" s="29"/>
      <c r="E80" s="35">
        <f t="shared" si="4"/>
        <v>0</v>
      </c>
      <c r="F80" s="35">
        <f t="shared" si="5"/>
        <v>0</v>
      </c>
      <c r="G80" s="30">
        <f>IF(F80&gt;0,VLOOKUP(F80,税率表!$A$41:$D$43,3,1),0)</f>
        <v>0</v>
      </c>
      <c r="H80" s="30">
        <f>IF(F80&gt;0,VLOOKUP(F80,税率表!$A$41:$D$43,4,1),0)</f>
        <v>0</v>
      </c>
      <c r="I80" s="30">
        <f t="shared" si="6"/>
        <v>0</v>
      </c>
      <c r="J80" s="30">
        <f t="shared" si="7"/>
        <v>0</v>
      </c>
    </row>
    <row r="81" spans="1:10">
      <c r="A81" s="28">
        <v>80</v>
      </c>
      <c r="B81" s="28"/>
      <c r="C81" s="28"/>
      <c r="D81" s="29"/>
      <c r="E81" s="35">
        <f t="shared" si="4"/>
        <v>0</v>
      </c>
      <c r="F81" s="35">
        <f t="shared" si="5"/>
        <v>0</v>
      </c>
      <c r="G81" s="30">
        <f>IF(F81&gt;0,VLOOKUP(F81,税率表!$A$41:$D$43,3,1),0)</f>
        <v>0</v>
      </c>
      <c r="H81" s="30">
        <f>IF(F81&gt;0,VLOOKUP(F81,税率表!$A$41:$D$43,4,1),0)</f>
        <v>0</v>
      </c>
      <c r="I81" s="30">
        <f t="shared" si="6"/>
        <v>0</v>
      </c>
      <c r="J81" s="30">
        <f t="shared" si="7"/>
        <v>0</v>
      </c>
    </row>
    <row r="82" spans="1:10">
      <c r="A82" s="28">
        <v>81</v>
      </c>
      <c r="B82" s="28"/>
      <c r="C82" s="28"/>
      <c r="D82" s="29"/>
      <c r="E82" s="35">
        <f t="shared" si="4"/>
        <v>0</v>
      </c>
      <c r="F82" s="35">
        <f t="shared" si="5"/>
        <v>0</v>
      </c>
      <c r="G82" s="30">
        <f>IF(F82&gt;0,VLOOKUP(F82,税率表!$A$41:$D$43,3,1),0)</f>
        <v>0</v>
      </c>
      <c r="H82" s="30">
        <f>IF(F82&gt;0,VLOOKUP(F82,税率表!$A$41:$D$43,4,1),0)</f>
        <v>0</v>
      </c>
      <c r="I82" s="30">
        <f t="shared" si="6"/>
        <v>0</v>
      </c>
      <c r="J82" s="30">
        <f t="shared" si="7"/>
        <v>0</v>
      </c>
    </row>
    <row r="83" spans="1:10">
      <c r="A83" s="28">
        <v>82</v>
      </c>
      <c r="B83" s="28"/>
      <c r="C83" s="28"/>
      <c r="D83" s="29"/>
      <c r="E83" s="35">
        <f t="shared" si="4"/>
        <v>0</v>
      </c>
      <c r="F83" s="35">
        <f t="shared" si="5"/>
        <v>0</v>
      </c>
      <c r="G83" s="30">
        <f>IF(F83&gt;0,VLOOKUP(F83,税率表!$A$41:$D$43,3,1),0)</f>
        <v>0</v>
      </c>
      <c r="H83" s="30">
        <f>IF(F83&gt;0,VLOOKUP(F83,税率表!$A$41:$D$43,4,1),0)</f>
        <v>0</v>
      </c>
      <c r="I83" s="30">
        <f t="shared" si="6"/>
        <v>0</v>
      </c>
      <c r="J83" s="30">
        <f t="shared" si="7"/>
        <v>0</v>
      </c>
    </row>
    <row r="84" spans="1:10">
      <c r="A84" s="28">
        <v>83</v>
      </c>
      <c r="B84" s="28"/>
      <c r="C84" s="28"/>
      <c r="D84" s="29"/>
      <c r="E84" s="35">
        <f t="shared" si="4"/>
        <v>0</v>
      </c>
      <c r="F84" s="35">
        <f t="shared" si="5"/>
        <v>0</v>
      </c>
      <c r="G84" s="30">
        <f>IF(F84&gt;0,VLOOKUP(F84,税率表!$A$41:$D$43,3,1),0)</f>
        <v>0</v>
      </c>
      <c r="H84" s="30">
        <f>IF(F84&gt;0,VLOOKUP(F84,税率表!$A$41:$D$43,4,1),0)</f>
        <v>0</v>
      </c>
      <c r="I84" s="30">
        <f t="shared" si="6"/>
        <v>0</v>
      </c>
      <c r="J84" s="30">
        <f t="shared" si="7"/>
        <v>0</v>
      </c>
    </row>
    <row r="85" spans="1:10">
      <c r="A85" s="28">
        <v>84</v>
      </c>
      <c r="B85" s="28"/>
      <c r="C85" s="28"/>
      <c r="D85" s="29"/>
      <c r="E85" s="35">
        <f t="shared" si="4"/>
        <v>0</v>
      </c>
      <c r="F85" s="35">
        <f t="shared" si="5"/>
        <v>0</v>
      </c>
      <c r="G85" s="30">
        <f>IF(F85&gt;0,VLOOKUP(F85,税率表!$A$41:$D$43,3,1),0)</f>
        <v>0</v>
      </c>
      <c r="H85" s="30">
        <f>IF(F85&gt;0,VLOOKUP(F85,税率表!$A$41:$D$43,4,1),0)</f>
        <v>0</v>
      </c>
      <c r="I85" s="30">
        <f t="shared" si="6"/>
        <v>0</v>
      </c>
      <c r="J85" s="30">
        <f t="shared" si="7"/>
        <v>0</v>
      </c>
    </row>
    <row r="86" spans="1:10">
      <c r="A86" s="28">
        <v>85</v>
      </c>
      <c r="B86" s="28"/>
      <c r="C86" s="28"/>
      <c r="D86" s="29"/>
      <c r="E86" s="35">
        <f t="shared" si="4"/>
        <v>0</v>
      </c>
      <c r="F86" s="35">
        <f t="shared" si="5"/>
        <v>0</v>
      </c>
      <c r="G86" s="30">
        <f>IF(F86&gt;0,VLOOKUP(F86,税率表!$A$41:$D$43,3,1),0)</f>
        <v>0</v>
      </c>
      <c r="H86" s="30">
        <f>IF(F86&gt;0,VLOOKUP(F86,税率表!$A$41:$D$43,4,1),0)</f>
        <v>0</v>
      </c>
      <c r="I86" s="30">
        <f t="shared" si="6"/>
        <v>0</v>
      </c>
      <c r="J86" s="30">
        <f t="shared" si="7"/>
        <v>0</v>
      </c>
    </row>
    <row r="87" spans="1:10">
      <c r="A87" s="28">
        <v>86</v>
      </c>
      <c r="B87" s="28"/>
      <c r="C87" s="28"/>
      <c r="D87" s="29"/>
      <c r="E87" s="35">
        <f t="shared" si="4"/>
        <v>0</v>
      </c>
      <c r="F87" s="35">
        <f t="shared" si="5"/>
        <v>0</v>
      </c>
      <c r="G87" s="30">
        <f>IF(F87&gt;0,VLOOKUP(F87,税率表!$A$41:$D$43,3,1),0)</f>
        <v>0</v>
      </c>
      <c r="H87" s="30">
        <f>IF(F87&gt;0,VLOOKUP(F87,税率表!$A$41:$D$43,4,1),0)</f>
        <v>0</v>
      </c>
      <c r="I87" s="30">
        <f t="shared" si="6"/>
        <v>0</v>
      </c>
      <c r="J87" s="30">
        <f t="shared" si="7"/>
        <v>0</v>
      </c>
    </row>
    <row r="88" spans="1:10">
      <c r="A88" s="28">
        <v>87</v>
      </c>
      <c r="B88" s="28"/>
      <c r="C88" s="28"/>
      <c r="D88" s="29"/>
      <c r="E88" s="35">
        <f t="shared" si="4"/>
        <v>0</v>
      </c>
      <c r="F88" s="35">
        <f t="shared" si="5"/>
        <v>0</v>
      </c>
      <c r="G88" s="30">
        <f>IF(F88&gt;0,VLOOKUP(F88,税率表!$A$41:$D$43,3,1),0)</f>
        <v>0</v>
      </c>
      <c r="H88" s="30">
        <f>IF(F88&gt;0,VLOOKUP(F88,税率表!$A$41:$D$43,4,1),0)</f>
        <v>0</v>
      </c>
      <c r="I88" s="30">
        <f t="shared" si="6"/>
        <v>0</v>
      </c>
      <c r="J88" s="30">
        <f t="shared" si="7"/>
        <v>0</v>
      </c>
    </row>
    <row r="89" spans="1:10">
      <c r="A89" s="28">
        <v>88</v>
      </c>
      <c r="B89" s="28"/>
      <c r="C89" s="28"/>
      <c r="D89" s="29"/>
      <c r="E89" s="35">
        <f t="shared" si="4"/>
        <v>0</v>
      </c>
      <c r="F89" s="35">
        <f t="shared" si="5"/>
        <v>0</v>
      </c>
      <c r="G89" s="30">
        <f>IF(F89&gt;0,VLOOKUP(F89,税率表!$A$41:$D$43,3,1),0)</f>
        <v>0</v>
      </c>
      <c r="H89" s="30">
        <f>IF(F89&gt;0,VLOOKUP(F89,税率表!$A$41:$D$43,4,1),0)</f>
        <v>0</v>
      </c>
      <c r="I89" s="30">
        <f t="shared" si="6"/>
        <v>0</v>
      </c>
      <c r="J89" s="30">
        <f t="shared" si="7"/>
        <v>0</v>
      </c>
    </row>
    <row r="90" spans="1:10">
      <c r="A90" s="28">
        <v>89</v>
      </c>
      <c r="B90" s="28"/>
      <c r="C90" s="28"/>
      <c r="D90" s="29"/>
      <c r="E90" s="35">
        <f t="shared" si="4"/>
        <v>0</v>
      </c>
      <c r="F90" s="35">
        <f t="shared" si="5"/>
        <v>0</v>
      </c>
      <c r="G90" s="30">
        <f>IF(F90&gt;0,VLOOKUP(F90,税率表!$A$41:$D$43,3,1),0)</f>
        <v>0</v>
      </c>
      <c r="H90" s="30">
        <f>IF(F90&gt;0,VLOOKUP(F90,税率表!$A$41:$D$43,4,1),0)</f>
        <v>0</v>
      </c>
      <c r="I90" s="30">
        <f t="shared" si="6"/>
        <v>0</v>
      </c>
      <c r="J90" s="30">
        <f t="shared" si="7"/>
        <v>0</v>
      </c>
    </row>
    <row r="91" spans="1:10">
      <c r="A91" s="28">
        <v>90</v>
      </c>
      <c r="B91" s="28"/>
      <c r="C91" s="28"/>
      <c r="D91" s="29"/>
      <c r="E91" s="35">
        <f t="shared" si="4"/>
        <v>0</v>
      </c>
      <c r="F91" s="35">
        <f t="shared" si="5"/>
        <v>0</v>
      </c>
      <c r="G91" s="30">
        <f>IF(F91&gt;0,VLOOKUP(F91,税率表!$A$41:$D$43,3,1),0)</f>
        <v>0</v>
      </c>
      <c r="H91" s="30">
        <f>IF(F91&gt;0,VLOOKUP(F91,税率表!$A$41:$D$43,4,1),0)</f>
        <v>0</v>
      </c>
      <c r="I91" s="30">
        <f t="shared" si="6"/>
        <v>0</v>
      </c>
      <c r="J91" s="30">
        <f t="shared" si="7"/>
        <v>0</v>
      </c>
    </row>
    <row r="92" spans="1:10">
      <c r="A92" s="28">
        <v>91</v>
      </c>
      <c r="B92" s="28"/>
      <c r="C92" s="28"/>
      <c r="D92" s="29"/>
      <c r="E92" s="35">
        <f t="shared" si="4"/>
        <v>0</v>
      </c>
      <c r="F92" s="35">
        <f t="shared" si="5"/>
        <v>0</v>
      </c>
      <c r="G92" s="30">
        <f>IF(F92&gt;0,VLOOKUP(F92,税率表!$A$41:$D$43,3,1),0)</f>
        <v>0</v>
      </c>
      <c r="H92" s="30">
        <f>IF(F92&gt;0,VLOOKUP(F92,税率表!$A$41:$D$43,4,1),0)</f>
        <v>0</v>
      </c>
      <c r="I92" s="30">
        <f t="shared" si="6"/>
        <v>0</v>
      </c>
      <c r="J92" s="30">
        <f t="shared" si="7"/>
        <v>0</v>
      </c>
    </row>
    <row r="93" spans="1:10">
      <c r="A93" s="28">
        <v>92</v>
      </c>
      <c r="B93" s="28"/>
      <c r="C93" s="28"/>
      <c r="D93" s="29"/>
      <c r="E93" s="35">
        <f t="shared" si="4"/>
        <v>0</v>
      </c>
      <c r="F93" s="35">
        <f t="shared" si="5"/>
        <v>0</v>
      </c>
      <c r="G93" s="30">
        <f>IF(F93&gt;0,VLOOKUP(F93,税率表!$A$41:$D$43,3,1),0)</f>
        <v>0</v>
      </c>
      <c r="H93" s="30">
        <f>IF(F93&gt;0,VLOOKUP(F93,税率表!$A$41:$D$43,4,1),0)</f>
        <v>0</v>
      </c>
      <c r="I93" s="30">
        <f t="shared" si="6"/>
        <v>0</v>
      </c>
      <c r="J93" s="30">
        <f t="shared" si="7"/>
        <v>0</v>
      </c>
    </row>
    <row r="94" spans="1:10">
      <c r="A94" s="28">
        <v>93</v>
      </c>
      <c r="B94" s="28"/>
      <c r="C94" s="28"/>
      <c r="D94" s="29"/>
      <c r="E94" s="35">
        <f t="shared" si="4"/>
        <v>0</v>
      </c>
      <c r="F94" s="35">
        <f t="shared" si="5"/>
        <v>0</v>
      </c>
      <c r="G94" s="30">
        <f>IF(F94&gt;0,VLOOKUP(F94,税率表!$A$41:$D$43,3,1),0)</f>
        <v>0</v>
      </c>
      <c r="H94" s="30">
        <f>IF(F94&gt;0,VLOOKUP(F94,税率表!$A$41:$D$43,4,1),0)</f>
        <v>0</v>
      </c>
      <c r="I94" s="30">
        <f t="shared" si="6"/>
        <v>0</v>
      </c>
      <c r="J94" s="30">
        <f t="shared" si="7"/>
        <v>0</v>
      </c>
    </row>
    <row r="95" spans="1:10">
      <c r="A95" s="28">
        <v>94</v>
      </c>
      <c r="B95" s="28"/>
      <c r="C95" s="28"/>
      <c r="D95" s="29"/>
      <c r="E95" s="35">
        <f t="shared" si="4"/>
        <v>0</v>
      </c>
      <c r="F95" s="35">
        <f t="shared" si="5"/>
        <v>0</v>
      </c>
      <c r="G95" s="30">
        <f>IF(F95&gt;0,VLOOKUP(F95,税率表!$A$41:$D$43,3,1),0)</f>
        <v>0</v>
      </c>
      <c r="H95" s="30">
        <f>IF(F95&gt;0,VLOOKUP(F95,税率表!$A$41:$D$43,4,1),0)</f>
        <v>0</v>
      </c>
      <c r="I95" s="30">
        <f t="shared" si="6"/>
        <v>0</v>
      </c>
      <c r="J95" s="30">
        <f t="shared" si="7"/>
        <v>0</v>
      </c>
    </row>
    <row r="96" spans="1:10">
      <c r="A96" s="28">
        <v>95</v>
      </c>
      <c r="B96" s="28"/>
      <c r="C96" s="28"/>
      <c r="D96" s="29"/>
      <c r="E96" s="35">
        <f t="shared" si="4"/>
        <v>0</v>
      </c>
      <c r="F96" s="35">
        <f t="shared" si="5"/>
        <v>0</v>
      </c>
      <c r="G96" s="30">
        <f>IF(F96&gt;0,VLOOKUP(F96,税率表!$A$41:$D$43,3,1),0)</f>
        <v>0</v>
      </c>
      <c r="H96" s="30">
        <f>IF(F96&gt;0,VLOOKUP(F96,税率表!$A$41:$D$43,4,1),0)</f>
        <v>0</v>
      </c>
      <c r="I96" s="30">
        <f t="shared" si="6"/>
        <v>0</v>
      </c>
      <c r="J96" s="30">
        <f t="shared" si="7"/>
        <v>0</v>
      </c>
    </row>
    <row r="97" spans="1:10">
      <c r="A97" s="28">
        <v>96</v>
      </c>
      <c r="B97" s="28"/>
      <c r="C97" s="28"/>
      <c r="D97" s="29"/>
      <c r="E97" s="35">
        <f t="shared" si="4"/>
        <v>0</v>
      </c>
      <c r="F97" s="35">
        <f t="shared" si="5"/>
        <v>0</v>
      </c>
      <c r="G97" s="30">
        <f>IF(F97&gt;0,VLOOKUP(F97,税率表!$A$41:$D$43,3,1),0)</f>
        <v>0</v>
      </c>
      <c r="H97" s="30">
        <f>IF(F97&gt;0,VLOOKUP(F97,税率表!$A$41:$D$43,4,1),0)</f>
        <v>0</v>
      </c>
      <c r="I97" s="30">
        <f t="shared" si="6"/>
        <v>0</v>
      </c>
      <c r="J97" s="30">
        <f t="shared" si="7"/>
        <v>0</v>
      </c>
    </row>
    <row r="98" spans="1:10">
      <c r="A98" s="28">
        <v>97</v>
      </c>
      <c r="B98" s="28"/>
      <c r="C98" s="28"/>
      <c r="D98" s="29"/>
      <c r="E98" s="35">
        <f t="shared" si="4"/>
        <v>0</v>
      </c>
      <c r="F98" s="35">
        <f t="shared" si="5"/>
        <v>0</v>
      </c>
      <c r="G98" s="30">
        <f>IF(F98&gt;0,VLOOKUP(F98,税率表!$A$41:$D$43,3,1),0)</f>
        <v>0</v>
      </c>
      <c r="H98" s="30">
        <f>IF(F98&gt;0,VLOOKUP(F98,税率表!$A$41:$D$43,4,1),0)</f>
        <v>0</v>
      </c>
      <c r="I98" s="30">
        <f t="shared" si="6"/>
        <v>0</v>
      </c>
      <c r="J98" s="30">
        <f t="shared" si="7"/>
        <v>0</v>
      </c>
    </row>
    <row r="99" spans="1:10">
      <c r="A99" s="28">
        <v>98</v>
      </c>
      <c r="B99" s="28"/>
      <c r="C99" s="28"/>
      <c r="D99" s="29"/>
      <c r="E99" s="35">
        <f t="shared" si="4"/>
        <v>0</v>
      </c>
      <c r="F99" s="35">
        <f t="shared" si="5"/>
        <v>0</v>
      </c>
      <c r="G99" s="30">
        <f>IF(F99&gt;0,VLOOKUP(F99,税率表!$A$41:$D$43,3,1),0)</f>
        <v>0</v>
      </c>
      <c r="H99" s="30">
        <f>IF(F99&gt;0,VLOOKUP(F99,税率表!$A$41:$D$43,4,1),0)</f>
        <v>0</v>
      </c>
      <c r="I99" s="30">
        <f t="shared" si="6"/>
        <v>0</v>
      </c>
      <c r="J99" s="30">
        <f t="shared" si="7"/>
        <v>0</v>
      </c>
    </row>
    <row r="100" spans="1:10">
      <c r="A100" s="28">
        <v>99</v>
      </c>
      <c r="B100" s="28"/>
      <c r="C100" s="28"/>
      <c r="D100" s="29"/>
      <c r="E100" s="35">
        <f t="shared" si="4"/>
        <v>0</v>
      </c>
      <c r="F100" s="35">
        <f t="shared" si="5"/>
        <v>0</v>
      </c>
      <c r="G100" s="30">
        <f>IF(F100&gt;0,VLOOKUP(F100,税率表!$A$41:$D$43,3,1),0)</f>
        <v>0</v>
      </c>
      <c r="H100" s="30">
        <f>IF(F100&gt;0,VLOOKUP(F100,税率表!$A$41:$D$43,4,1),0)</f>
        <v>0</v>
      </c>
      <c r="I100" s="30">
        <f t="shared" si="6"/>
        <v>0</v>
      </c>
      <c r="J100" s="30">
        <f t="shared" si="7"/>
        <v>0</v>
      </c>
    </row>
    <row r="101" spans="1:10">
      <c r="A101" s="28">
        <v>100</v>
      </c>
      <c r="B101" s="28"/>
      <c r="C101" s="28"/>
      <c r="D101" s="29"/>
      <c r="E101" s="35">
        <f t="shared" si="4"/>
        <v>0</v>
      </c>
      <c r="F101" s="35">
        <f t="shared" si="5"/>
        <v>0</v>
      </c>
      <c r="G101" s="30">
        <f>IF(F101&gt;0,VLOOKUP(F101,税率表!$A$41:$D$43,3,1),0)</f>
        <v>0</v>
      </c>
      <c r="H101" s="30">
        <f>IF(F101&gt;0,VLOOKUP(F101,税率表!$A$41:$D$43,4,1),0)</f>
        <v>0</v>
      </c>
      <c r="I101" s="30">
        <f t="shared" si="6"/>
        <v>0</v>
      </c>
      <c r="J101" s="30">
        <f t="shared" si="7"/>
        <v>0</v>
      </c>
    </row>
    <row r="102" spans="1:10">
      <c r="A102" s="28">
        <v>101</v>
      </c>
      <c r="B102" s="28"/>
      <c r="C102" s="28"/>
      <c r="D102" s="29"/>
      <c r="E102" s="35">
        <f t="shared" si="4"/>
        <v>0</v>
      </c>
      <c r="F102" s="35">
        <f t="shared" si="5"/>
        <v>0</v>
      </c>
      <c r="G102" s="30">
        <f>IF(F102&gt;0,VLOOKUP(F102,税率表!$A$41:$D$43,3,1),0)</f>
        <v>0</v>
      </c>
      <c r="H102" s="30">
        <f>IF(F102&gt;0,VLOOKUP(F102,税率表!$A$41:$D$43,4,1),0)</f>
        <v>0</v>
      </c>
      <c r="I102" s="30">
        <f t="shared" si="6"/>
        <v>0</v>
      </c>
      <c r="J102" s="30">
        <f t="shared" si="7"/>
        <v>0</v>
      </c>
    </row>
    <row r="103" spans="1:10">
      <c r="A103" s="28">
        <v>102</v>
      </c>
      <c r="B103" s="28"/>
      <c r="C103" s="28"/>
      <c r="D103" s="29"/>
      <c r="E103" s="35">
        <f t="shared" si="4"/>
        <v>0</v>
      </c>
      <c r="F103" s="35">
        <f t="shared" si="5"/>
        <v>0</v>
      </c>
      <c r="G103" s="30">
        <f>IF(F103&gt;0,VLOOKUP(F103,税率表!$A$41:$D$43,3,1),0)</f>
        <v>0</v>
      </c>
      <c r="H103" s="30">
        <f>IF(F103&gt;0,VLOOKUP(F103,税率表!$A$41:$D$43,4,1),0)</f>
        <v>0</v>
      </c>
      <c r="I103" s="30">
        <f t="shared" si="6"/>
        <v>0</v>
      </c>
      <c r="J103" s="30">
        <f t="shared" si="7"/>
        <v>0</v>
      </c>
    </row>
    <row r="104" spans="1:10">
      <c r="A104" s="28">
        <v>103</v>
      </c>
      <c r="B104" s="28"/>
      <c r="C104" s="28"/>
      <c r="D104" s="29"/>
      <c r="E104" s="35">
        <f t="shared" si="4"/>
        <v>0</v>
      </c>
      <c r="F104" s="35">
        <f t="shared" si="5"/>
        <v>0</v>
      </c>
      <c r="G104" s="30">
        <f>IF(F104&gt;0,VLOOKUP(F104,税率表!$A$41:$D$43,3,1),0)</f>
        <v>0</v>
      </c>
      <c r="H104" s="30">
        <f>IF(F104&gt;0,VLOOKUP(F104,税率表!$A$41:$D$43,4,1),0)</f>
        <v>0</v>
      </c>
      <c r="I104" s="30">
        <f t="shared" si="6"/>
        <v>0</v>
      </c>
      <c r="J104" s="30">
        <f t="shared" si="7"/>
        <v>0</v>
      </c>
    </row>
    <row r="105" spans="1:10">
      <c r="A105" s="28">
        <v>104</v>
      </c>
      <c r="B105" s="28"/>
      <c r="C105" s="28"/>
      <c r="D105" s="29"/>
      <c r="E105" s="35">
        <f t="shared" si="4"/>
        <v>0</v>
      </c>
      <c r="F105" s="35">
        <f t="shared" si="5"/>
        <v>0</v>
      </c>
      <c r="G105" s="30">
        <f>IF(F105&gt;0,VLOOKUP(F105,税率表!$A$41:$D$43,3,1),0)</f>
        <v>0</v>
      </c>
      <c r="H105" s="30">
        <f>IF(F105&gt;0,VLOOKUP(F105,税率表!$A$41:$D$43,4,1),0)</f>
        <v>0</v>
      </c>
      <c r="I105" s="30">
        <f t="shared" si="6"/>
        <v>0</v>
      </c>
      <c r="J105" s="30">
        <f t="shared" si="7"/>
        <v>0</v>
      </c>
    </row>
    <row r="106" spans="1:10">
      <c r="A106" s="28">
        <v>105</v>
      </c>
      <c r="B106" s="28"/>
      <c r="C106" s="28"/>
      <c r="D106" s="29"/>
      <c r="E106" s="35">
        <f t="shared" si="4"/>
        <v>0</v>
      </c>
      <c r="F106" s="35">
        <f t="shared" si="5"/>
        <v>0</v>
      </c>
      <c r="G106" s="30">
        <f>IF(F106&gt;0,VLOOKUP(F106,税率表!$A$41:$D$43,3,1),0)</f>
        <v>0</v>
      </c>
      <c r="H106" s="30">
        <f>IF(F106&gt;0,VLOOKUP(F106,税率表!$A$41:$D$43,4,1),0)</f>
        <v>0</v>
      </c>
      <c r="I106" s="30">
        <f t="shared" si="6"/>
        <v>0</v>
      </c>
      <c r="J106" s="30">
        <f t="shared" si="7"/>
        <v>0</v>
      </c>
    </row>
    <row r="107" spans="1:10">
      <c r="A107" s="28">
        <v>106</v>
      </c>
      <c r="B107" s="28"/>
      <c r="C107" s="28"/>
      <c r="D107" s="29"/>
      <c r="E107" s="35">
        <f t="shared" si="4"/>
        <v>0</v>
      </c>
      <c r="F107" s="35">
        <f t="shared" si="5"/>
        <v>0</v>
      </c>
      <c r="G107" s="30">
        <f>IF(F107&gt;0,VLOOKUP(F107,税率表!$A$41:$D$43,3,1),0)</f>
        <v>0</v>
      </c>
      <c r="H107" s="30">
        <f>IF(F107&gt;0,VLOOKUP(F107,税率表!$A$41:$D$43,4,1),0)</f>
        <v>0</v>
      </c>
      <c r="I107" s="30">
        <f t="shared" si="6"/>
        <v>0</v>
      </c>
      <c r="J107" s="30">
        <f t="shared" si="7"/>
        <v>0</v>
      </c>
    </row>
    <row r="108" spans="1:10">
      <c r="A108" s="28">
        <v>107</v>
      </c>
      <c r="B108" s="28"/>
      <c r="C108" s="28"/>
      <c r="D108" s="29"/>
      <c r="E108" s="35">
        <f t="shared" si="4"/>
        <v>0</v>
      </c>
      <c r="F108" s="35">
        <f t="shared" si="5"/>
        <v>0</v>
      </c>
      <c r="G108" s="30">
        <f>IF(F108&gt;0,VLOOKUP(F108,税率表!$A$41:$D$43,3,1),0)</f>
        <v>0</v>
      </c>
      <c r="H108" s="30">
        <f>IF(F108&gt;0,VLOOKUP(F108,税率表!$A$41:$D$43,4,1),0)</f>
        <v>0</v>
      </c>
      <c r="I108" s="30">
        <f t="shared" si="6"/>
        <v>0</v>
      </c>
      <c r="J108" s="30">
        <f t="shared" si="7"/>
        <v>0</v>
      </c>
    </row>
    <row r="109" spans="1:10">
      <c r="A109" s="28">
        <v>108</v>
      </c>
      <c r="B109" s="28"/>
      <c r="C109" s="28"/>
      <c r="D109" s="29"/>
      <c r="E109" s="35">
        <f t="shared" si="4"/>
        <v>0</v>
      </c>
      <c r="F109" s="35">
        <f t="shared" si="5"/>
        <v>0</v>
      </c>
      <c r="G109" s="30">
        <f>IF(F109&gt;0,VLOOKUP(F109,税率表!$A$41:$D$43,3,1),0)</f>
        <v>0</v>
      </c>
      <c r="H109" s="30">
        <f>IF(F109&gt;0,VLOOKUP(F109,税率表!$A$41:$D$43,4,1),0)</f>
        <v>0</v>
      </c>
      <c r="I109" s="30">
        <f t="shared" si="6"/>
        <v>0</v>
      </c>
      <c r="J109" s="30">
        <f t="shared" si="7"/>
        <v>0</v>
      </c>
    </row>
    <row r="110" spans="1:10">
      <c r="A110" s="28">
        <v>109</v>
      </c>
      <c r="B110" s="28"/>
      <c r="C110" s="28"/>
      <c r="D110" s="29"/>
      <c r="E110" s="35">
        <f t="shared" si="4"/>
        <v>0</v>
      </c>
      <c r="F110" s="35">
        <f t="shared" si="5"/>
        <v>0</v>
      </c>
      <c r="G110" s="30">
        <f>IF(F110&gt;0,VLOOKUP(F110,税率表!$A$41:$D$43,3,1),0)</f>
        <v>0</v>
      </c>
      <c r="H110" s="30">
        <f>IF(F110&gt;0,VLOOKUP(F110,税率表!$A$41:$D$43,4,1),0)</f>
        <v>0</v>
      </c>
      <c r="I110" s="30">
        <f t="shared" si="6"/>
        <v>0</v>
      </c>
      <c r="J110" s="30">
        <f t="shared" si="7"/>
        <v>0</v>
      </c>
    </row>
    <row r="111" spans="1:10">
      <c r="A111" s="28">
        <v>110</v>
      </c>
      <c r="B111" s="28"/>
      <c r="C111" s="28"/>
      <c r="D111" s="29"/>
      <c r="E111" s="35">
        <f t="shared" si="4"/>
        <v>0</v>
      </c>
      <c r="F111" s="35">
        <f t="shared" si="5"/>
        <v>0</v>
      </c>
      <c r="G111" s="30">
        <f>IF(F111&gt;0,VLOOKUP(F111,税率表!$A$41:$D$43,3,1),0)</f>
        <v>0</v>
      </c>
      <c r="H111" s="30">
        <f>IF(F111&gt;0,VLOOKUP(F111,税率表!$A$41:$D$43,4,1),0)</f>
        <v>0</v>
      </c>
      <c r="I111" s="30">
        <f t="shared" si="6"/>
        <v>0</v>
      </c>
      <c r="J111" s="30">
        <f t="shared" si="7"/>
        <v>0</v>
      </c>
    </row>
    <row r="112" spans="1:10">
      <c r="A112" s="28">
        <v>111</v>
      </c>
      <c r="B112" s="28"/>
      <c r="C112" s="28"/>
      <c r="D112" s="29"/>
      <c r="E112" s="35">
        <f t="shared" si="4"/>
        <v>0</v>
      </c>
      <c r="F112" s="35">
        <f t="shared" si="5"/>
        <v>0</v>
      </c>
      <c r="G112" s="30">
        <f>IF(F112&gt;0,VLOOKUP(F112,税率表!$A$41:$D$43,3,1),0)</f>
        <v>0</v>
      </c>
      <c r="H112" s="30">
        <f>IF(F112&gt;0,VLOOKUP(F112,税率表!$A$41:$D$43,4,1),0)</f>
        <v>0</v>
      </c>
      <c r="I112" s="30">
        <f t="shared" si="6"/>
        <v>0</v>
      </c>
      <c r="J112" s="30">
        <f t="shared" si="7"/>
        <v>0</v>
      </c>
    </row>
    <row r="113" spans="1:10">
      <c r="A113" s="28">
        <v>112</v>
      </c>
      <c r="B113" s="28"/>
      <c r="C113" s="28"/>
      <c r="D113" s="29"/>
      <c r="E113" s="35">
        <f t="shared" si="4"/>
        <v>0</v>
      </c>
      <c r="F113" s="35">
        <f t="shared" si="5"/>
        <v>0</v>
      </c>
      <c r="G113" s="30">
        <f>IF(F113&gt;0,VLOOKUP(F113,税率表!$A$41:$D$43,3,1),0)</f>
        <v>0</v>
      </c>
      <c r="H113" s="30">
        <f>IF(F113&gt;0,VLOOKUP(F113,税率表!$A$41:$D$43,4,1),0)</f>
        <v>0</v>
      </c>
      <c r="I113" s="30">
        <f t="shared" si="6"/>
        <v>0</v>
      </c>
      <c r="J113" s="30">
        <f t="shared" si="7"/>
        <v>0</v>
      </c>
    </row>
    <row r="114" spans="1:10">
      <c r="A114" s="28">
        <v>113</v>
      </c>
      <c r="B114" s="28"/>
      <c r="C114" s="28"/>
      <c r="D114" s="29"/>
      <c r="E114" s="35">
        <f t="shared" si="4"/>
        <v>0</v>
      </c>
      <c r="F114" s="35">
        <f t="shared" si="5"/>
        <v>0</v>
      </c>
      <c r="G114" s="30">
        <f>IF(F114&gt;0,VLOOKUP(F114,税率表!$A$41:$D$43,3,1),0)</f>
        <v>0</v>
      </c>
      <c r="H114" s="30">
        <f>IF(F114&gt;0,VLOOKUP(F114,税率表!$A$41:$D$43,4,1),0)</f>
        <v>0</v>
      </c>
      <c r="I114" s="30">
        <f t="shared" si="6"/>
        <v>0</v>
      </c>
      <c r="J114" s="30">
        <f t="shared" si="7"/>
        <v>0</v>
      </c>
    </row>
    <row r="115" spans="1:10">
      <c r="A115" s="28">
        <v>114</v>
      </c>
      <c r="B115" s="28"/>
      <c r="C115" s="28"/>
      <c r="D115" s="29"/>
      <c r="E115" s="35">
        <f t="shared" si="4"/>
        <v>0</v>
      </c>
      <c r="F115" s="35">
        <f t="shared" si="5"/>
        <v>0</v>
      </c>
      <c r="G115" s="30">
        <f>IF(F115&gt;0,VLOOKUP(F115,税率表!$A$41:$D$43,3,1),0)</f>
        <v>0</v>
      </c>
      <c r="H115" s="30">
        <f>IF(F115&gt;0,VLOOKUP(F115,税率表!$A$41:$D$43,4,1),0)</f>
        <v>0</v>
      </c>
      <c r="I115" s="30">
        <f t="shared" si="6"/>
        <v>0</v>
      </c>
      <c r="J115" s="30">
        <f t="shared" si="7"/>
        <v>0</v>
      </c>
    </row>
    <row r="116" spans="1:10">
      <c r="A116" s="28">
        <v>115</v>
      </c>
      <c r="B116" s="28"/>
      <c r="C116" s="28"/>
      <c r="D116" s="29"/>
      <c r="E116" s="35">
        <f t="shared" si="4"/>
        <v>0</v>
      </c>
      <c r="F116" s="35">
        <f t="shared" si="5"/>
        <v>0</v>
      </c>
      <c r="G116" s="30">
        <f>IF(F116&gt;0,VLOOKUP(F116,税率表!$A$41:$D$43,3,1),0)</f>
        <v>0</v>
      </c>
      <c r="H116" s="30">
        <f>IF(F116&gt;0,VLOOKUP(F116,税率表!$A$41:$D$43,4,1),0)</f>
        <v>0</v>
      </c>
      <c r="I116" s="30">
        <f t="shared" si="6"/>
        <v>0</v>
      </c>
      <c r="J116" s="30">
        <f t="shared" si="7"/>
        <v>0</v>
      </c>
    </row>
    <row r="117" spans="1:10">
      <c r="A117" s="28">
        <v>116</v>
      </c>
      <c r="B117" s="28"/>
      <c r="C117" s="28"/>
      <c r="D117" s="29"/>
      <c r="E117" s="35">
        <f t="shared" si="4"/>
        <v>0</v>
      </c>
      <c r="F117" s="35">
        <f t="shared" si="5"/>
        <v>0</v>
      </c>
      <c r="G117" s="30">
        <f>IF(F117&gt;0,VLOOKUP(F117,税率表!$A$41:$D$43,3,1),0)</f>
        <v>0</v>
      </c>
      <c r="H117" s="30">
        <f>IF(F117&gt;0,VLOOKUP(F117,税率表!$A$41:$D$43,4,1),0)</f>
        <v>0</v>
      </c>
      <c r="I117" s="30">
        <f t="shared" si="6"/>
        <v>0</v>
      </c>
      <c r="J117" s="30">
        <f t="shared" si="7"/>
        <v>0</v>
      </c>
    </row>
    <row r="118" spans="1:10">
      <c r="A118" s="28">
        <v>117</v>
      </c>
      <c r="B118" s="28"/>
      <c r="C118" s="28"/>
      <c r="D118" s="29"/>
      <c r="E118" s="35">
        <f t="shared" si="4"/>
        <v>0</v>
      </c>
      <c r="F118" s="35">
        <f t="shared" si="5"/>
        <v>0</v>
      </c>
      <c r="G118" s="30">
        <f>IF(F118&gt;0,VLOOKUP(F118,税率表!$A$41:$D$43,3,1),0)</f>
        <v>0</v>
      </c>
      <c r="H118" s="30">
        <f>IF(F118&gt;0,VLOOKUP(F118,税率表!$A$41:$D$43,4,1),0)</f>
        <v>0</v>
      </c>
      <c r="I118" s="30">
        <f t="shared" si="6"/>
        <v>0</v>
      </c>
      <c r="J118" s="30">
        <f t="shared" si="7"/>
        <v>0</v>
      </c>
    </row>
    <row r="119" spans="1:10">
      <c r="A119" s="28">
        <v>118</v>
      </c>
      <c r="B119" s="28"/>
      <c r="C119" s="28"/>
      <c r="D119" s="29"/>
      <c r="E119" s="35">
        <f t="shared" si="4"/>
        <v>0</v>
      </c>
      <c r="F119" s="35">
        <f t="shared" si="5"/>
        <v>0</v>
      </c>
      <c r="G119" s="30">
        <f>IF(F119&gt;0,VLOOKUP(F119,税率表!$A$41:$D$43,3,1),0)</f>
        <v>0</v>
      </c>
      <c r="H119" s="30">
        <f>IF(F119&gt;0,VLOOKUP(F119,税率表!$A$41:$D$43,4,1),0)</f>
        <v>0</v>
      </c>
      <c r="I119" s="30">
        <f t="shared" si="6"/>
        <v>0</v>
      </c>
      <c r="J119" s="30">
        <f t="shared" si="7"/>
        <v>0</v>
      </c>
    </row>
    <row r="120" spans="1:10">
      <c r="A120" s="28">
        <v>119</v>
      </c>
      <c r="B120" s="28"/>
      <c r="C120" s="28"/>
      <c r="D120" s="29"/>
      <c r="E120" s="35">
        <f t="shared" si="4"/>
        <v>0</v>
      </c>
      <c r="F120" s="35">
        <f t="shared" si="5"/>
        <v>0</v>
      </c>
      <c r="G120" s="30">
        <f>IF(F120&gt;0,VLOOKUP(F120,税率表!$A$41:$D$43,3,1),0)</f>
        <v>0</v>
      </c>
      <c r="H120" s="30">
        <f>IF(F120&gt;0,VLOOKUP(F120,税率表!$A$41:$D$43,4,1),0)</f>
        <v>0</v>
      </c>
      <c r="I120" s="30">
        <f t="shared" si="6"/>
        <v>0</v>
      </c>
      <c r="J120" s="30">
        <f t="shared" si="7"/>
        <v>0</v>
      </c>
    </row>
    <row r="121" spans="1:10">
      <c r="A121" s="28">
        <v>120</v>
      </c>
      <c r="B121" s="28"/>
      <c r="C121" s="28"/>
      <c r="D121" s="29"/>
      <c r="E121" s="35">
        <f t="shared" si="4"/>
        <v>0</v>
      </c>
      <c r="F121" s="35">
        <f t="shared" si="5"/>
        <v>0</v>
      </c>
      <c r="G121" s="30">
        <f>IF(F121&gt;0,VLOOKUP(F121,税率表!$A$41:$D$43,3,1),0)</f>
        <v>0</v>
      </c>
      <c r="H121" s="30">
        <f>IF(F121&gt;0,VLOOKUP(F121,税率表!$A$41:$D$43,4,1),0)</f>
        <v>0</v>
      </c>
      <c r="I121" s="30">
        <f t="shared" si="6"/>
        <v>0</v>
      </c>
      <c r="J121" s="30">
        <f t="shared" si="7"/>
        <v>0</v>
      </c>
    </row>
    <row r="122" spans="1:10">
      <c r="A122" s="28">
        <v>121</v>
      </c>
      <c r="B122" s="28"/>
      <c r="C122" s="28"/>
      <c r="D122" s="29"/>
      <c r="E122" s="35">
        <f t="shared" si="4"/>
        <v>0</v>
      </c>
      <c r="F122" s="35">
        <f t="shared" si="5"/>
        <v>0</v>
      </c>
      <c r="G122" s="30">
        <f>IF(F122&gt;0,VLOOKUP(F122,税率表!$A$41:$D$43,3,1),0)</f>
        <v>0</v>
      </c>
      <c r="H122" s="30">
        <f>IF(F122&gt;0,VLOOKUP(F122,税率表!$A$41:$D$43,4,1),0)</f>
        <v>0</v>
      </c>
      <c r="I122" s="30">
        <f t="shared" si="6"/>
        <v>0</v>
      </c>
      <c r="J122" s="30">
        <f t="shared" si="7"/>
        <v>0</v>
      </c>
    </row>
    <row r="123" spans="1:10">
      <c r="A123" s="28">
        <v>122</v>
      </c>
      <c r="B123" s="28"/>
      <c r="C123" s="28"/>
      <c r="D123" s="29"/>
      <c r="E123" s="35">
        <f t="shared" si="4"/>
        <v>0</v>
      </c>
      <c r="F123" s="35">
        <f t="shared" si="5"/>
        <v>0</v>
      </c>
      <c r="G123" s="30">
        <f>IF(F123&gt;0,VLOOKUP(F123,税率表!$A$41:$D$43,3,1),0)</f>
        <v>0</v>
      </c>
      <c r="H123" s="30">
        <f>IF(F123&gt;0,VLOOKUP(F123,税率表!$A$41:$D$43,4,1),0)</f>
        <v>0</v>
      </c>
      <c r="I123" s="30">
        <f t="shared" si="6"/>
        <v>0</v>
      </c>
      <c r="J123" s="30">
        <f t="shared" si="7"/>
        <v>0</v>
      </c>
    </row>
    <row r="124" spans="1:10">
      <c r="A124" s="28">
        <v>123</v>
      </c>
      <c r="B124" s="28"/>
      <c r="C124" s="28"/>
      <c r="D124" s="29"/>
      <c r="E124" s="35">
        <f t="shared" si="4"/>
        <v>0</v>
      </c>
      <c r="F124" s="35">
        <f t="shared" si="5"/>
        <v>0</v>
      </c>
      <c r="G124" s="30">
        <f>IF(F124&gt;0,VLOOKUP(F124,税率表!$A$41:$D$43,3,1),0)</f>
        <v>0</v>
      </c>
      <c r="H124" s="30">
        <f>IF(F124&gt;0,VLOOKUP(F124,税率表!$A$41:$D$43,4,1),0)</f>
        <v>0</v>
      </c>
      <c r="I124" s="30">
        <f t="shared" si="6"/>
        <v>0</v>
      </c>
      <c r="J124" s="30">
        <f t="shared" si="7"/>
        <v>0</v>
      </c>
    </row>
    <row r="125" spans="1:10">
      <c r="A125" s="28">
        <v>124</v>
      </c>
      <c r="B125" s="28"/>
      <c r="C125" s="28"/>
      <c r="D125" s="29"/>
      <c r="E125" s="35">
        <f t="shared" si="4"/>
        <v>0</v>
      </c>
      <c r="F125" s="35">
        <f t="shared" si="5"/>
        <v>0</v>
      </c>
      <c r="G125" s="30">
        <f>IF(F125&gt;0,VLOOKUP(F125,税率表!$A$41:$D$43,3,1),0)</f>
        <v>0</v>
      </c>
      <c r="H125" s="30">
        <f>IF(F125&gt;0,VLOOKUP(F125,税率表!$A$41:$D$43,4,1),0)</f>
        <v>0</v>
      </c>
      <c r="I125" s="30">
        <f t="shared" si="6"/>
        <v>0</v>
      </c>
      <c r="J125" s="30">
        <f t="shared" si="7"/>
        <v>0</v>
      </c>
    </row>
    <row r="126" spans="1:10">
      <c r="A126" s="28">
        <v>125</v>
      </c>
      <c r="B126" s="28"/>
      <c r="C126" s="28"/>
      <c r="D126" s="29"/>
      <c r="E126" s="35">
        <f t="shared" si="4"/>
        <v>0</v>
      </c>
      <c r="F126" s="35">
        <f t="shared" si="5"/>
        <v>0</v>
      </c>
      <c r="G126" s="30">
        <f>IF(F126&gt;0,VLOOKUP(F126,税率表!$A$41:$D$43,3,1),0)</f>
        <v>0</v>
      </c>
      <c r="H126" s="30">
        <f>IF(F126&gt;0,VLOOKUP(F126,税率表!$A$41:$D$43,4,1),0)</f>
        <v>0</v>
      </c>
      <c r="I126" s="30">
        <f t="shared" si="6"/>
        <v>0</v>
      </c>
      <c r="J126" s="30">
        <f t="shared" si="7"/>
        <v>0</v>
      </c>
    </row>
    <row r="127" spans="1:10">
      <c r="A127" s="28">
        <v>126</v>
      </c>
      <c r="B127" s="28"/>
      <c r="C127" s="28"/>
      <c r="D127" s="29"/>
      <c r="E127" s="35">
        <f t="shared" si="4"/>
        <v>0</v>
      </c>
      <c r="F127" s="35">
        <f t="shared" si="5"/>
        <v>0</v>
      </c>
      <c r="G127" s="30">
        <f>IF(F127&gt;0,VLOOKUP(F127,税率表!$A$41:$D$43,3,1),0)</f>
        <v>0</v>
      </c>
      <c r="H127" s="30">
        <f>IF(F127&gt;0,VLOOKUP(F127,税率表!$A$41:$D$43,4,1),0)</f>
        <v>0</v>
      </c>
      <c r="I127" s="30">
        <f t="shared" si="6"/>
        <v>0</v>
      </c>
      <c r="J127" s="30">
        <f t="shared" si="7"/>
        <v>0</v>
      </c>
    </row>
    <row r="128" spans="1:10">
      <c r="A128" s="28">
        <v>127</v>
      </c>
      <c r="B128" s="28"/>
      <c r="C128" s="28"/>
      <c r="D128" s="29"/>
      <c r="E128" s="35">
        <f t="shared" si="4"/>
        <v>0</v>
      </c>
      <c r="F128" s="35">
        <f t="shared" si="5"/>
        <v>0</v>
      </c>
      <c r="G128" s="30">
        <f>IF(F128&gt;0,VLOOKUP(F128,税率表!$A$41:$D$43,3,1),0)</f>
        <v>0</v>
      </c>
      <c r="H128" s="30">
        <f>IF(F128&gt;0,VLOOKUP(F128,税率表!$A$41:$D$43,4,1),0)</f>
        <v>0</v>
      </c>
      <c r="I128" s="30">
        <f t="shared" si="6"/>
        <v>0</v>
      </c>
      <c r="J128" s="30">
        <f t="shared" si="7"/>
        <v>0</v>
      </c>
    </row>
    <row r="129" spans="1:10">
      <c r="A129" s="28">
        <v>128</v>
      </c>
      <c r="B129" s="28"/>
      <c r="C129" s="28"/>
      <c r="D129" s="29"/>
      <c r="E129" s="35">
        <f t="shared" si="4"/>
        <v>0</v>
      </c>
      <c r="F129" s="35">
        <f t="shared" si="5"/>
        <v>0</v>
      </c>
      <c r="G129" s="30">
        <f>IF(F129&gt;0,VLOOKUP(F129,税率表!$A$41:$D$43,3,1),0)</f>
        <v>0</v>
      </c>
      <c r="H129" s="30">
        <f>IF(F129&gt;0,VLOOKUP(F129,税率表!$A$41:$D$43,4,1),0)</f>
        <v>0</v>
      </c>
      <c r="I129" s="30">
        <f t="shared" si="6"/>
        <v>0</v>
      </c>
      <c r="J129" s="30">
        <f t="shared" si="7"/>
        <v>0</v>
      </c>
    </row>
    <row r="130" spans="1:10">
      <c r="A130" s="28">
        <v>129</v>
      </c>
      <c r="B130" s="28"/>
      <c r="C130" s="28"/>
      <c r="D130" s="29"/>
      <c r="E130" s="35">
        <f t="shared" si="4"/>
        <v>0</v>
      </c>
      <c r="F130" s="35">
        <f t="shared" si="5"/>
        <v>0</v>
      </c>
      <c r="G130" s="30">
        <f>IF(F130&gt;0,VLOOKUP(F130,税率表!$A$41:$D$43,3,1),0)</f>
        <v>0</v>
      </c>
      <c r="H130" s="30">
        <f>IF(F130&gt;0,VLOOKUP(F130,税率表!$A$41:$D$43,4,1),0)</f>
        <v>0</v>
      </c>
      <c r="I130" s="30">
        <f t="shared" si="6"/>
        <v>0</v>
      </c>
      <c r="J130" s="30">
        <f t="shared" si="7"/>
        <v>0</v>
      </c>
    </row>
    <row r="131" spans="1:10">
      <c r="A131" s="28">
        <v>130</v>
      </c>
      <c r="B131" s="28"/>
      <c r="C131" s="28"/>
      <c r="D131" s="29"/>
      <c r="E131" s="35">
        <f t="shared" ref="E131:E194" si="8">IF(D131&gt;0,IF(D131&lt;=4000,800,ROUND(D131*0.2,2)),0)</f>
        <v>0</v>
      </c>
      <c r="F131" s="35">
        <f t="shared" ref="F131:F194" si="9">ROUND(MAX((D131-E131),0),2)</f>
        <v>0</v>
      </c>
      <c r="G131" s="30">
        <f>IF(F131&gt;0,VLOOKUP(F131,税率表!$A$41:$D$43,3,1),0)</f>
        <v>0</v>
      </c>
      <c r="H131" s="30">
        <f>IF(F131&gt;0,VLOOKUP(F131,税率表!$A$41:$D$43,4,1),0)</f>
        <v>0</v>
      </c>
      <c r="I131" s="30">
        <f t="shared" ref="I131:I194" si="10">ROUND(F131*G131-H131,2)</f>
        <v>0</v>
      </c>
      <c r="J131" s="30">
        <f t="shared" ref="J131:J194" si="11">D131-I131</f>
        <v>0</v>
      </c>
    </row>
    <row r="132" spans="1:10">
      <c r="A132" s="28">
        <v>131</v>
      </c>
      <c r="B132" s="28"/>
      <c r="C132" s="28"/>
      <c r="D132" s="29"/>
      <c r="E132" s="35">
        <f t="shared" si="8"/>
        <v>0</v>
      </c>
      <c r="F132" s="35">
        <f t="shared" si="9"/>
        <v>0</v>
      </c>
      <c r="G132" s="30">
        <f>IF(F132&gt;0,VLOOKUP(F132,税率表!$A$41:$D$43,3,1),0)</f>
        <v>0</v>
      </c>
      <c r="H132" s="30">
        <f>IF(F132&gt;0,VLOOKUP(F132,税率表!$A$41:$D$43,4,1),0)</f>
        <v>0</v>
      </c>
      <c r="I132" s="30">
        <f t="shared" si="10"/>
        <v>0</v>
      </c>
      <c r="J132" s="30">
        <f t="shared" si="11"/>
        <v>0</v>
      </c>
    </row>
    <row r="133" spans="1:10">
      <c r="A133" s="28">
        <v>132</v>
      </c>
      <c r="B133" s="28"/>
      <c r="C133" s="28"/>
      <c r="D133" s="29"/>
      <c r="E133" s="35">
        <f t="shared" si="8"/>
        <v>0</v>
      </c>
      <c r="F133" s="35">
        <f t="shared" si="9"/>
        <v>0</v>
      </c>
      <c r="G133" s="30">
        <f>IF(F133&gt;0,VLOOKUP(F133,税率表!$A$41:$D$43,3,1),0)</f>
        <v>0</v>
      </c>
      <c r="H133" s="30">
        <f>IF(F133&gt;0,VLOOKUP(F133,税率表!$A$41:$D$43,4,1),0)</f>
        <v>0</v>
      </c>
      <c r="I133" s="30">
        <f t="shared" si="10"/>
        <v>0</v>
      </c>
      <c r="J133" s="30">
        <f t="shared" si="11"/>
        <v>0</v>
      </c>
    </row>
    <row r="134" spans="1:10">
      <c r="A134" s="28">
        <v>133</v>
      </c>
      <c r="B134" s="28"/>
      <c r="C134" s="28"/>
      <c r="D134" s="29"/>
      <c r="E134" s="35">
        <f t="shared" si="8"/>
        <v>0</v>
      </c>
      <c r="F134" s="35">
        <f t="shared" si="9"/>
        <v>0</v>
      </c>
      <c r="G134" s="30">
        <f>IF(F134&gt;0,VLOOKUP(F134,税率表!$A$41:$D$43,3,1),0)</f>
        <v>0</v>
      </c>
      <c r="H134" s="30">
        <f>IF(F134&gt;0,VLOOKUP(F134,税率表!$A$41:$D$43,4,1),0)</f>
        <v>0</v>
      </c>
      <c r="I134" s="30">
        <f t="shared" si="10"/>
        <v>0</v>
      </c>
      <c r="J134" s="30">
        <f t="shared" si="11"/>
        <v>0</v>
      </c>
    </row>
    <row r="135" spans="1:10">
      <c r="A135" s="28">
        <v>134</v>
      </c>
      <c r="B135" s="28"/>
      <c r="C135" s="28"/>
      <c r="D135" s="29"/>
      <c r="E135" s="35">
        <f t="shared" si="8"/>
        <v>0</v>
      </c>
      <c r="F135" s="35">
        <f t="shared" si="9"/>
        <v>0</v>
      </c>
      <c r="G135" s="30">
        <f>IF(F135&gt;0,VLOOKUP(F135,税率表!$A$41:$D$43,3,1),0)</f>
        <v>0</v>
      </c>
      <c r="H135" s="30">
        <f>IF(F135&gt;0,VLOOKUP(F135,税率表!$A$41:$D$43,4,1),0)</f>
        <v>0</v>
      </c>
      <c r="I135" s="30">
        <f t="shared" si="10"/>
        <v>0</v>
      </c>
      <c r="J135" s="30">
        <f t="shared" si="11"/>
        <v>0</v>
      </c>
    </row>
    <row r="136" spans="1:10">
      <c r="A136" s="28">
        <v>135</v>
      </c>
      <c r="B136" s="28"/>
      <c r="C136" s="28"/>
      <c r="D136" s="29"/>
      <c r="E136" s="35">
        <f t="shared" si="8"/>
        <v>0</v>
      </c>
      <c r="F136" s="35">
        <f t="shared" si="9"/>
        <v>0</v>
      </c>
      <c r="G136" s="30">
        <f>IF(F136&gt;0,VLOOKUP(F136,税率表!$A$41:$D$43,3,1),0)</f>
        <v>0</v>
      </c>
      <c r="H136" s="30">
        <f>IF(F136&gt;0,VLOOKUP(F136,税率表!$A$41:$D$43,4,1),0)</f>
        <v>0</v>
      </c>
      <c r="I136" s="30">
        <f t="shared" si="10"/>
        <v>0</v>
      </c>
      <c r="J136" s="30">
        <f t="shared" si="11"/>
        <v>0</v>
      </c>
    </row>
    <row r="137" spans="1:10">
      <c r="A137" s="28">
        <v>136</v>
      </c>
      <c r="B137" s="28"/>
      <c r="C137" s="28"/>
      <c r="D137" s="29"/>
      <c r="E137" s="35">
        <f t="shared" si="8"/>
        <v>0</v>
      </c>
      <c r="F137" s="35">
        <f t="shared" si="9"/>
        <v>0</v>
      </c>
      <c r="G137" s="30">
        <f>IF(F137&gt;0,VLOOKUP(F137,税率表!$A$41:$D$43,3,1),0)</f>
        <v>0</v>
      </c>
      <c r="H137" s="30">
        <f>IF(F137&gt;0,VLOOKUP(F137,税率表!$A$41:$D$43,4,1),0)</f>
        <v>0</v>
      </c>
      <c r="I137" s="30">
        <f t="shared" si="10"/>
        <v>0</v>
      </c>
      <c r="J137" s="30">
        <f t="shared" si="11"/>
        <v>0</v>
      </c>
    </row>
    <row r="138" spans="1:10">
      <c r="A138" s="28">
        <v>137</v>
      </c>
      <c r="B138" s="28"/>
      <c r="C138" s="28"/>
      <c r="D138" s="29"/>
      <c r="E138" s="35">
        <f t="shared" si="8"/>
        <v>0</v>
      </c>
      <c r="F138" s="35">
        <f t="shared" si="9"/>
        <v>0</v>
      </c>
      <c r="G138" s="30">
        <f>IF(F138&gt;0,VLOOKUP(F138,税率表!$A$41:$D$43,3,1),0)</f>
        <v>0</v>
      </c>
      <c r="H138" s="30">
        <f>IF(F138&gt;0,VLOOKUP(F138,税率表!$A$41:$D$43,4,1),0)</f>
        <v>0</v>
      </c>
      <c r="I138" s="30">
        <f t="shared" si="10"/>
        <v>0</v>
      </c>
      <c r="J138" s="30">
        <f t="shared" si="11"/>
        <v>0</v>
      </c>
    </row>
    <row r="139" spans="1:10">
      <c r="A139" s="28">
        <v>138</v>
      </c>
      <c r="B139" s="28"/>
      <c r="C139" s="28"/>
      <c r="D139" s="29"/>
      <c r="E139" s="35">
        <f t="shared" si="8"/>
        <v>0</v>
      </c>
      <c r="F139" s="35">
        <f t="shared" si="9"/>
        <v>0</v>
      </c>
      <c r="G139" s="30">
        <f>IF(F139&gt;0,VLOOKUP(F139,税率表!$A$41:$D$43,3,1),0)</f>
        <v>0</v>
      </c>
      <c r="H139" s="30">
        <f>IF(F139&gt;0,VLOOKUP(F139,税率表!$A$41:$D$43,4,1),0)</f>
        <v>0</v>
      </c>
      <c r="I139" s="30">
        <f t="shared" si="10"/>
        <v>0</v>
      </c>
      <c r="J139" s="30">
        <f t="shared" si="11"/>
        <v>0</v>
      </c>
    </row>
    <row r="140" spans="1:10">
      <c r="A140" s="28">
        <v>139</v>
      </c>
      <c r="B140" s="28"/>
      <c r="C140" s="28"/>
      <c r="D140" s="29"/>
      <c r="E140" s="35">
        <f t="shared" si="8"/>
        <v>0</v>
      </c>
      <c r="F140" s="35">
        <f t="shared" si="9"/>
        <v>0</v>
      </c>
      <c r="G140" s="30">
        <f>IF(F140&gt;0,VLOOKUP(F140,税率表!$A$41:$D$43,3,1),0)</f>
        <v>0</v>
      </c>
      <c r="H140" s="30">
        <f>IF(F140&gt;0,VLOOKUP(F140,税率表!$A$41:$D$43,4,1),0)</f>
        <v>0</v>
      </c>
      <c r="I140" s="30">
        <f t="shared" si="10"/>
        <v>0</v>
      </c>
      <c r="J140" s="30">
        <f t="shared" si="11"/>
        <v>0</v>
      </c>
    </row>
    <row r="141" spans="1:10">
      <c r="A141" s="28">
        <v>140</v>
      </c>
      <c r="B141" s="28"/>
      <c r="C141" s="28"/>
      <c r="D141" s="29"/>
      <c r="E141" s="35">
        <f t="shared" si="8"/>
        <v>0</v>
      </c>
      <c r="F141" s="35">
        <f t="shared" si="9"/>
        <v>0</v>
      </c>
      <c r="G141" s="30">
        <f>IF(F141&gt;0,VLOOKUP(F141,税率表!$A$41:$D$43,3,1),0)</f>
        <v>0</v>
      </c>
      <c r="H141" s="30">
        <f>IF(F141&gt;0,VLOOKUP(F141,税率表!$A$41:$D$43,4,1),0)</f>
        <v>0</v>
      </c>
      <c r="I141" s="30">
        <f t="shared" si="10"/>
        <v>0</v>
      </c>
      <c r="J141" s="30">
        <f t="shared" si="11"/>
        <v>0</v>
      </c>
    </row>
    <row r="142" spans="1:10">
      <c r="A142" s="28">
        <v>141</v>
      </c>
      <c r="B142" s="28"/>
      <c r="C142" s="28"/>
      <c r="D142" s="29"/>
      <c r="E142" s="35">
        <f t="shared" si="8"/>
        <v>0</v>
      </c>
      <c r="F142" s="35">
        <f t="shared" si="9"/>
        <v>0</v>
      </c>
      <c r="G142" s="30">
        <f>IF(F142&gt;0,VLOOKUP(F142,税率表!$A$41:$D$43,3,1),0)</f>
        <v>0</v>
      </c>
      <c r="H142" s="30">
        <f>IF(F142&gt;0,VLOOKUP(F142,税率表!$A$41:$D$43,4,1),0)</f>
        <v>0</v>
      </c>
      <c r="I142" s="30">
        <f t="shared" si="10"/>
        <v>0</v>
      </c>
      <c r="J142" s="30">
        <f t="shared" si="11"/>
        <v>0</v>
      </c>
    </row>
    <row r="143" spans="1:10">
      <c r="A143" s="28">
        <v>142</v>
      </c>
      <c r="B143" s="28"/>
      <c r="C143" s="28"/>
      <c r="D143" s="29"/>
      <c r="E143" s="35">
        <f t="shared" si="8"/>
        <v>0</v>
      </c>
      <c r="F143" s="35">
        <f t="shared" si="9"/>
        <v>0</v>
      </c>
      <c r="G143" s="30">
        <f>IF(F143&gt;0,VLOOKUP(F143,税率表!$A$41:$D$43,3,1),0)</f>
        <v>0</v>
      </c>
      <c r="H143" s="30">
        <f>IF(F143&gt;0,VLOOKUP(F143,税率表!$A$41:$D$43,4,1),0)</f>
        <v>0</v>
      </c>
      <c r="I143" s="30">
        <f t="shared" si="10"/>
        <v>0</v>
      </c>
      <c r="J143" s="30">
        <f t="shared" si="11"/>
        <v>0</v>
      </c>
    </row>
    <row r="144" spans="1:10">
      <c r="A144" s="28">
        <v>143</v>
      </c>
      <c r="B144" s="28"/>
      <c r="C144" s="28"/>
      <c r="D144" s="29"/>
      <c r="E144" s="35">
        <f t="shared" si="8"/>
        <v>0</v>
      </c>
      <c r="F144" s="35">
        <f t="shared" si="9"/>
        <v>0</v>
      </c>
      <c r="G144" s="30">
        <f>IF(F144&gt;0,VLOOKUP(F144,税率表!$A$41:$D$43,3,1),0)</f>
        <v>0</v>
      </c>
      <c r="H144" s="30">
        <f>IF(F144&gt;0,VLOOKUP(F144,税率表!$A$41:$D$43,4,1),0)</f>
        <v>0</v>
      </c>
      <c r="I144" s="30">
        <f t="shared" si="10"/>
        <v>0</v>
      </c>
      <c r="J144" s="30">
        <f t="shared" si="11"/>
        <v>0</v>
      </c>
    </row>
    <row r="145" spans="1:10">
      <c r="A145" s="28">
        <v>144</v>
      </c>
      <c r="B145" s="28"/>
      <c r="C145" s="28"/>
      <c r="D145" s="29"/>
      <c r="E145" s="35">
        <f t="shared" si="8"/>
        <v>0</v>
      </c>
      <c r="F145" s="35">
        <f t="shared" si="9"/>
        <v>0</v>
      </c>
      <c r="G145" s="30">
        <f>IF(F145&gt;0,VLOOKUP(F145,税率表!$A$41:$D$43,3,1),0)</f>
        <v>0</v>
      </c>
      <c r="H145" s="30">
        <f>IF(F145&gt;0,VLOOKUP(F145,税率表!$A$41:$D$43,4,1),0)</f>
        <v>0</v>
      </c>
      <c r="I145" s="30">
        <f t="shared" si="10"/>
        <v>0</v>
      </c>
      <c r="J145" s="30">
        <f t="shared" si="11"/>
        <v>0</v>
      </c>
    </row>
    <row r="146" spans="1:10">
      <c r="A146" s="28">
        <v>145</v>
      </c>
      <c r="B146" s="28"/>
      <c r="C146" s="28"/>
      <c r="D146" s="29"/>
      <c r="E146" s="35">
        <f t="shared" si="8"/>
        <v>0</v>
      </c>
      <c r="F146" s="35">
        <f t="shared" si="9"/>
        <v>0</v>
      </c>
      <c r="G146" s="30">
        <f>IF(F146&gt;0,VLOOKUP(F146,税率表!$A$41:$D$43,3,1),0)</f>
        <v>0</v>
      </c>
      <c r="H146" s="30">
        <f>IF(F146&gt;0,VLOOKUP(F146,税率表!$A$41:$D$43,4,1),0)</f>
        <v>0</v>
      </c>
      <c r="I146" s="30">
        <f t="shared" si="10"/>
        <v>0</v>
      </c>
      <c r="J146" s="30">
        <f t="shared" si="11"/>
        <v>0</v>
      </c>
    </row>
    <row r="147" spans="1:10">
      <c r="A147" s="28">
        <v>146</v>
      </c>
      <c r="B147" s="28"/>
      <c r="C147" s="28"/>
      <c r="D147" s="29"/>
      <c r="E147" s="35">
        <f t="shared" si="8"/>
        <v>0</v>
      </c>
      <c r="F147" s="35">
        <f t="shared" si="9"/>
        <v>0</v>
      </c>
      <c r="G147" s="30">
        <f>IF(F147&gt;0,VLOOKUP(F147,税率表!$A$41:$D$43,3,1),0)</f>
        <v>0</v>
      </c>
      <c r="H147" s="30">
        <f>IF(F147&gt;0,VLOOKUP(F147,税率表!$A$41:$D$43,4,1),0)</f>
        <v>0</v>
      </c>
      <c r="I147" s="30">
        <f t="shared" si="10"/>
        <v>0</v>
      </c>
      <c r="J147" s="30">
        <f t="shared" si="11"/>
        <v>0</v>
      </c>
    </row>
    <row r="148" spans="1:10">
      <c r="A148" s="28">
        <v>147</v>
      </c>
      <c r="B148" s="28"/>
      <c r="C148" s="28"/>
      <c r="D148" s="29"/>
      <c r="E148" s="35">
        <f t="shared" si="8"/>
        <v>0</v>
      </c>
      <c r="F148" s="35">
        <f t="shared" si="9"/>
        <v>0</v>
      </c>
      <c r="G148" s="30">
        <f>IF(F148&gt;0,VLOOKUP(F148,税率表!$A$41:$D$43,3,1),0)</f>
        <v>0</v>
      </c>
      <c r="H148" s="30">
        <f>IF(F148&gt;0,VLOOKUP(F148,税率表!$A$41:$D$43,4,1),0)</f>
        <v>0</v>
      </c>
      <c r="I148" s="30">
        <f t="shared" si="10"/>
        <v>0</v>
      </c>
      <c r="J148" s="30">
        <f t="shared" si="11"/>
        <v>0</v>
      </c>
    </row>
    <row r="149" spans="1:10">
      <c r="A149" s="28">
        <v>148</v>
      </c>
      <c r="B149" s="28"/>
      <c r="C149" s="28"/>
      <c r="D149" s="29"/>
      <c r="E149" s="35">
        <f t="shared" si="8"/>
        <v>0</v>
      </c>
      <c r="F149" s="35">
        <f t="shared" si="9"/>
        <v>0</v>
      </c>
      <c r="G149" s="30">
        <f>IF(F149&gt;0,VLOOKUP(F149,税率表!$A$41:$D$43,3,1),0)</f>
        <v>0</v>
      </c>
      <c r="H149" s="30">
        <f>IF(F149&gt;0,VLOOKUP(F149,税率表!$A$41:$D$43,4,1),0)</f>
        <v>0</v>
      </c>
      <c r="I149" s="30">
        <f t="shared" si="10"/>
        <v>0</v>
      </c>
      <c r="J149" s="30">
        <f t="shared" si="11"/>
        <v>0</v>
      </c>
    </row>
    <row r="150" spans="1:10">
      <c r="A150" s="28">
        <v>149</v>
      </c>
      <c r="B150" s="28"/>
      <c r="C150" s="28"/>
      <c r="D150" s="29"/>
      <c r="E150" s="35">
        <f t="shared" si="8"/>
        <v>0</v>
      </c>
      <c r="F150" s="35">
        <f t="shared" si="9"/>
        <v>0</v>
      </c>
      <c r="G150" s="30">
        <f>IF(F150&gt;0,VLOOKUP(F150,税率表!$A$41:$D$43,3,1),0)</f>
        <v>0</v>
      </c>
      <c r="H150" s="30">
        <f>IF(F150&gt;0,VLOOKUP(F150,税率表!$A$41:$D$43,4,1),0)</f>
        <v>0</v>
      </c>
      <c r="I150" s="30">
        <f t="shared" si="10"/>
        <v>0</v>
      </c>
      <c r="J150" s="30">
        <f t="shared" si="11"/>
        <v>0</v>
      </c>
    </row>
    <row r="151" spans="1:10">
      <c r="A151" s="28">
        <v>150</v>
      </c>
      <c r="B151" s="28"/>
      <c r="C151" s="28"/>
      <c r="D151" s="29"/>
      <c r="E151" s="35">
        <f t="shared" si="8"/>
        <v>0</v>
      </c>
      <c r="F151" s="35">
        <f t="shared" si="9"/>
        <v>0</v>
      </c>
      <c r="G151" s="30">
        <f>IF(F151&gt;0,VLOOKUP(F151,税率表!$A$41:$D$43,3,1),0)</f>
        <v>0</v>
      </c>
      <c r="H151" s="30">
        <f>IF(F151&gt;0,VLOOKUP(F151,税率表!$A$41:$D$43,4,1),0)</f>
        <v>0</v>
      </c>
      <c r="I151" s="30">
        <f t="shared" si="10"/>
        <v>0</v>
      </c>
      <c r="J151" s="30">
        <f t="shared" si="11"/>
        <v>0</v>
      </c>
    </row>
    <row r="152" spans="1:10">
      <c r="A152" s="28">
        <v>151</v>
      </c>
      <c r="B152" s="28"/>
      <c r="C152" s="28"/>
      <c r="D152" s="29"/>
      <c r="E152" s="35">
        <f t="shared" si="8"/>
        <v>0</v>
      </c>
      <c r="F152" s="35">
        <f t="shared" si="9"/>
        <v>0</v>
      </c>
      <c r="G152" s="30">
        <f>IF(F152&gt;0,VLOOKUP(F152,税率表!$A$41:$D$43,3,1),0)</f>
        <v>0</v>
      </c>
      <c r="H152" s="30">
        <f>IF(F152&gt;0,VLOOKUP(F152,税率表!$A$41:$D$43,4,1),0)</f>
        <v>0</v>
      </c>
      <c r="I152" s="30">
        <f t="shared" si="10"/>
        <v>0</v>
      </c>
      <c r="J152" s="30">
        <f t="shared" si="11"/>
        <v>0</v>
      </c>
    </row>
    <row r="153" spans="1:10">
      <c r="A153" s="28">
        <v>152</v>
      </c>
      <c r="B153" s="28"/>
      <c r="C153" s="28"/>
      <c r="D153" s="29"/>
      <c r="E153" s="35">
        <f t="shared" si="8"/>
        <v>0</v>
      </c>
      <c r="F153" s="35">
        <f t="shared" si="9"/>
        <v>0</v>
      </c>
      <c r="G153" s="30">
        <f>IF(F153&gt;0,VLOOKUP(F153,税率表!$A$41:$D$43,3,1),0)</f>
        <v>0</v>
      </c>
      <c r="H153" s="30">
        <f>IF(F153&gt;0,VLOOKUP(F153,税率表!$A$41:$D$43,4,1),0)</f>
        <v>0</v>
      </c>
      <c r="I153" s="30">
        <f t="shared" si="10"/>
        <v>0</v>
      </c>
      <c r="J153" s="30">
        <f t="shared" si="11"/>
        <v>0</v>
      </c>
    </row>
    <row r="154" spans="1:10">
      <c r="A154" s="28">
        <v>153</v>
      </c>
      <c r="B154" s="28"/>
      <c r="C154" s="28"/>
      <c r="D154" s="29"/>
      <c r="E154" s="35">
        <f t="shared" si="8"/>
        <v>0</v>
      </c>
      <c r="F154" s="35">
        <f t="shared" si="9"/>
        <v>0</v>
      </c>
      <c r="G154" s="30">
        <f>IF(F154&gt;0,VLOOKUP(F154,税率表!$A$41:$D$43,3,1),0)</f>
        <v>0</v>
      </c>
      <c r="H154" s="30">
        <f>IF(F154&gt;0,VLOOKUP(F154,税率表!$A$41:$D$43,4,1),0)</f>
        <v>0</v>
      </c>
      <c r="I154" s="30">
        <f t="shared" si="10"/>
        <v>0</v>
      </c>
      <c r="J154" s="30">
        <f t="shared" si="11"/>
        <v>0</v>
      </c>
    </row>
    <row r="155" spans="1:10">
      <c r="A155" s="28">
        <v>154</v>
      </c>
      <c r="B155" s="28"/>
      <c r="C155" s="28"/>
      <c r="D155" s="29"/>
      <c r="E155" s="35">
        <f t="shared" si="8"/>
        <v>0</v>
      </c>
      <c r="F155" s="35">
        <f t="shared" si="9"/>
        <v>0</v>
      </c>
      <c r="G155" s="30">
        <f>IF(F155&gt;0,VLOOKUP(F155,税率表!$A$41:$D$43,3,1),0)</f>
        <v>0</v>
      </c>
      <c r="H155" s="30">
        <f>IF(F155&gt;0,VLOOKUP(F155,税率表!$A$41:$D$43,4,1),0)</f>
        <v>0</v>
      </c>
      <c r="I155" s="30">
        <f t="shared" si="10"/>
        <v>0</v>
      </c>
      <c r="J155" s="30">
        <f t="shared" si="11"/>
        <v>0</v>
      </c>
    </row>
    <row r="156" spans="1:10">
      <c r="A156" s="28">
        <v>155</v>
      </c>
      <c r="B156" s="28"/>
      <c r="C156" s="28"/>
      <c r="D156" s="29"/>
      <c r="E156" s="35">
        <f t="shared" si="8"/>
        <v>0</v>
      </c>
      <c r="F156" s="35">
        <f t="shared" si="9"/>
        <v>0</v>
      </c>
      <c r="G156" s="30">
        <f>IF(F156&gt;0,VLOOKUP(F156,税率表!$A$41:$D$43,3,1),0)</f>
        <v>0</v>
      </c>
      <c r="H156" s="30">
        <f>IF(F156&gt;0,VLOOKUP(F156,税率表!$A$41:$D$43,4,1),0)</f>
        <v>0</v>
      </c>
      <c r="I156" s="30">
        <f t="shared" si="10"/>
        <v>0</v>
      </c>
      <c r="J156" s="30">
        <f t="shared" si="11"/>
        <v>0</v>
      </c>
    </row>
    <row r="157" spans="1:10">
      <c r="A157" s="28">
        <v>156</v>
      </c>
      <c r="B157" s="28"/>
      <c r="C157" s="28"/>
      <c r="D157" s="29"/>
      <c r="E157" s="35">
        <f t="shared" si="8"/>
        <v>0</v>
      </c>
      <c r="F157" s="35">
        <f t="shared" si="9"/>
        <v>0</v>
      </c>
      <c r="G157" s="30">
        <f>IF(F157&gt;0,VLOOKUP(F157,税率表!$A$41:$D$43,3,1),0)</f>
        <v>0</v>
      </c>
      <c r="H157" s="30">
        <f>IF(F157&gt;0,VLOOKUP(F157,税率表!$A$41:$D$43,4,1),0)</f>
        <v>0</v>
      </c>
      <c r="I157" s="30">
        <f t="shared" si="10"/>
        <v>0</v>
      </c>
      <c r="J157" s="30">
        <f t="shared" si="11"/>
        <v>0</v>
      </c>
    </row>
    <row r="158" spans="1:10">
      <c r="A158" s="28">
        <v>157</v>
      </c>
      <c r="B158" s="28"/>
      <c r="C158" s="28"/>
      <c r="D158" s="29"/>
      <c r="E158" s="35">
        <f t="shared" si="8"/>
        <v>0</v>
      </c>
      <c r="F158" s="35">
        <f t="shared" si="9"/>
        <v>0</v>
      </c>
      <c r="G158" s="30">
        <f>IF(F158&gt;0,VLOOKUP(F158,税率表!$A$41:$D$43,3,1),0)</f>
        <v>0</v>
      </c>
      <c r="H158" s="30">
        <f>IF(F158&gt;0,VLOOKUP(F158,税率表!$A$41:$D$43,4,1),0)</f>
        <v>0</v>
      </c>
      <c r="I158" s="30">
        <f t="shared" si="10"/>
        <v>0</v>
      </c>
      <c r="J158" s="30">
        <f t="shared" si="11"/>
        <v>0</v>
      </c>
    </row>
    <row r="159" spans="1:10">
      <c r="A159" s="28">
        <v>158</v>
      </c>
      <c r="B159" s="28"/>
      <c r="C159" s="28"/>
      <c r="D159" s="29"/>
      <c r="E159" s="35">
        <f t="shared" si="8"/>
        <v>0</v>
      </c>
      <c r="F159" s="35">
        <f t="shared" si="9"/>
        <v>0</v>
      </c>
      <c r="G159" s="30">
        <f>IF(F159&gt;0,VLOOKUP(F159,税率表!$A$41:$D$43,3,1),0)</f>
        <v>0</v>
      </c>
      <c r="H159" s="30">
        <f>IF(F159&gt;0,VLOOKUP(F159,税率表!$A$41:$D$43,4,1),0)</f>
        <v>0</v>
      </c>
      <c r="I159" s="30">
        <f t="shared" si="10"/>
        <v>0</v>
      </c>
      <c r="J159" s="30">
        <f t="shared" si="11"/>
        <v>0</v>
      </c>
    </row>
    <row r="160" spans="1:10">
      <c r="A160" s="28">
        <v>159</v>
      </c>
      <c r="B160" s="28"/>
      <c r="C160" s="28"/>
      <c r="D160" s="29"/>
      <c r="E160" s="35">
        <f t="shared" si="8"/>
        <v>0</v>
      </c>
      <c r="F160" s="35">
        <f t="shared" si="9"/>
        <v>0</v>
      </c>
      <c r="G160" s="30">
        <f>IF(F160&gt;0,VLOOKUP(F160,税率表!$A$41:$D$43,3,1),0)</f>
        <v>0</v>
      </c>
      <c r="H160" s="30">
        <f>IF(F160&gt;0,VLOOKUP(F160,税率表!$A$41:$D$43,4,1),0)</f>
        <v>0</v>
      </c>
      <c r="I160" s="30">
        <f t="shared" si="10"/>
        <v>0</v>
      </c>
      <c r="J160" s="30">
        <f t="shared" si="11"/>
        <v>0</v>
      </c>
    </row>
    <row r="161" spans="1:10">
      <c r="A161" s="28">
        <v>160</v>
      </c>
      <c r="B161" s="28"/>
      <c r="C161" s="28"/>
      <c r="D161" s="29"/>
      <c r="E161" s="35">
        <f t="shared" si="8"/>
        <v>0</v>
      </c>
      <c r="F161" s="35">
        <f t="shared" si="9"/>
        <v>0</v>
      </c>
      <c r="G161" s="30">
        <f>IF(F161&gt;0,VLOOKUP(F161,税率表!$A$41:$D$43,3,1),0)</f>
        <v>0</v>
      </c>
      <c r="H161" s="30">
        <f>IF(F161&gt;0,VLOOKUP(F161,税率表!$A$41:$D$43,4,1),0)</f>
        <v>0</v>
      </c>
      <c r="I161" s="30">
        <f t="shared" si="10"/>
        <v>0</v>
      </c>
      <c r="J161" s="30">
        <f t="shared" si="11"/>
        <v>0</v>
      </c>
    </row>
    <row r="162" spans="1:10">
      <c r="A162" s="28">
        <v>161</v>
      </c>
      <c r="B162" s="28"/>
      <c r="C162" s="28"/>
      <c r="D162" s="29"/>
      <c r="E162" s="35">
        <f t="shared" si="8"/>
        <v>0</v>
      </c>
      <c r="F162" s="35">
        <f t="shared" si="9"/>
        <v>0</v>
      </c>
      <c r="G162" s="30">
        <f>IF(F162&gt;0,VLOOKUP(F162,税率表!$A$41:$D$43,3,1),0)</f>
        <v>0</v>
      </c>
      <c r="H162" s="30">
        <f>IF(F162&gt;0,VLOOKUP(F162,税率表!$A$41:$D$43,4,1),0)</f>
        <v>0</v>
      </c>
      <c r="I162" s="30">
        <f t="shared" si="10"/>
        <v>0</v>
      </c>
      <c r="J162" s="30">
        <f t="shared" si="11"/>
        <v>0</v>
      </c>
    </row>
    <row r="163" spans="1:10">
      <c r="A163" s="28">
        <v>162</v>
      </c>
      <c r="B163" s="28"/>
      <c r="C163" s="28"/>
      <c r="D163" s="29"/>
      <c r="E163" s="35">
        <f t="shared" si="8"/>
        <v>0</v>
      </c>
      <c r="F163" s="35">
        <f t="shared" si="9"/>
        <v>0</v>
      </c>
      <c r="G163" s="30">
        <f>IF(F163&gt;0,VLOOKUP(F163,税率表!$A$41:$D$43,3,1),0)</f>
        <v>0</v>
      </c>
      <c r="H163" s="30">
        <f>IF(F163&gt;0,VLOOKUP(F163,税率表!$A$41:$D$43,4,1),0)</f>
        <v>0</v>
      </c>
      <c r="I163" s="30">
        <f t="shared" si="10"/>
        <v>0</v>
      </c>
      <c r="J163" s="30">
        <f t="shared" si="11"/>
        <v>0</v>
      </c>
    </row>
    <row r="164" spans="1:10">
      <c r="A164" s="28">
        <v>163</v>
      </c>
      <c r="B164" s="28"/>
      <c r="C164" s="28"/>
      <c r="D164" s="29"/>
      <c r="E164" s="35">
        <f t="shared" si="8"/>
        <v>0</v>
      </c>
      <c r="F164" s="35">
        <f t="shared" si="9"/>
        <v>0</v>
      </c>
      <c r="G164" s="30">
        <f>IF(F164&gt;0,VLOOKUP(F164,税率表!$A$41:$D$43,3,1),0)</f>
        <v>0</v>
      </c>
      <c r="H164" s="30">
        <f>IF(F164&gt;0,VLOOKUP(F164,税率表!$A$41:$D$43,4,1),0)</f>
        <v>0</v>
      </c>
      <c r="I164" s="30">
        <f t="shared" si="10"/>
        <v>0</v>
      </c>
      <c r="J164" s="30">
        <f t="shared" si="11"/>
        <v>0</v>
      </c>
    </row>
    <row r="165" spans="1:10">
      <c r="A165" s="28">
        <v>164</v>
      </c>
      <c r="B165" s="28"/>
      <c r="C165" s="28"/>
      <c r="D165" s="29"/>
      <c r="E165" s="35">
        <f t="shared" si="8"/>
        <v>0</v>
      </c>
      <c r="F165" s="35">
        <f t="shared" si="9"/>
        <v>0</v>
      </c>
      <c r="G165" s="30">
        <f>IF(F165&gt;0,VLOOKUP(F165,税率表!$A$41:$D$43,3,1),0)</f>
        <v>0</v>
      </c>
      <c r="H165" s="30">
        <f>IF(F165&gt;0,VLOOKUP(F165,税率表!$A$41:$D$43,4,1),0)</f>
        <v>0</v>
      </c>
      <c r="I165" s="30">
        <f t="shared" si="10"/>
        <v>0</v>
      </c>
      <c r="J165" s="30">
        <f t="shared" si="11"/>
        <v>0</v>
      </c>
    </row>
    <row r="166" spans="1:10">
      <c r="A166" s="28">
        <v>165</v>
      </c>
      <c r="B166" s="28"/>
      <c r="C166" s="28"/>
      <c r="D166" s="29"/>
      <c r="E166" s="35">
        <f t="shared" si="8"/>
        <v>0</v>
      </c>
      <c r="F166" s="35">
        <f t="shared" si="9"/>
        <v>0</v>
      </c>
      <c r="G166" s="30">
        <f>IF(F166&gt;0,VLOOKUP(F166,税率表!$A$41:$D$43,3,1),0)</f>
        <v>0</v>
      </c>
      <c r="H166" s="30">
        <f>IF(F166&gt;0,VLOOKUP(F166,税率表!$A$41:$D$43,4,1),0)</f>
        <v>0</v>
      </c>
      <c r="I166" s="30">
        <f t="shared" si="10"/>
        <v>0</v>
      </c>
      <c r="J166" s="30">
        <f t="shared" si="11"/>
        <v>0</v>
      </c>
    </row>
    <row r="167" spans="1:10">
      <c r="A167" s="28">
        <v>166</v>
      </c>
      <c r="B167" s="28"/>
      <c r="C167" s="28"/>
      <c r="D167" s="29"/>
      <c r="E167" s="35">
        <f t="shared" si="8"/>
        <v>0</v>
      </c>
      <c r="F167" s="35">
        <f t="shared" si="9"/>
        <v>0</v>
      </c>
      <c r="G167" s="30">
        <f>IF(F167&gt;0,VLOOKUP(F167,税率表!$A$41:$D$43,3,1),0)</f>
        <v>0</v>
      </c>
      <c r="H167" s="30">
        <f>IF(F167&gt;0,VLOOKUP(F167,税率表!$A$41:$D$43,4,1),0)</f>
        <v>0</v>
      </c>
      <c r="I167" s="30">
        <f t="shared" si="10"/>
        <v>0</v>
      </c>
      <c r="J167" s="30">
        <f t="shared" si="11"/>
        <v>0</v>
      </c>
    </row>
    <row r="168" spans="1:10">
      <c r="A168" s="28">
        <v>167</v>
      </c>
      <c r="B168" s="28"/>
      <c r="C168" s="28"/>
      <c r="D168" s="29"/>
      <c r="E168" s="35">
        <f t="shared" si="8"/>
        <v>0</v>
      </c>
      <c r="F168" s="35">
        <f t="shared" si="9"/>
        <v>0</v>
      </c>
      <c r="G168" s="30">
        <f>IF(F168&gt;0,VLOOKUP(F168,税率表!$A$41:$D$43,3,1),0)</f>
        <v>0</v>
      </c>
      <c r="H168" s="30">
        <f>IF(F168&gt;0,VLOOKUP(F168,税率表!$A$41:$D$43,4,1),0)</f>
        <v>0</v>
      </c>
      <c r="I168" s="30">
        <f t="shared" si="10"/>
        <v>0</v>
      </c>
      <c r="J168" s="30">
        <f t="shared" si="11"/>
        <v>0</v>
      </c>
    </row>
    <row r="169" spans="1:10">
      <c r="A169" s="28">
        <v>168</v>
      </c>
      <c r="B169" s="28"/>
      <c r="C169" s="28"/>
      <c r="D169" s="29"/>
      <c r="E169" s="35">
        <f t="shared" si="8"/>
        <v>0</v>
      </c>
      <c r="F169" s="35">
        <f t="shared" si="9"/>
        <v>0</v>
      </c>
      <c r="G169" s="30">
        <f>IF(F169&gt;0,VLOOKUP(F169,税率表!$A$41:$D$43,3,1),0)</f>
        <v>0</v>
      </c>
      <c r="H169" s="30">
        <f>IF(F169&gt;0,VLOOKUP(F169,税率表!$A$41:$D$43,4,1),0)</f>
        <v>0</v>
      </c>
      <c r="I169" s="30">
        <f t="shared" si="10"/>
        <v>0</v>
      </c>
      <c r="J169" s="30">
        <f t="shared" si="11"/>
        <v>0</v>
      </c>
    </row>
    <row r="170" spans="1:10">
      <c r="A170" s="28">
        <v>169</v>
      </c>
      <c r="B170" s="28"/>
      <c r="C170" s="28"/>
      <c r="D170" s="29"/>
      <c r="E170" s="35">
        <f t="shared" si="8"/>
        <v>0</v>
      </c>
      <c r="F170" s="35">
        <f t="shared" si="9"/>
        <v>0</v>
      </c>
      <c r="G170" s="30">
        <f>IF(F170&gt;0,VLOOKUP(F170,税率表!$A$41:$D$43,3,1),0)</f>
        <v>0</v>
      </c>
      <c r="H170" s="30">
        <f>IF(F170&gt;0,VLOOKUP(F170,税率表!$A$41:$D$43,4,1),0)</f>
        <v>0</v>
      </c>
      <c r="I170" s="30">
        <f t="shared" si="10"/>
        <v>0</v>
      </c>
      <c r="J170" s="30">
        <f t="shared" si="11"/>
        <v>0</v>
      </c>
    </row>
    <row r="171" spans="1:10">
      <c r="A171" s="28">
        <v>170</v>
      </c>
      <c r="B171" s="28"/>
      <c r="C171" s="28"/>
      <c r="D171" s="29"/>
      <c r="E171" s="35">
        <f t="shared" si="8"/>
        <v>0</v>
      </c>
      <c r="F171" s="35">
        <f t="shared" si="9"/>
        <v>0</v>
      </c>
      <c r="G171" s="30">
        <f>IF(F171&gt;0,VLOOKUP(F171,税率表!$A$41:$D$43,3,1),0)</f>
        <v>0</v>
      </c>
      <c r="H171" s="30">
        <f>IF(F171&gt;0,VLOOKUP(F171,税率表!$A$41:$D$43,4,1),0)</f>
        <v>0</v>
      </c>
      <c r="I171" s="30">
        <f t="shared" si="10"/>
        <v>0</v>
      </c>
      <c r="J171" s="30">
        <f t="shared" si="11"/>
        <v>0</v>
      </c>
    </row>
    <row r="172" spans="1:10">
      <c r="A172" s="28">
        <v>171</v>
      </c>
      <c r="B172" s="28"/>
      <c r="C172" s="28"/>
      <c r="D172" s="29"/>
      <c r="E172" s="35">
        <f t="shared" si="8"/>
        <v>0</v>
      </c>
      <c r="F172" s="35">
        <f t="shared" si="9"/>
        <v>0</v>
      </c>
      <c r="G172" s="30">
        <f>IF(F172&gt;0,VLOOKUP(F172,税率表!$A$41:$D$43,3,1),0)</f>
        <v>0</v>
      </c>
      <c r="H172" s="30">
        <f>IF(F172&gt;0,VLOOKUP(F172,税率表!$A$41:$D$43,4,1),0)</f>
        <v>0</v>
      </c>
      <c r="I172" s="30">
        <f t="shared" si="10"/>
        <v>0</v>
      </c>
      <c r="J172" s="30">
        <f t="shared" si="11"/>
        <v>0</v>
      </c>
    </row>
    <row r="173" spans="1:10">
      <c r="A173" s="28">
        <v>172</v>
      </c>
      <c r="B173" s="28"/>
      <c r="C173" s="28"/>
      <c r="D173" s="29"/>
      <c r="E173" s="35">
        <f t="shared" si="8"/>
        <v>0</v>
      </c>
      <c r="F173" s="35">
        <f t="shared" si="9"/>
        <v>0</v>
      </c>
      <c r="G173" s="30">
        <f>IF(F173&gt;0,VLOOKUP(F173,税率表!$A$41:$D$43,3,1),0)</f>
        <v>0</v>
      </c>
      <c r="H173" s="30">
        <f>IF(F173&gt;0,VLOOKUP(F173,税率表!$A$41:$D$43,4,1),0)</f>
        <v>0</v>
      </c>
      <c r="I173" s="30">
        <f t="shared" si="10"/>
        <v>0</v>
      </c>
      <c r="J173" s="30">
        <f t="shared" si="11"/>
        <v>0</v>
      </c>
    </row>
    <row r="174" spans="1:10">
      <c r="A174" s="28">
        <v>173</v>
      </c>
      <c r="B174" s="28"/>
      <c r="C174" s="28"/>
      <c r="D174" s="29"/>
      <c r="E174" s="35">
        <f t="shared" si="8"/>
        <v>0</v>
      </c>
      <c r="F174" s="35">
        <f t="shared" si="9"/>
        <v>0</v>
      </c>
      <c r="G174" s="30">
        <f>IF(F174&gt;0,VLOOKUP(F174,税率表!$A$41:$D$43,3,1),0)</f>
        <v>0</v>
      </c>
      <c r="H174" s="30">
        <f>IF(F174&gt;0,VLOOKUP(F174,税率表!$A$41:$D$43,4,1),0)</f>
        <v>0</v>
      </c>
      <c r="I174" s="30">
        <f t="shared" si="10"/>
        <v>0</v>
      </c>
      <c r="J174" s="30">
        <f t="shared" si="11"/>
        <v>0</v>
      </c>
    </row>
    <row r="175" spans="1:10">
      <c r="A175" s="28">
        <v>174</v>
      </c>
      <c r="B175" s="28"/>
      <c r="C175" s="28"/>
      <c r="D175" s="29"/>
      <c r="E175" s="35">
        <f t="shared" si="8"/>
        <v>0</v>
      </c>
      <c r="F175" s="35">
        <f t="shared" si="9"/>
        <v>0</v>
      </c>
      <c r="G175" s="30">
        <f>IF(F175&gt;0,VLOOKUP(F175,税率表!$A$41:$D$43,3,1),0)</f>
        <v>0</v>
      </c>
      <c r="H175" s="30">
        <f>IF(F175&gt;0,VLOOKUP(F175,税率表!$A$41:$D$43,4,1),0)</f>
        <v>0</v>
      </c>
      <c r="I175" s="30">
        <f t="shared" si="10"/>
        <v>0</v>
      </c>
      <c r="J175" s="30">
        <f t="shared" si="11"/>
        <v>0</v>
      </c>
    </row>
    <row r="176" spans="1:10">
      <c r="A176" s="28">
        <v>175</v>
      </c>
      <c r="B176" s="28"/>
      <c r="C176" s="28"/>
      <c r="D176" s="29"/>
      <c r="E176" s="35">
        <f t="shared" si="8"/>
        <v>0</v>
      </c>
      <c r="F176" s="35">
        <f t="shared" si="9"/>
        <v>0</v>
      </c>
      <c r="G176" s="30">
        <f>IF(F176&gt;0,VLOOKUP(F176,税率表!$A$41:$D$43,3,1),0)</f>
        <v>0</v>
      </c>
      <c r="H176" s="30">
        <f>IF(F176&gt;0,VLOOKUP(F176,税率表!$A$41:$D$43,4,1),0)</f>
        <v>0</v>
      </c>
      <c r="I176" s="30">
        <f t="shared" si="10"/>
        <v>0</v>
      </c>
      <c r="J176" s="30">
        <f t="shared" si="11"/>
        <v>0</v>
      </c>
    </row>
    <row r="177" spans="1:10">
      <c r="A177" s="28">
        <v>176</v>
      </c>
      <c r="B177" s="28"/>
      <c r="C177" s="28"/>
      <c r="D177" s="29"/>
      <c r="E177" s="35">
        <f t="shared" si="8"/>
        <v>0</v>
      </c>
      <c r="F177" s="35">
        <f t="shared" si="9"/>
        <v>0</v>
      </c>
      <c r="G177" s="30">
        <f>IF(F177&gt;0,VLOOKUP(F177,税率表!$A$41:$D$43,3,1),0)</f>
        <v>0</v>
      </c>
      <c r="H177" s="30">
        <f>IF(F177&gt;0,VLOOKUP(F177,税率表!$A$41:$D$43,4,1),0)</f>
        <v>0</v>
      </c>
      <c r="I177" s="30">
        <f t="shared" si="10"/>
        <v>0</v>
      </c>
      <c r="J177" s="30">
        <f t="shared" si="11"/>
        <v>0</v>
      </c>
    </row>
    <row r="178" spans="1:10">
      <c r="A178" s="28">
        <v>177</v>
      </c>
      <c r="B178" s="28"/>
      <c r="C178" s="28"/>
      <c r="D178" s="29"/>
      <c r="E178" s="35">
        <f t="shared" si="8"/>
        <v>0</v>
      </c>
      <c r="F178" s="35">
        <f t="shared" si="9"/>
        <v>0</v>
      </c>
      <c r="G178" s="30">
        <f>IF(F178&gt;0,VLOOKUP(F178,税率表!$A$41:$D$43,3,1),0)</f>
        <v>0</v>
      </c>
      <c r="H178" s="30">
        <f>IF(F178&gt;0,VLOOKUP(F178,税率表!$A$41:$D$43,4,1),0)</f>
        <v>0</v>
      </c>
      <c r="I178" s="30">
        <f t="shared" si="10"/>
        <v>0</v>
      </c>
      <c r="J178" s="30">
        <f t="shared" si="11"/>
        <v>0</v>
      </c>
    </row>
    <row r="179" spans="1:10">
      <c r="A179" s="28">
        <v>178</v>
      </c>
      <c r="B179" s="28"/>
      <c r="C179" s="28"/>
      <c r="D179" s="29"/>
      <c r="E179" s="35">
        <f t="shared" si="8"/>
        <v>0</v>
      </c>
      <c r="F179" s="35">
        <f t="shared" si="9"/>
        <v>0</v>
      </c>
      <c r="G179" s="30">
        <f>IF(F179&gt;0,VLOOKUP(F179,税率表!$A$41:$D$43,3,1),0)</f>
        <v>0</v>
      </c>
      <c r="H179" s="30">
        <f>IF(F179&gt;0,VLOOKUP(F179,税率表!$A$41:$D$43,4,1),0)</f>
        <v>0</v>
      </c>
      <c r="I179" s="30">
        <f t="shared" si="10"/>
        <v>0</v>
      </c>
      <c r="J179" s="30">
        <f t="shared" si="11"/>
        <v>0</v>
      </c>
    </row>
    <row r="180" spans="1:10">
      <c r="A180" s="28">
        <v>179</v>
      </c>
      <c r="B180" s="28"/>
      <c r="C180" s="28"/>
      <c r="D180" s="29"/>
      <c r="E180" s="35">
        <f t="shared" si="8"/>
        <v>0</v>
      </c>
      <c r="F180" s="35">
        <f t="shared" si="9"/>
        <v>0</v>
      </c>
      <c r="G180" s="30">
        <f>IF(F180&gt;0,VLOOKUP(F180,税率表!$A$41:$D$43,3,1),0)</f>
        <v>0</v>
      </c>
      <c r="H180" s="30">
        <f>IF(F180&gt;0,VLOOKUP(F180,税率表!$A$41:$D$43,4,1),0)</f>
        <v>0</v>
      </c>
      <c r="I180" s="30">
        <f t="shared" si="10"/>
        <v>0</v>
      </c>
      <c r="J180" s="30">
        <f t="shared" si="11"/>
        <v>0</v>
      </c>
    </row>
    <row r="181" spans="1:10">
      <c r="A181" s="28">
        <v>180</v>
      </c>
      <c r="B181" s="28"/>
      <c r="C181" s="28"/>
      <c r="D181" s="29"/>
      <c r="E181" s="35">
        <f t="shared" si="8"/>
        <v>0</v>
      </c>
      <c r="F181" s="35">
        <f t="shared" si="9"/>
        <v>0</v>
      </c>
      <c r="G181" s="30">
        <f>IF(F181&gt;0,VLOOKUP(F181,税率表!$A$41:$D$43,3,1),0)</f>
        <v>0</v>
      </c>
      <c r="H181" s="30">
        <f>IF(F181&gt;0,VLOOKUP(F181,税率表!$A$41:$D$43,4,1),0)</f>
        <v>0</v>
      </c>
      <c r="I181" s="30">
        <f t="shared" si="10"/>
        <v>0</v>
      </c>
      <c r="J181" s="30">
        <f t="shared" si="11"/>
        <v>0</v>
      </c>
    </row>
    <row r="182" spans="1:10">
      <c r="A182" s="28">
        <v>181</v>
      </c>
      <c r="B182" s="28"/>
      <c r="C182" s="28"/>
      <c r="D182" s="29"/>
      <c r="E182" s="35">
        <f t="shared" si="8"/>
        <v>0</v>
      </c>
      <c r="F182" s="35">
        <f t="shared" si="9"/>
        <v>0</v>
      </c>
      <c r="G182" s="30">
        <f>IF(F182&gt;0,VLOOKUP(F182,税率表!$A$41:$D$43,3,1),0)</f>
        <v>0</v>
      </c>
      <c r="H182" s="30">
        <f>IF(F182&gt;0,VLOOKUP(F182,税率表!$A$41:$D$43,4,1),0)</f>
        <v>0</v>
      </c>
      <c r="I182" s="30">
        <f t="shared" si="10"/>
        <v>0</v>
      </c>
      <c r="J182" s="30">
        <f t="shared" si="11"/>
        <v>0</v>
      </c>
    </row>
    <row r="183" spans="1:10">
      <c r="A183" s="28">
        <v>182</v>
      </c>
      <c r="B183" s="28"/>
      <c r="C183" s="28"/>
      <c r="D183" s="29"/>
      <c r="E183" s="35">
        <f t="shared" si="8"/>
        <v>0</v>
      </c>
      <c r="F183" s="35">
        <f t="shared" si="9"/>
        <v>0</v>
      </c>
      <c r="G183" s="30">
        <f>IF(F183&gt;0,VLOOKUP(F183,税率表!$A$41:$D$43,3,1),0)</f>
        <v>0</v>
      </c>
      <c r="H183" s="30">
        <f>IF(F183&gt;0,VLOOKUP(F183,税率表!$A$41:$D$43,4,1),0)</f>
        <v>0</v>
      </c>
      <c r="I183" s="30">
        <f t="shared" si="10"/>
        <v>0</v>
      </c>
      <c r="J183" s="30">
        <f t="shared" si="11"/>
        <v>0</v>
      </c>
    </row>
    <row r="184" spans="1:10">
      <c r="A184" s="28">
        <v>183</v>
      </c>
      <c r="B184" s="28"/>
      <c r="C184" s="28"/>
      <c r="D184" s="29"/>
      <c r="E184" s="35">
        <f t="shared" si="8"/>
        <v>0</v>
      </c>
      <c r="F184" s="35">
        <f t="shared" si="9"/>
        <v>0</v>
      </c>
      <c r="G184" s="30">
        <f>IF(F184&gt;0,VLOOKUP(F184,税率表!$A$41:$D$43,3,1),0)</f>
        <v>0</v>
      </c>
      <c r="H184" s="30">
        <f>IF(F184&gt;0,VLOOKUP(F184,税率表!$A$41:$D$43,4,1),0)</f>
        <v>0</v>
      </c>
      <c r="I184" s="30">
        <f t="shared" si="10"/>
        <v>0</v>
      </c>
      <c r="J184" s="30">
        <f t="shared" si="11"/>
        <v>0</v>
      </c>
    </row>
    <row r="185" spans="1:10">
      <c r="A185" s="28">
        <v>184</v>
      </c>
      <c r="B185" s="28"/>
      <c r="C185" s="28"/>
      <c r="D185" s="29"/>
      <c r="E185" s="35">
        <f t="shared" si="8"/>
        <v>0</v>
      </c>
      <c r="F185" s="35">
        <f t="shared" si="9"/>
        <v>0</v>
      </c>
      <c r="G185" s="30">
        <f>IF(F185&gt;0,VLOOKUP(F185,税率表!$A$41:$D$43,3,1),0)</f>
        <v>0</v>
      </c>
      <c r="H185" s="30">
        <f>IF(F185&gt;0,VLOOKUP(F185,税率表!$A$41:$D$43,4,1),0)</f>
        <v>0</v>
      </c>
      <c r="I185" s="30">
        <f t="shared" si="10"/>
        <v>0</v>
      </c>
      <c r="J185" s="30">
        <f t="shared" si="11"/>
        <v>0</v>
      </c>
    </row>
    <row r="186" spans="1:10">
      <c r="A186" s="28">
        <v>185</v>
      </c>
      <c r="B186" s="28"/>
      <c r="C186" s="28"/>
      <c r="D186" s="29"/>
      <c r="E186" s="35">
        <f t="shared" si="8"/>
        <v>0</v>
      </c>
      <c r="F186" s="35">
        <f t="shared" si="9"/>
        <v>0</v>
      </c>
      <c r="G186" s="30">
        <f>IF(F186&gt;0,VLOOKUP(F186,税率表!$A$41:$D$43,3,1),0)</f>
        <v>0</v>
      </c>
      <c r="H186" s="30">
        <f>IF(F186&gt;0,VLOOKUP(F186,税率表!$A$41:$D$43,4,1),0)</f>
        <v>0</v>
      </c>
      <c r="I186" s="30">
        <f t="shared" si="10"/>
        <v>0</v>
      </c>
      <c r="J186" s="30">
        <f t="shared" si="11"/>
        <v>0</v>
      </c>
    </row>
    <row r="187" spans="1:10">
      <c r="A187" s="28">
        <v>186</v>
      </c>
      <c r="B187" s="28"/>
      <c r="C187" s="28"/>
      <c r="D187" s="29"/>
      <c r="E187" s="35">
        <f t="shared" si="8"/>
        <v>0</v>
      </c>
      <c r="F187" s="35">
        <f t="shared" si="9"/>
        <v>0</v>
      </c>
      <c r="G187" s="30">
        <f>IF(F187&gt;0,VLOOKUP(F187,税率表!$A$41:$D$43,3,1),0)</f>
        <v>0</v>
      </c>
      <c r="H187" s="30">
        <f>IF(F187&gt;0,VLOOKUP(F187,税率表!$A$41:$D$43,4,1),0)</f>
        <v>0</v>
      </c>
      <c r="I187" s="30">
        <f t="shared" si="10"/>
        <v>0</v>
      </c>
      <c r="J187" s="30">
        <f t="shared" si="11"/>
        <v>0</v>
      </c>
    </row>
    <row r="188" spans="1:10">
      <c r="A188" s="28">
        <v>187</v>
      </c>
      <c r="B188" s="28"/>
      <c r="C188" s="28"/>
      <c r="D188" s="29"/>
      <c r="E188" s="35">
        <f t="shared" si="8"/>
        <v>0</v>
      </c>
      <c r="F188" s="35">
        <f t="shared" si="9"/>
        <v>0</v>
      </c>
      <c r="G188" s="30">
        <f>IF(F188&gt;0,VLOOKUP(F188,税率表!$A$41:$D$43,3,1),0)</f>
        <v>0</v>
      </c>
      <c r="H188" s="30">
        <f>IF(F188&gt;0,VLOOKUP(F188,税率表!$A$41:$D$43,4,1),0)</f>
        <v>0</v>
      </c>
      <c r="I188" s="30">
        <f t="shared" si="10"/>
        <v>0</v>
      </c>
      <c r="J188" s="30">
        <f t="shared" si="11"/>
        <v>0</v>
      </c>
    </row>
    <row r="189" spans="1:10">
      <c r="A189" s="28">
        <v>188</v>
      </c>
      <c r="B189" s="28"/>
      <c r="C189" s="28"/>
      <c r="D189" s="29"/>
      <c r="E189" s="35">
        <f t="shared" si="8"/>
        <v>0</v>
      </c>
      <c r="F189" s="35">
        <f t="shared" si="9"/>
        <v>0</v>
      </c>
      <c r="G189" s="30">
        <f>IF(F189&gt;0,VLOOKUP(F189,税率表!$A$41:$D$43,3,1),0)</f>
        <v>0</v>
      </c>
      <c r="H189" s="30">
        <f>IF(F189&gt;0,VLOOKUP(F189,税率表!$A$41:$D$43,4,1),0)</f>
        <v>0</v>
      </c>
      <c r="I189" s="30">
        <f t="shared" si="10"/>
        <v>0</v>
      </c>
      <c r="J189" s="30">
        <f t="shared" si="11"/>
        <v>0</v>
      </c>
    </row>
    <row r="190" spans="1:10">
      <c r="A190" s="28">
        <v>189</v>
      </c>
      <c r="B190" s="28"/>
      <c r="C190" s="28"/>
      <c r="D190" s="29"/>
      <c r="E190" s="35">
        <f t="shared" si="8"/>
        <v>0</v>
      </c>
      <c r="F190" s="35">
        <f t="shared" si="9"/>
        <v>0</v>
      </c>
      <c r="G190" s="30">
        <f>IF(F190&gt;0,VLOOKUP(F190,税率表!$A$41:$D$43,3,1),0)</f>
        <v>0</v>
      </c>
      <c r="H190" s="30">
        <f>IF(F190&gt;0,VLOOKUP(F190,税率表!$A$41:$D$43,4,1),0)</f>
        <v>0</v>
      </c>
      <c r="I190" s="30">
        <f t="shared" si="10"/>
        <v>0</v>
      </c>
      <c r="J190" s="30">
        <f t="shared" si="11"/>
        <v>0</v>
      </c>
    </row>
    <row r="191" spans="1:10">
      <c r="A191" s="28">
        <v>190</v>
      </c>
      <c r="B191" s="28"/>
      <c r="C191" s="28"/>
      <c r="D191" s="29"/>
      <c r="E191" s="35">
        <f t="shared" si="8"/>
        <v>0</v>
      </c>
      <c r="F191" s="35">
        <f t="shared" si="9"/>
        <v>0</v>
      </c>
      <c r="G191" s="30">
        <f>IF(F191&gt;0,VLOOKUP(F191,税率表!$A$41:$D$43,3,1),0)</f>
        <v>0</v>
      </c>
      <c r="H191" s="30">
        <f>IF(F191&gt;0,VLOOKUP(F191,税率表!$A$41:$D$43,4,1),0)</f>
        <v>0</v>
      </c>
      <c r="I191" s="30">
        <f t="shared" si="10"/>
        <v>0</v>
      </c>
      <c r="J191" s="30">
        <f t="shared" si="11"/>
        <v>0</v>
      </c>
    </row>
    <row r="192" spans="1:10">
      <c r="A192" s="28">
        <v>191</v>
      </c>
      <c r="B192" s="28"/>
      <c r="C192" s="28"/>
      <c r="D192" s="29"/>
      <c r="E192" s="35">
        <f t="shared" si="8"/>
        <v>0</v>
      </c>
      <c r="F192" s="35">
        <f t="shared" si="9"/>
        <v>0</v>
      </c>
      <c r="G192" s="30">
        <f>IF(F192&gt;0,VLOOKUP(F192,税率表!$A$41:$D$43,3,1),0)</f>
        <v>0</v>
      </c>
      <c r="H192" s="30">
        <f>IF(F192&gt;0,VLOOKUP(F192,税率表!$A$41:$D$43,4,1),0)</f>
        <v>0</v>
      </c>
      <c r="I192" s="30">
        <f t="shared" si="10"/>
        <v>0</v>
      </c>
      <c r="J192" s="30">
        <f t="shared" si="11"/>
        <v>0</v>
      </c>
    </row>
    <row r="193" spans="1:10">
      <c r="A193" s="28">
        <v>192</v>
      </c>
      <c r="B193" s="28"/>
      <c r="C193" s="28"/>
      <c r="D193" s="29"/>
      <c r="E193" s="35">
        <f t="shared" si="8"/>
        <v>0</v>
      </c>
      <c r="F193" s="35">
        <f t="shared" si="9"/>
        <v>0</v>
      </c>
      <c r="G193" s="30">
        <f>IF(F193&gt;0,VLOOKUP(F193,税率表!$A$41:$D$43,3,1),0)</f>
        <v>0</v>
      </c>
      <c r="H193" s="30">
        <f>IF(F193&gt;0,VLOOKUP(F193,税率表!$A$41:$D$43,4,1),0)</f>
        <v>0</v>
      </c>
      <c r="I193" s="30">
        <f t="shared" si="10"/>
        <v>0</v>
      </c>
      <c r="J193" s="30">
        <f t="shared" si="11"/>
        <v>0</v>
      </c>
    </row>
    <row r="194" spans="1:10">
      <c r="A194" s="28">
        <v>193</v>
      </c>
      <c r="B194" s="28"/>
      <c r="C194" s="28"/>
      <c r="D194" s="29"/>
      <c r="E194" s="35">
        <f t="shared" si="8"/>
        <v>0</v>
      </c>
      <c r="F194" s="35">
        <f t="shared" si="9"/>
        <v>0</v>
      </c>
      <c r="G194" s="30">
        <f>IF(F194&gt;0,VLOOKUP(F194,税率表!$A$41:$D$43,3,1),0)</f>
        <v>0</v>
      </c>
      <c r="H194" s="30">
        <f>IF(F194&gt;0,VLOOKUP(F194,税率表!$A$41:$D$43,4,1),0)</f>
        <v>0</v>
      </c>
      <c r="I194" s="30">
        <f t="shared" si="10"/>
        <v>0</v>
      </c>
      <c r="J194" s="30">
        <f t="shared" si="11"/>
        <v>0</v>
      </c>
    </row>
    <row r="195" spans="1:10">
      <c r="A195" s="28">
        <v>194</v>
      </c>
      <c r="B195" s="28"/>
      <c r="C195" s="28"/>
      <c r="D195" s="29"/>
      <c r="E195" s="35">
        <f t="shared" ref="E195:E201" si="12">IF(D195&gt;0,IF(D195&lt;=4000,800,ROUND(D195*0.2,2)),0)</f>
        <v>0</v>
      </c>
      <c r="F195" s="35">
        <f t="shared" ref="F195:F201" si="13">ROUND(MAX((D195-E195),0),2)</f>
        <v>0</v>
      </c>
      <c r="G195" s="30">
        <f>IF(F195&gt;0,VLOOKUP(F195,税率表!$A$41:$D$43,3,1),0)</f>
        <v>0</v>
      </c>
      <c r="H195" s="30">
        <f>IF(F195&gt;0,VLOOKUP(F195,税率表!$A$41:$D$43,4,1),0)</f>
        <v>0</v>
      </c>
      <c r="I195" s="30">
        <f t="shared" ref="I195:I201" si="14">ROUND(F195*G195-H195,2)</f>
        <v>0</v>
      </c>
      <c r="J195" s="30">
        <f t="shared" ref="J195:J201" si="15">D195-I195</f>
        <v>0</v>
      </c>
    </row>
    <row r="196" spans="1:10">
      <c r="A196" s="28">
        <v>195</v>
      </c>
      <c r="B196" s="28"/>
      <c r="C196" s="28"/>
      <c r="D196" s="29"/>
      <c r="E196" s="35">
        <f t="shared" si="12"/>
        <v>0</v>
      </c>
      <c r="F196" s="35">
        <f t="shared" si="13"/>
        <v>0</v>
      </c>
      <c r="G196" s="30">
        <f>IF(F196&gt;0,VLOOKUP(F196,税率表!$A$41:$D$43,3,1),0)</f>
        <v>0</v>
      </c>
      <c r="H196" s="30">
        <f>IF(F196&gt;0,VLOOKUP(F196,税率表!$A$41:$D$43,4,1),0)</f>
        <v>0</v>
      </c>
      <c r="I196" s="30">
        <f t="shared" si="14"/>
        <v>0</v>
      </c>
      <c r="J196" s="30">
        <f t="shared" si="15"/>
        <v>0</v>
      </c>
    </row>
    <row r="197" spans="1:10">
      <c r="A197" s="28">
        <v>196</v>
      </c>
      <c r="B197" s="28"/>
      <c r="C197" s="28"/>
      <c r="D197" s="29"/>
      <c r="E197" s="35">
        <f t="shared" si="12"/>
        <v>0</v>
      </c>
      <c r="F197" s="35">
        <f t="shared" si="13"/>
        <v>0</v>
      </c>
      <c r="G197" s="30">
        <f>IF(F197&gt;0,VLOOKUP(F197,税率表!$A$41:$D$43,3,1),0)</f>
        <v>0</v>
      </c>
      <c r="H197" s="30">
        <f>IF(F197&gt;0,VLOOKUP(F197,税率表!$A$41:$D$43,4,1),0)</f>
        <v>0</v>
      </c>
      <c r="I197" s="30">
        <f t="shared" si="14"/>
        <v>0</v>
      </c>
      <c r="J197" s="30">
        <f t="shared" si="15"/>
        <v>0</v>
      </c>
    </row>
    <row r="198" spans="1:10">
      <c r="A198" s="28">
        <v>197</v>
      </c>
      <c r="B198" s="28"/>
      <c r="C198" s="28"/>
      <c r="D198" s="29"/>
      <c r="E198" s="35">
        <f t="shared" si="12"/>
        <v>0</v>
      </c>
      <c r="F198" s="35">
        <f t="shared" si="13"/>
        <v>0</v>
      </c>
      <c r="G198" s="30">
        <f>IF(F198&gt;0,VLOOKUP(F198,税率表!$A$41:$D$43,3,1),0)</f>
        <v>0</v>
      </c>
      <c r="H198" s="30">
        <f>IF(F198&gt;0,VLOOKUP(F198,税率表!$A$41:$D$43,4,1),0)</f>
        <v>0</v>
      </c>
      <c r="I198" s="30">
        <f t="shared" si="14"/>
        <v>0</v>
      </c>
      <c r="J198" s="30">
        <f t="shared" si="15"/>
        <v>0</v>
      </c>
    </row>
    <row r="199" spans="1:10">
      <c r="A199" s="28">
        <v>198</v>
      </c>
      <c r="B199" s="28"/>
      <c r="C199" s="28"/>
      <c r="D199" s="29"/>
      <c r="E199" s="35">
        <f t="shared" si="12"/>
        <v>0</v>
      </c>
      <c r="F199" s="35">
        <f t="shared" si="13"/>
        <v>0</v>
      </c>
      <c r="G199" s="30">
        <f>IF(F199&gt;0,VLOOKUP(F199,税率表!$A$41:$D$43,3,1),0)</f>
        <v>0</v>
      </c>
      <c r="H199" s="30">
        <f>IF(F199&gt;0,VLOOKUP(F199,税率表!$A$41:$D$43,4,1),0)</f>
        <v>0</v>
      </c>
      <c r="I199" s="30">
        <f t="shared" si="14"/>
        <v>0</v>
      </c>
      <c r="J199" s="30">
        <f t="shared" si="15"/>
        <v>0</v>
      </c>
    </row>
    <row r="200" spans="1:10">
      <c r="A200" s="28">
        <v>199</v>
      </c>
      <c r="B200" s="28"/>
      <c r="C200" s="28"/>
      <c r="D200" s="29"/>
      <c r="E200" s="35">
        <f t="shared" si="12"/>
        <v>0</v>
      </c>
      <c r="F200" s="35">
        <f t="shared" si="13"/>
        <v>0</v>
      </c>
      <c r="G200" s="30">
        <f>IF(F200&gt;0,VLOOKUP(F200,税率表!$A$41:$D$43,3,1),0)</f>
        <v>0</v>
      </c>
      <c r="H200" s="30">
        <f>IF(F200&gt;0,VLOOKUP(F200,税率表!$A$41:$D$43,4,1),0)</f>
        <v>0</v>
      </c>
      <c r="I200" s="30">
        <f t="shared" si="14"/>
        <v>0</v>
      </c>
      <c r="J200" s="30">
        <f t="shared" si="15"/>
        <v>0</v>
      </c>
    </row>
    <row r="201" spans="1:10">
      <c r="A201" s="28">
        <v>200</v>
      </c>
      <c r="B201" s="28"/>
      <c r="C201" s="28"/>
      <c r="D201" s="29"/>
      <c r="E201" s="35">
        <f t="shared" si="12"/>
        <v>0</v>
      </c>
      <c r="F201" s="35">
        <f t="shared" si="13"/>
        <v>0</v>
      </c>
      <c r="G201" s="30">
        <f>IF(F201&gt;0,VLOOKUP(F201,税率表!$A$41:$D$43,3,1),0)</f>
        <v>0</v>
      </c>
      <c r="H201" s="30">
        <f>IF(F201&gt;0,VLOOKUP(F201,税率表!$A$41:$D$43,4,1),0)</f>
        <v>0</v>
      </c>
      <c r="I201" s="30">
        <f t="shared" si="14"/>
        <v>0</v>
      </c>
      <c r="J201" s="30">
        <f t="shared" si="15"/>
        <v>0</v>
      </c>
    </row>
    <row r="202" spans="1:10">
      <c r="A202" s="28">
        <v>201</v>
      </c>
      <c r="B202" s="28"/>
      <c r="C202" s="28"/>
      <c r="D202" s="29"/>
      <c r="E202" s="35">
        <f t="shared" ref="E202:E265" si="16">IF(D202&gt;0,IF(D202&lt;=4000,800,ROUND(D202*0.2,2)),0)</f>
        <v>0</v>
      </c>
      <c r="F202" s="35">
        <f t="shared" ref="F202:F265" si="17">ROUND(MAX((D202-E202),0),2)</f>
        <v>0</v>
      </c>
      <c r="G202" s="30">
        <f>IF(F202&gt;0,VLOOKUP(F202,税率表!$A$41:$D$43,3,1),0)</f>
        <v>0</v>
      </c>
      <c r="H202" s="30">
        <f>IF(F202&gt;0,VLOOKUP(F202,税率表!$A$41:$D$43,4,1),0)</f>
        <v>0</v>
      </c>
      <c r="I202" s="30">
        <f t="shared" ref="I202:I265" si="18">ROUND(F202*G202-H202,2)</f>
        <v>0</v>
      </c>
      <c r="J202" s="30">
        <f t="shared" ref="J202:J265" si="19">D202-I202</f>
        <v>0</v>
      </c>
    </row>
    <row r="203" spans="1:10">
      <c r="A203" s="28">
        <v>202</v>
      </c>
      <c r="B203" s="28"/>
      <c r="C203" s="28"/>
      <c r="D203" s="29"/>
      <c r="E203" s="35">
        <f t="shared" si="16"/>
        <v>0</v>
      </c>
      <c r="F203" s="35">
        <f t="shared" si="17"/>
        <v>0</v>
      </c>
      <c r="G203" s="30">
        <f>IF(F203&gt;0,VLOOKUP(F203,税率表!$A$41:$D$43,3,1),0)</f>
        <v>0</v>
      </c>
      <c r="H203" s="30">
        <f>IF(F203&gt;0,VLOOKUP(F203,税率表!$A$41:$D$43,4,1),0)</f>
        <v>0</v>
      </c>
      <c r="I203" s="30">
        <f t="shared" si="18"/>
        <v>0</v>
      </c>
      <c r="J203" s="30">
        <f t="shared" si="19"/>
        <v>0</v>
      </c>
    </row>
    <row r="204" spans="1:10">
      <c r="A204" s="28">
        <v>203</v>
      </c>
      <c r="B204" s="28"/>
      <c r="C204" s="28"/>
      <c r="D204" s="29"/>
      <c r="E204" s="35">
        <f t="shared" si="16"/>
        <v>0</v>
      </c>
      <c r="F204" s="35">
        <f t="shared" si="17"/>
        <v>0</v>
      </c>
      <c r="G204" s="30">
        <f>IF(F204&gt;0,VLOOKUP(F204,税率表!$A$41:$D$43,3,1),0)</f>
        <v>0</v>
      </c>
      <c r="H204" s="30">
        <f>IF(F204&gt;0,VLOOKUP(F204,税率表!$A$41:$D$43,4,1),0)</f>
        <v>0</v>
      </c>
      <c r="I204" s="30">
        <f t="shared" si="18"/>
        <v>0</v>
      </c>
      <c r="J204" s="30">
        <f t="shared" si="19"/>
        <v>0</v>
      </c>
    </row>
    <row r="205" spans="1:10">
      <c r="A205" s="28">
        <v>204</v>
      </c>
      <c r="B205" s="28"/>
      <c r="C205" s="28"/>
      <c r="D205" s="29"/>
      <c r="E205" s="35">
        <f t="shared" si="16"/>
        <v>0</v>
      </c>
      <c r="F205" s="35">
        <f t="shared" si="17"/>
        <v>0</v>
      </c>
      <c r="G205" s="30">
        <f>IF(F205&gt;0,VLOOKUP(F205,税率表!$A$41:$D$43,3,1),0)</f>
        <v>0</v>
      </c>
      <c r="H205" s="30">
        <f>IF(F205&gt;0,VLOOKUP(F205,税率表!$A$41:$D$43,4,1),0)</f>
        <v>0</v>
      </c>
      <c r="I205" s="30">
        <f t="shared" si="18"/>
        <v>0</v>
      </c>
      <c r="J205" s="30">
        <f t="shared" si="19"/>
        <v>0</v>
      </c>
    </row>
    <row r="206" spans="1:10">
      <c r="A206" s="28">
        <v>205</v>
      </c>
      <c r="B206" s="28"/>
      <c r="C206" s="28"/>
      <c r="D206" s="29"/>
      <c r="E206" s="35">
        <f t="shared" si="16"/>
        <v>0</v>
      </c>
      <c r="F206" s="35">
        <f t="shared" si="17"/>
        <v>0</v>
      </c>
      <c r="G206" s="30">
        <f>IF(F206&gt;0,VLOOKUP(F206,税率表!$A$41:$D$43,3,1),0)</f>
        <v>0</v>
      </c>
      <c r="H206" s="30">
        <f>IF(F206&gt;0,VLOOKUP(F206,税率表!$A$41:$D$43,4,1),0)</f>
        <v>0</v>
      </c>
      <c r="I206" s="30">
        <f t="shared" si="18"/>
        <v>0</v>
      </c>
      <c r="J206" s="30">
        <f t="shared" si="19"/>
        <v>0</v>
      </c>
    </row>
    <row r="207" spans="1:10">
      <c r="A207" s="28">
        <v>206</v>
      </c>
      <c r="B207" s="28"/>
      <c r="C207" s="28"/>
      <c r="D207" s="29"/>
      <c r="E207" s="35">
        <f t="shared" si="16"/>
        <v>0</v>
      </c>
      <c r="F207" s="35">
        <f t="shared" si="17"/>
        <v>0</v>
      </c>
      <c r="G207" s="30">
        <f>IF(F207&gt;0,VLOOKUP(F207,税率表!$A$41:$D$43,3,1),0)</f>
        <v>0</v>
      </c>
      <c r="H207" s="30">
        <f>IF(F207&gt;0,VLOOKUP(F207,税率表!$A$41:$D$43,4,1),0)</f>
        <v>0</v>
      </c>
      <c r="I207" s="30">
        <f t="shared" si="18"/>
        <v>0</v>
      </c>
      <c r="J207" s="30">
        <f t="shared" si="19"/>
        <v>0</v>
      </c>
    </row>
    <row r="208" spans="1:10">
      <c r="A208" s="28">
        <v>207</v>
      </c>
      <c r="B208" s="28"/>
      <c r="C208" s="28"/>
      <c r="D208" s="29"/>
      <c r="E208" s="35">
        <f t="shared" si="16"/>
        <v>0</v>
      </c>
      <c r="F208" s="35">
        <f t="shared" si="17"/>
        <v>0</v>
      </c>
      <c r="G208" s="30">
        <f>IF(F208&gt;0,VLOOKUP(F208,税率表!$A$41:$D$43,3,1),0)</f>
        <v>0</v>
      </c>
      <c r="H208" s="30">
        <f>IF(F208&gt;0,VLOOKUP(F208,税率表!$A$41:$D$43,4,1),0)</f>
        <v>0</v>
      </c>
      <c r="I208" s="30">
        <f t="shared" si="18"/>
        <v>0</v>
      </c>
      <c r="J208" s="30">
        <f t="shared" si="19"/>
        <v>0</v>
      </c>
    </row>
    <row r="209" spans="1:10">
      <c r="A209" s="28">
        <v>208</v>
      </c>
      <c r="B209" s="28"/>
      <c r="C209" s="28"/>
      <c r="D209" s="29"/>
      <c r="E209" s="35">
        <f t="shared" si="16"/>
        <v>0</v>
      </c>
      <c r="F209" s="35">
        <f t="shared" si="17"/>
        <v>0</v>
      </c>
      <c r="G209" s="30">
        <f>IF(F209&gt;0,VLOOKUP(F209,税率表!$A$41:$D$43,3,1),0)</f>
        <v>0</v>
      </c>
      <c r="H209" s="30">
        <f>IF(F209&gt;0,VLOOKUP(F209,税率表!$A$41:$D$43,4,1),0)</f>
        <v>0</v>
      </c>
      <c r="I209" s="30">
        <f t="shared" si="18"/>
        <v>0</v>
      </c>
      <c r="J209" s="30">
        <f t="shared" si="19"/>
        <v>0</v>
      </c>
    </row>
    <row r="210" spans="1:10">
      <c r="A210" s="28">
        <v>209</v>
      </c>
      <c r="B210" s="28"/>
      <c r="C210" s="28"/>
      <c r="D210" s="29"/>
      <c r="E210" s="35">
        <f t="shared" si="16"/>
        <v>0</v>
      </c>
      <c r="F210" s="35">
        <f t="shared" si="17"/>
        <v>0</v>
      </c>
      <c r="G210" s="30">
        <f>IF(F210&gt;0,VLOOKUP(F210,税率表!$A$41:$D$43,3,1),0)</f>
        <v>0</v>
      </c>
      <c r="H210" s="30">
        <f>IF(F210&gt;0,VLOOKUP(F210,税率表!$A$41:$D$43,4,1),0)</f>
        <v>0</v>
      </c>
      <c r="I210" s="30">
        <f t="shared" si="18"/>
        <v>0</v>
      </c>
      <c r="J210" s="30">
        <f t="shared" si="19"/>
        <v>0</v>
      </c>
    </row>
    <row r="211" spans="1:10">
      <c r="A211" s="28">
        <v>210</v>
      </c>
      <c r="B211" s="28"/>
      <c r="C211" s="28"/>
      <c r="D211" s="29"/>
      <c r="E211" s="35">
        <f t="shared" si="16"/>
        <v>0</v>
      </c>
      <c r="F211" s="35">
        <f t="shared" si="17"/>
        <v>0</v>
      </c>
      <c r="G211" s="30">
        <f>IF(F211&gt;0,VLOOKUP(F211,税率表!$A$41:$D$43,3,1),0)</f>
        <v>0</v>
      </c>
      <c r="H211" s="30">
        <f>IF(F211&gt;0,VLOOKUP(F211,税率表!$A$41:$D$43,4,1),0)</f>
        <v>0</v>
      </c>
      <c r="I211" s="30">
        <f t="shared" si="18"/>
        <v>0</v>
      </c>
      <c r="J211" s="30">
        <f t="shared" si="19"/>
        <v>0</v>
      </c>
    </row>
    <row r="212" spans="1:10">
      <c r="A212" s="28">
        <v>211</v>
      </c>
      <c r="B212" s="28"/>
      <c r="C212" s="28"/>
      <c r="D212" s="29"/>
      <c r="E212" s="35">
        <f t="shared" si="16"/>
        <v>0</v>
      </c>
      <c r="F212" s="35">
        <f t="shared" si="17"/>
        <v>0</v>
      </c>
      <c r="G212" s="30">
        <f>IF(F212&gt;0,VLOOKUP(F212,税率表!$A$41:$D$43,3,1),0)</f>
        <v>0</v>
      </c>
      <c r="H212" s="30">
        <f>IF(F212&gt;0,VLOOKUP(F212,税率表!$A$41:$D$43,4,1),0)</f>
        <v>0</v>
      </c>
      <c r="I212" s="30">
        <f t="shared" si="18"/>
        <v>0</v>
      </c>
      <c r="J212" s="30">
        <f t="shared" si="19"/>
        <v>0</v>
      </c>
    </row>
    <row r="213" spans="1:10">
      <c r="A213" s="28">
        <v>212</v>
      </c>
      <c r="B213" s="28"/>
      <c r="C213" s="28"/>
      <c r="D213" s="29"/>
      <c r="E213" s="35">
        <f t="shared" si="16"/>
        <v>0</v>
      </c>
      <c r="F213" s="35">
        <f t="shared" si="17"/>
        <v>0</v>
      </c>
      <c r="G213" s="30">
        <f>IF(F213&gt;0,VLOOKUP(F213,税率表!$A$41:$D$43,3,1),0)</f>
        <v>0</v>
      </c>
      <c r="H213" s="30">
        <f>IF(F213&gt;0,VLOOKUP(F213,税率表!$A$41:$D$43,4,1),0)</f>
        <v>0</v>
      </c>
      <c r="I213" s="30">
        <f t="shared" si="18"/>
        <v>0</v>
      </c>
      <c r="J213" s="30">
        <f t="shared" si="19"/>
        <v>0</v>
      </c>
    </row>
    <row r="214" spans="1:10">
      <c r="A214" s="28">
        <v>213</v>
      </c>
      <c r="B214" s="28"/>
      <c r="C214" s="28"/>
      <c r="D214" s="29"/>
      <c r="E214" s="35">
        <f t="shared" si="16"/>
        <v>0</v>
      </c>
      <c r="F214" s="35">
        <f t="shared" si="17"/>
        <v>0</v>
      </c>
      <c r="G214" s="30">
        <f>IF(F214&gt;0,VLOOKUP(F214,税率表!$A$41:$D$43,3,1),0)</f>
        <v>0</v>
      </c>
      <c r="H214" s="30">
        <f>IF(F214&gt;0,VLOOKUP(F214,税率表!$A$41:$D$43,4,1),0)</f>
        <v>0</v>
      </c>
      <c r="I214" s="30">
        <f t="shared" si="18"/>
        <v>0</v>
      </c>
      <c r="J214" s="30">
        <f t="shared" si="19"/>
        <v>0</v>
      </c>
    </row>
    <row r="215" spans="1:10">
      <c r="A215" s="28">
        <v>214</v>
      </c>
      <c r="B215" s="28"/>
      <c r="C215" s="28"/>
      <c r="D215" s="29"/>
      <c r="E215" s="35">
        <f t="shared" si="16"/>
        <v>0</v>
      </c>
      <c r="F215" s="35">
        <f t="shared" si="17"/>
        <v>0</v>
      </c>
      <c r="G215" s="30">
        <f>IF(F215&gt;0,VLOOKUP(F215,税率表!$A$41:$D$43,3,1),0)</f>
        <v>0</v>
      </c>
      <c r="H215" s="30">
        <f>IF(F215&gt;0,VLOOKUP(F215,税率表!$A$41:$D$43,4,1),0)</f>
        <v>0</v>
      </c>
      <c r="I215" s="30">
        <f t="shared" si="18"/>
        <v>0</v>
      </c>
      <c r="J215" s="30">
        <f t="shared" si="19"/>
        <v>0</v>
      </c>
    </row>
    <row r="216" spans="1:10">
      <c r="A216" s="28">
        <v>215</v>
      </c>
      <c r="B216" s="28"/>
      <c r="C216" s="28"/>
      <c r="D216" s="29"/>
      <c r="E216" s="35">
        <f t="shared" si="16"/>
        <v>0</v>
      </c>
      <c r="F216" s="35">
        <f t="shared" si="17"/>
        <v>0</v>
      </c>
      <c r="G216" s="30">
        <f>IF(F216&gt;0,VLOOKUP(F216,税率表!$A$41:$D$43,3,1),0)</f>
        <v>0</v>
      </c>
      <c r="H216" s="30">
        <f>IF(F216&gt;0,VLOOKUP(F216,税率表!$A$41:$D$43,4,1),0)</f>
        <v>0</v>
      </c>
      <c r="I216" s="30">
        <f t="shared" si="18"/>
        <v>0</v>
      </c>
      <c r="J216" s="30">
        <f t="shared" si="19"/>
        <v>0</v>
      </c>
    </row>
    <row r="217" spans="1:10">
      <c r="A217" s="28">
        <v>216</v>
      </c>
      <c r="B217" s="28"/>
      <c r="C217" s="28"/>
      <c r="D217" s="29"/>
      <c r="E217" s="35">
        <f t="shared" si="16"/>
        <v>0</v>
      </c>
      <c r="F217" s="35">
        <f t="shared" si="17"/>
        <v>0</v>
      </c>
      <c r="G217" s="30">
        <f>IF(F217&gt;0,VLOOKUP(F217,税率表!$A$41:$D$43,3,1),0)</f>
        <v>0</v>
      </c>
      <c r="H217" s="30">
        <f>IF(F217&gt;0,VLOOKUP(F217,税率表!$A$41:$D$43,4,1),0)</f>
        <v>0</v>
      </c>
      <c r="I217" s="30">
        <f t="shared" si="18"/>
        <v>0</v>
      </c>
      <c r="J217" s="30">
        <f t="shared" si="19"/>
        <v>0</v>
      </c>
    </row>
    <row r="218" spans="1:10">
      <c r="A218" s="28">
        <v>217</v>
      </c>
      <c r="B218" s="28"/>
      <c r="C218" s="28"/>
      <c r="D218" s="29"/>
      <c r="E218" s="35">
        <f t="shared" si="16"/>
        <v>0</v>
      </c>
      <c r="F218" s="35">
        <f t="shared" si="17"/>
        <v>0</v>
      </c>
      <c r="G218" s="30">
        <f>IF(F218&gt;0,VLOOKUP(F218,税率表!$A$41:$D$43,3,1),0)</f>
        <v>0</v>
      </c>
      <c r="H218" s="30">
        <f>IF(F218&gt;0,VLOOKUP(F218,税率表!$A$41:$D$43,4,1),0)</f>
        <v>0</v>
      </c>
      <c r="I218" s="30">
        <f t="shared" si="18"/>
        <v>0</v>
      </c>
      <c r="J218" s="30">
        <f t="shared" si="19"/>
        <v>0</v>
      </c>
    </row>
    <row r="219" spans="1:10">
      <c r="A219" s="28">
        <v>218</v>
      </c>
      <c r="B219" s="28"/>
      <c r="C219" s="28"/>
      <c r="D219" s="29"/>
      <c r="E219" s="35">
        <f t="shared" si="16"/>
        <v>0</v>
      </c>
      <c r="F219" s="35">
        <f t="shared" si="17"/>
        <v>0</v>
      </c>
      <c r="G219" s="30">
        <f>IF(F219&gt;0,VLOOKUP(F219,税率表!$A$41:$D$43,3,1),0)</f>
        <v>0</v>
      </c>
      <c r="H219" s="30">
        <f>IF(F219&gt;0,VLOOKUP(F219,税率表!$A$41:$D$43,4,1),0)</f>
        <v>0</v>
      </c>
      <c r="I219" s="30">
        <f t="shared" si="18"/>
        <v>0</v>
      </c>
      <c r="J219" s="30">
        <f t="shared" si="19"/>
        <v>0</v>
      </c>
    </row>
    <row r="220" spans="1:10">
      <c r="A220" s="28">
        <v>219</v>
      </c>
      <c r="B220" s="28"/>
      <c r="C220" s="28"/>
      <c r="D220" s="29"/>
      <c r="E220" s="35">
        <f t="shared" si="16"/>
        <v>0</v>
      </c>
      <c r="F220" s="35">
        <f t="shared" si="17"/>
        <v>0</v>
      </c>
      <c r="G220" s="30">
        <f>IF(F220&gt;0,VLOOKUP(F220,税率表!$A$41:$D$43,3,1),0)</f>
        <v>0</v>
      </c>
      <c r="H220" s="30">
        <f>IF(F220&gt;0,VLOOKUP(F220,税率表!$A$41:$D$43,4,1),0)</f>
        <v>0</v>
      </c>
      <c r="I220" s="30">
        <f t="shared" si="18"/>
        <v>0</v>
      </c>
      <c r="J220" s="30">
        <f t="shared" si="19"/>
        <v>0</v>
      </c>
    </row>
    <row r="221" spans="1:10">
      <c r="A221" s="28">
        <v>220</v>
      </c>
      <c r="B221" s="28"/>
      <c r="C221" s="28"/>
      <c r="D221" s="29"/>
      <c r="E221" s="35">
        <f t="shared" si="16"/>
        <v>0</v>
      </c>
      <c r="F221" s="35">
        <f t="shared" si="17"/>
        <v>0</v>
      </c>
      <c r="G221" s="30">
        <f>IF(F221&gt;0,VLOOKUP(F221,税率表!$A$41:$D$43,3,1),0)</f>
        <v>0</v>
      </c>
      <c r="H221" s="30">
        <f>IF(F221&gt;0,VLOOKUP(F221,税率表!$A$41:$D$43,4,1),0)</f>
        <v>0</v>
      </c>
      <c r="I221" s="30">
        <f t="shared" si="18"/>
        <v>0</v>
      </c>
      <c r="J221" s="30">
        <f t="shared" si="19"/>
        <v>0</v>
      </c>
    </row>
    <row r="222" spans="1:10">
      <c r="A222" s="28">
        <v>221</v>
      </c>
      <c r="B222" s="28"/>
      <c r="C222" s="28"/>
      <c r="D222" s="29"/>
      <c r="E222" s="35">
        <f t="shared" si="16"/>
        <v>0</v>
      </c>
      <c r="F222" s="35">
        <f t="shared" si="17"/>
        <v>0</v>
      </c>
      <c r="G222" s="30">
        <f>IF(F222&gt;0,VLOOKUP(F222,税率表!$A$41:$D$43,3,1),0)</f>
        <v>0</v>
      </c>
      <c r="H222" s="30">
        <f>IF(F222&gt;0,VLOOKUP(F222,税率表!$A$41:$D$43,4,1),0)</f>
        <v>0</v>
      </c>
      <c r="I222" s="30">
        <f t="shared" si="18"/>
        <v>0</v>
      </c>
      <c r="J222" s="30">
        <f t="shared" si="19"/>
        <v>0</v>
      </c>
    </row>
    <row r="223" spans="1:10">
      <c r="A223" s="28">
        <v>222</v>
      </c>
      <c r="B223" s="28"/>
      <c r="C223" s="28"/>
      <c r="D223" s="29"/>
      <c r="E223" s="35">
        <f t="shared" si="16"/>
        <v>0</v>
      </c>
      <c r="F223" s="35">
        <f t="shared" si="17"/>
        <v>0</v>
      </c>
      <c r="G223" s="30">
        <f>IF(F223&gt;0,VLOOKUP(F223,税率表!$A$41:$D$43,3,1),0)</f>
        <v>0</v>
      </c>
      <c r="H223" s="30">
        <f>IF(F223&gt;0,VLOOKUP(F223,税率表!$A$41:$D$43,4,1),0)</f>
        <v>0</v>
      </c>
      <c r="I223" s="30">
        <f t="shared" si="18"/>
        <v>0</v>
      </c>
      <c r="J223" s="30">
        <f t="shared" si="19"/>
        <v>0</v>
      </c>
    </row>
    <row r="224" spans="1:10">
      <c r="A224" s="28">
        <v>223</v>
      </c>
      <c r="B224" s="28"/>
      <c r="C224" s="28"/>
      <c r="D224" s="29"/>
      <c r="E224" s="35">
        <f t="shared" si="16"/>
        <v>0</v>
      </c>
      <c r="F224" s="35">
        <f t="shared" si="17"/>
        <v>0</v>
      </c>
      <c r="G224" s="30">
        <f>IF(F224&gt;0,VLOOKUP(F224,税率表!$A$41:$D$43,3,1),0)</f>
        <v>0</v>
      </c>
      <c r="H224" s="30">
        <f>IF(F224&gt;0,VLOOKUP(F224,税率表!$A$41:$D$43,4,1),0)</f>
        <v>0</v>
      </c>
      <c r="I224" s="30">
        <f t="shared" si="18"/>
        <v>0</v>
      </c>
      <c r="J224" s="30">
        <f t="shared" si="19"/>
        <v>0</v>
      </c>
    </row>
    <row r="225" spans="1:10">
      <c r="A225" s="28">
        <v>224</v>
      </c>
      <c r="B225" s="28"/>
      <c r="C225" s="28"/>
      <c r="D225" s="29"/>
      <c r="E225" s="35">
        <f t="shared" si="16"/>
        <v>0</v>
      </c>
      <c r="F225" s="35">
        <f t="shared" si="17"/>
        <v>0</v>
      </c>
      <c r="G225" s="30">
        <f>IF(F225&gt;0,VLOOKUP(F225,税率表!$A$41:$D$43,3,1),0)</f>
        <v>0</v>
      </c>
      <c r="H225" s="30">
        <f>IF(F225&gt;0,VLOOKUP(F225,税率表!$A$41:$D$43,4,1),0)</f>
        <v>0</v>
      </c>
      <c r="I225" s="30">
        <f t="shared" si="18"/>
        <v>0</v>
      </c>
      <c r="J225" s="30">
        <f t="shared" si="19"/>
        <v>0</v>
      </c>
    </row>
    <row r="226" spans="1:10">
      <c r="A226" s="28">
        <v>225</v>
      </c>
      <c r="B226" s="28"/>
      <c r="C226" s="28"/>
      <c r="D226" s="29"/>
      <c r="E226" s="35">
        <f t="shared" si="16"/>
        <v>0</v>
      </c>
      <c r="F226" s="35">
        <f t="shared" si="17"/>
        <v>0</v>
      </c>
      <c r="G226" s="30">
        <f>IF(F226&gt;0,VLOOKUP(F226,税率表!$A$41:$D$43,3,1),0)</f>
        <v>0</v>
      </c>
      <c r="H226" s="30">
        <f>IF(F226&gt;0,VLOOKUP(F226,税率表!$A$41:$D$43,4,1),0)</f>
        <v>0</v>
      </c>
      <c r="I226" s="30">
        <f t="shared" si="18"/>
        <v>0</v>
      </c>
      <c r="J226" s="30">
        <f t="shared" si="19"/>
        <v>0</v>
      </c>
    </row>
    <row r="227" spans="1:10">
      <c r="A227" s="28">
        <v>226</v>
      </c>
      <c r="B227" s="28"/>
      <c r="C227" s="28"/>
      <c r="D227" s="29"/>
      <c r="E227" s="35">
        <f t="shared" si="16"/>
        <v>0</v>
      </c>
      <c r="F227" s="35">
        <f t="shared" si="17"/>
        <v>0</v>
      </c>
      <c r="G227" s="30">
        <f>IF(F227&gt;0,VLOOKUP(F227,税率表!$A$41:$D$43,3,1),0)</f>
        <v>0</v>
      </c>
      <c r="H227" s="30">
        <f>IF(F227&gt;0,VLOOKUP(F227,税率表!$A$41:$D$43,4,1),0)</f>
        <v>0</v>
      </c>
      <c r="I227" s="30">
        <f t="shared" si="18"/>
        <v>0</v>
      </c>
      <c r="J227" s="30">
        <f t="shared" si="19"/>
        <v>0</v>
      </c>
    </row>
    <row r="228" spans="1:10">
      <c r="A228" s="28">
        <v>227</v>
      </c>
      <c r="B228" s="28"/>
      <c r="C228" s="28"/>
      <c r="D228" s="29"/>
      <c r="E228" s="35">
        <f t="shared" si="16"/>
        <v>0</v>
      </c>
      <c r="F228" s="35">
        <f t="shared" si="17"/>
        <v>0</v>
      </c>
      <c r="G228" s="30">
        <f>IF(F228&gt;0,VLOOKUP(F228,税率表!$A$41:$D$43,3,1),0)</f>
        <v>0</v>
      </c>
      <c r="H228" s="30">
        <f>IF(F228&gt;0,VLOOKUP(F228,税率表!$A$41:$D$43,4,1),0)</f>
        <v>0</v>
      </c>
      <c r="I228" s="30">
        <f t="shared" si="18"/>
        <v>0</v>
      </c>
      <c r="J228" s="30">
        <f t="shared" si="19"/>
        <v>0</v>
      </c>
    </row>
    <row r="229" spans="1:10">
      <c r="A229" s="28">
        <v>228</v>
      </c>
      <c r="B229" s="28"/>
      <c r="C229" s="28"/>
      <c r="D229" s="29"/>
      <c r="E229" s="35">
        <f t="shared" si="16"/>
        <v>0</v>
      </c>
      <c r="F229" s="35">
        <f t="shared" si="17"/>
        <v>0</v>
      </c>
      <c r="G229" s="30">
        <f>IF(F229&gt;0,VLOOKUP(F229,税率表!$A$41:$D$43,3,1),0)</f>
        <v>0</v>
      </c>
      <c r="H229" s="30">
        <f>IF(F229&gt;0,VLOOKUP(F229,税率表!$A$41:$D$43,4,1),0)</f>
        <v>0</v>
      </c>
      <c r="I229" s="30">
        <f t="shared" si="18"/>
        <v>0</v>
      </c>
      <c r="J229" s="30">
        <f t="shared" si="19"/>
        <v>0</v>
      </c>
    </row>
    <row r="230" spans="1:10">
      <c r="A230" s="28">
        <v>229</v>
      </c>
      <c r="B230" s="28"/>
      <c r="C230" s="28"/>
      <c r="D230" s="29"/>
      <c r="E230" s="35">
        <f t="shared" si="16"/>
        <v>0</v>
      </c>
      <c r="F230" s="35">
        <f t="shared" si="17"/>
        <v>0</v>
      </c>
      <c r="G230" s="30">
        <f>IF(F230&gt;0,VLOOKUP(F230,税率表!$A$41:$D$43,3,1),0)</f>
        <v>0</v>
      </c>
      <c r="H230" s="30">
        <f>IF(F230&gt;0,VLOOKUP(F230,税率表!$A$41:$D$43,4,1),0)</f>
        <v>0</v>
      </c>
      <c r="I230" s="30">
        <f t="shared" si="18"/>
        <v>0</v>
      </c>
      <c r="J230" s="30">
        <f t="shared" si="19"/>
        <v>0</v>
      </c>
    </row>
    <row r="231" spans="1:10">
      <c r="A231" s="28">
        <v>230</v>
      </c>
      <c r="B231" s="28"/>
      <c r="C231" s="28"/>
      <c r="D231" s="29"/>
      <c r="E231" s="35">
        <f t="shared" si="16"/>
        <v>0</v>
      </c>
      <c r="F231" s="35">
        <f t="shared" si="17"/>
        <v>0</v>
      </c>
      <c r="G231" s="30">
        <f>IF(F231&gt;0,VLOOKUP(F231,税率表!$A$41:$D$43,3,1),0)</f>
        <v>0</v>
      </c>
      <c r="H231" s="30">
        <f>IF(F231&gt;0,VLOOKUP(F231,税率表!$A$41:$D$43,4,1),0)</f>
        <v>0</v>
      </c>
      <c r="I231" s="30">
        <f t="shared" si="18"/>
        <v>0</v>
      </c>
      <c r="J231" s="30">
        <f t="shared" si="19"/>
        <v>0</v>
      </c>
    </row>
    <row r="232" spans="1:10">
      <c r="A232" s="28">
        <v>231</v>
      </c>
      <c r="B232" s="28"/>
      <c r="C232" s="28"/>
      <c r="D232" s="29"/>
      <c r="E232" s="35">
        <f t="shared" si="16"/>
        <v>0</v>
      </c>
      <c r="F232" s="35">
        <f t="shared" si="17"/>
        <v>0</v>
      </c>
      <c r="G232" s="30">
        <f>IF(F232&gt;0,VLOOKUP(F232,税率表!$A$41:$D$43,3,1),0)</f>
        <v>0</v>
      </c>
      <c r="H232" s="30">
        <f>IF(F232&gt;0,VLOOKUP(F232,税率表!$A$41:$D$43,4,1),0)</f>
        <v>0</v>
      </c>
      <c r="I232" s="30">
        <f t="shared" si="18"/>
        <v>0</v>
      </c>
      <c r="J232" s="30">
        <f t="shared" si="19"/>
        <v>0</v>
      </c>
    </row>
    <row r="233" spans="1:10">
      <c r="A233" s="28">
        <v>232</v>
      </c>
      <c r="B233" s="28"/>
      <c r="C233" s="28"/>
      <c r="D233" s="29"/>
      <c r="E233" s="35">
        <f t="shared" si="16"/>
        <v>0</v>
      </c>
      <c r="F233" s="35">
        <f t="shared" si="17"/>
        <v>0</v>
      </c>
      <c r="G233" s="30">
        <f>IF(F233&gt;0,VLOOKUP(F233,税率表!$A$41:$D$43,3,1),0)</f>
        <v>0</v>
      </c>
      <c r="H233" s="30">
        <f>IF(F233&gt;0,VLOOKUP(F233,税率表!$A$41:$D$43,4,1),0)</f>
        <v>0</v>
      </c>
      <c r="I233" s="30">
        <f t="shared" si="18"/>
        <v>0</v>
      </c>
      <c r="J233" s="30">
        <f t="shared" si="19"/>
        <v>0</v>
      </c>
    </row>
    <row r="234" spans="1:10">
      <c r="A234" s="28">
        <v>233</v>
      </c>
      <c r="B234" s="28"/>
      <c r="C234" s="28"/>
      <c r="D234" s="29"/>
      <c r="E234" s="35">
        <f t="shared" si="16"/>
        <v>0</v>
      </c>
      <c r="F234" s="35">
        <f t="shared" si="17"/>
        <v>0</v>
      </c>
      <c r="G234" s="30">
        <f>IF(F234&gt;0,VLOOKUP(F234,税率表!$A$41:$D$43,3,1),0)</f>
        <v>0</v>
      </c>
      <c r="H234" s="30">
        <f>IF(F234&gt;0,VLOOKUP(F234,税率表!$A$41:$D$43,4,1),0)</f>
        <v>0</v>
      </c>
      <c r="I234" s="30">
        <f t="shared" si="18"/>
        <v>0</v>
      </c>
      <c r="J234" s="30">
        <f t="shared" si="19"/>
        <v>0</v>
      </c>
    </row>
    <row r="235" spans="1:10">
      <c r="A235" s="28">
        <v>234</v>
      </c>
      <c r="B235" s="28"/>
      <c r="C235" s="28"/>
      <c r="D235" s="29"/>
      <c r="E235" s="35">
        <f t="shared" si="16"/>
        <v>0</v>
      </c>
      <c r="F235" s="35">
        <f t="shared" si="17"/>
        <v>0</v>
      </c>
      <c r="G235" s="30">
        <f>IF(F235&gt;0,VLOOKUP(F235,税率表!$A$41:$D$43,3,1),0)</f>
        <v>0</v>
      </c>
      <c r="H235" s="30">
        <f>IF(F235&gt;0,VLOOKUP(F235,税率表!$A$41:$D$43,4,1),0)</f>
        <v>0</v>
      </c>
      <c r="I235" s="30">
        <f t="shared" si="18"/>
        <v>0</v>
      </c>
      <c r="J235" s="30">
        <f t="shared" si="19"/>
        <v>0</v>
      </c>
    </row>
    <row r="236" spans="1:10">
      <c r="A236" s="28">
        <v>235</v>
      </c>
      <c r="B236" s="28"/>
      <c r="C236" s="28"/>
      <c r="D236" s="29"/>
      <c r="E236" s="35">
        <f t="shared" si="16"/>
        <v>0</v>
      </c>
      <c r="F236" s="35">
        <f t="shared" si="17"/>
        <v>0</v>
      </c>
      <c r="G236" s="30">
        <f>IF(F236&gt;0,VLOOKUP(F236,税率表!$A$41:$D$43,3,1),0)</f>
        <v>0</v>
      </c>
      <c r="H236" s="30">
        <f>IF(F236&gt;0,VLOOKUP(F236,税率表!$A$41:$D$43,4,1),0)</f>
        <v>0</v>
      </c>
      <c r="I236" s="30">
        <f t="shared" si="18"/>
        <v>0</v>
      </c>
      <c r="J236" s="30">
        <f t="shared" si="19"/>
        <v>0</v>
      </c>
    </row>
    <row r="237" spans="1:10">
      <c r="A237" s="28">
        <v>236</v>
      </c>
      <c r="B237" s="28"/>
      <c r="C237" s="28"/>
      <c r="D237" s="29"/>
      <c r="E237" s="35">
        <f t="shared" si="16"/>
        <v>0</v>
      </c>
      <c r="F237" s="35">
        <f t="shared" si="17"/>
        <v>0</v>
      </c>
      <c r="G237" s="30">
        <f>IF(F237&gt;0,VLOOKUP(F237,税率表!$A$41:$D$43,3,1),0)</f>
        <v>0</v>
      </c>
      <c r="H237" s="30">
        <f>IF(F237&gt;0,VLOOKUP(F237,税率表!$A$41:$D$43,4,1),0)</f>
        <v>0</v>
      </c>
      <c r="I237" s="30">
        <f t="shared" si="18"/>
        <v>0</v>
      </c>
      <c r="J237" s="30">
        <f t="shared" si="19"/>
        <v>0</v>
      </c>
    </row>
    <row r="238" spans="1:10">
      <c r="A238" s="28">
        <v>237</v>
      </c>
      <c r="B238" s="28"/>
      <c r="C238" s="28"/>
      <c r="D238" s="29"/>
      <c r="E238" s="35">
        <f t="shared" si="16"/>
        <v>0</v>
      </c>
      <c r="F238" s="35">
        <f t="shared" si="17"/>
        <v>0</v>
      </c>
      <c r="G238" s="30">
        <f>IF(F238&gt;0,VLOOKUP(F238,税率表!$A$41:$D$43,3,1),0)</f>
        <v>0</v>
      </c>
      <c r="H238" s="30">
        <f>IF(F238&gt;0,VLOOKUP(F238,税率表!$A$41:$D$43,4,1),0)</f>
        <v>0</v>
      </c>
      <c r="I238" s="30">
        <f t="shared" si="18"/>
        <v>0</v>
      </c>
      <c r="J238" s="30">
        <f t="shared" si="19"/>
        <v>0</v>
      </c>
    </row>
    <row r="239" spans="1:10">
      <c r="A239" s="28">
        <v>238</v>
      </c>
      <c r="B239" s="28"/>
      <c r="C239" s="28"/>
      <c r="D239" s="29"/>
      <c r="E239" s="35">
        <f t="shared" si="16"/>
        <v>0</v>
      </c>
      <c r="F239" s="35">
        <f t="shared" si="17"/>
        <v>0</v>
      </c>
      <c r="G239" s="30">
        <f>IF(F239&gt;0,VLOOKUP(F239,税率表!$A$41:$D$43,3,1),0)</f>
        <v>0</v>
      </c>
      <c r="H239" s="30">
        <f>IF(F239&gt;0,VLOOKUP(F239,税率表!$A$41:$D$43,4,1),0)</f>
        <v>0</v>
      </c>
      <c r="I239" s="30">
        <f t="shared" si="18"/>
        <v>0</v>
      </c>
      <c r="J239" s="30">
        <f t="shared" si="19"/>
        <v>0</v>
      </c>
    </row>
    <row r="240" spans="1:10">
      <c r="A240" s="28">
        <v>239</v>
      </c>
      <c r="B240" s="28"/>
      <c r="C240" s="28"/>
      <c r="D240" s="29"/>
      <c r="E240" s="35">
        <f t="shared" si="16"/>
        <v>0</v>
      </c>
      <c r="F240" s="35">
        <f t="shared" si="17"/>
        <v>0</v>
      </c>
      <c r="G240" s="30">
        <f>IF(F240&gt;0,VLOOKUP(F240,税率表!$A$41:$D$43,3,1),0)</f>
        <v>0</v>
      </c>
      <c r="H240" s="30">
        <f>IF(F240&gt;0,VLOOKUP(F240,税率表!$A$41:$D$43,4,1),0)</f>
        <v>0</v>
      </c>
      <c r="I240" s="30">
        <f t="shared" si="18"/>
        <v>0</v>
      </c>
      <c r="J240" s="30">
        <f t="shared" si="19"/>
        <v>0</v>
      </c>
    </row>
    <row r="241" spans="1:10">
      <c r="A241" s="28">
        <v>240</v>
      </c>
      <c r="B241" s="28"/>
      <c r="C241" s="28"/>
      <c r="D241" s="29"/>
      <c r="E241" s="35">
        <f t="shared" si="16"/>
        <v>0</v>
      </c>
      <c r="F241" s="35">
        <f t="shared" si="17"/>
        <v>0</v>
      </c>
      <c r="G241" s="30">
        <f>IF(F241&gt;0,VLOOKUP(F241,税率表!$A$41:$D$43,3,1),0)</f>
        <v>0</v>
      </c>
      <c r="H241" s="30">
        <f>IF(F241&gt;0,VLOOKUP(F241,税率表!$A$41:$D$43,4,1),0)</f>
        <v>0</v>
      </c>
      <c r="I241" s="30">
        <f t="shared" si="18"/>
        <v>0</v>
      </c>
      <c r="J241" s="30">
        <f t="shared" si="19"/>
        <v>0</v>
      </c>
    </row>
    <row r="242" spans="1:10">
      <c r="A242" s="28">
        <v>241</v>
      </c>
      <c r="B242" s="28"/>
      <c r="C242" s="28"/>
      <c r="D242" s="29"/>
      <c r="E242" s="35">
        <f t="shared" si="16"/>
        <v>0</v>
      </c>
      <c r="F242" s="35">
        <f t="shared" si="17"/>
        <v>0</v>
      </c>
      <c r="G242" s="30">
        <f>IF(F242&gt;0,VLOOKUP(F242,税率表!$A$41:$D$43,3,1),0)</f>
        <v>0</v>
      </c>
      <c r="H242" s="30">
        <f>IF(F242&gt;0,VLOOKUP(F242,税率表!$A$41:$D$43,4,1),0)</f>
        <v>0</v>
      </c>
      <c r="I242" s="30">
        <f t="shared" si="18"/>
        <v>0</v>
      </c>
      <c r="J242" s="30">
        <f t="shared" si="19"/>
        <v>0</v>
      </c>
    </row>
    <row r="243" spans="1:10">
      <c r="A243" s="28">
        <v>242</v>
      </c>
      <c r="B243" s="28"/>
      <c r="C243" s="28"/>
      <c r="D243" s="29"/>
      <c r="E243" s="35">
        <f t="shared" si="16"/>
        <v>0</v>
      </c>
      <c r="F243" s="35">
        <f t="shared" si="17"/>
        <v>0</v>
      </c>
      <c r="G243" s="30">
        <f>IF(F243&gt;0,VLOOKUP(F243,税率表!$A$41:$D$43,3,1),0)</f>
        <v>0</v>
      </c>
      <c r="H243" s="30">
        <f>IF(F243&gt;0,VLOOKUP(F243,税率表!$A$41:$D$43,4,1),0)</f>
        <v>0</v>
      </c>
      <c r="I243" s="30">
        <f t="shared" si="18"/>
        <v>0</v>
      </c>
      <c r="J243" s="30">
        <f t="shared" si="19"/>
        <v>0</v>
      </c>
    </row>
    <row r="244" spans="1:10">
      <c r="A244" s="28">
        <v>243</v>
      </c>
      <c r="B244" s="28"/>
      <c r="C244" s="28"/>
      <c r="D244" s="29"/>
      <c r="E244" s="35">
        <f t="shared" si="16"/>
        <v>0</v>
      </c>
      <c r="F244" s="35">
        <f t="shared" si="17"/>
        <v>0</v>
      </c>
      <c r="G244" s="30">
        <f>IF(F244&gt;0,VLOOKUP(F244,税率表!$A$41:$D$43,3,1),0)</f>
        <v>0</v>
      </c>
      <c r="H244" s="30">
        <f>IF(F244&gt;0,VLOOKUP(F244,税率表!$A$41:$D$43,4,1),0)</f>
        <v>0</v>
      </c>
      <c r="I244" s="30">
        <f t="shared" si="18"/>
        <v>0</v>
      </c>
      <c r="J244" s="30">
        <f t="shared" si="19"/>
        <v>0</v>
      </c>
    </row>
    <row r="245" spans="1:10">
      <c r="A245" s="28">
        <v>244</v>
      </c>
      <c r="B245" s="28"/>
      <c r="C245" s="28"/>
      <c r="D245" s="29"/>
      <c r="E245" s="35">
        <f t="shared" si="16"/>
        <v>0</v>
      </c>
      <c r="F245" s="35">
        <f t="shared" si="17"/>
        <v>0</v>
      </c>
      <c r="G245" s="30">
        <f>IF(F245&gt;0,VLOOKUP(F245,税率表!$A$41:$D$43,3,1),0)</f>
        <v>0</v>
      </c>
      <c r="H245" s="30">
        <f>IF(F245&gt;0,VLOOKUP(F245,税率表!$A$41:$D$43,4,1),0)</f>
        <v>0</v>
      </c>
      <c r="I245" s="30">
        <f t="shared" si="18"/>
        <v>0</v>
      </c>
      <c r="J245" s="30">
        <f t="shared" si="19"/>
        <v>0</v>
      </c>
    </row>
    <row r="246" spans="1:10">
      <c r="A246" s="28">
        <v>245</v>
      </c>
      <c r="B246" s="28"/>
      <c r="C246" s="28"/>
      <c r="D246" s="29"/>
      <c r="E246" s="35">
        <f t="shared" si="16"/>
        <v>0</v>
      </c>
      <c r="F246" s="35">
        <f t="shared" si="17"/>
        <v>0</v>
      </c>
      <c r="G246" s="30">
        <f>IF(F246&gt;0,VLOOKUP(F246,税率表!$A$41:$D$43,3,1),0)</f>
        <v>0</v>
      </c>
      <c r="H246" s="30">
        <f>IF(F246&gt;0,VLOOKUP(F246,税率表!$A$41:$D$43,4,1),0)</f>
        <v>0</v>
      </c>
      <c r="I246" s="30">
        <f t="shared" si="18"/>
        <v>0</v>
      </c>
      <c r="J246" s="30">
        <f t="shared" si="19"/>
        <v>0</v>
      </c>
    </row>
    <row r="247" spans="1:10">
      <c r="A247" s="28">
        <v>246</v>
      </c>
      <c r="B247" s="28"/>
      <c r="C247" s="28"/>
      <c r="D247" s="29"/>
      <c r="E247" s="35">
        <f t="shared" si="16"/>
        <v>0</v>
      </c>
      <c r="F247" s="35">
        <f t="shared" si="17"/>
        <v>0</v>
      </c>
      <c r="G247" s="30">
        <f>IF(F247&gt;0,VLOOKUP(F247,税率表!$A$41:$D$43,3,1),0)</f>
        <v>0</v>
      </c>
      <c r="H247" s="30">
        <f>IF(F247&gt;0,VLOOKUP(F247,税率表!$A$41:$D$43,4,1),0)</f>
        <v>0</v>
      </c>
      <c r="I247" s="30">
        <f t="shared" si="18"/>
        <v>0</v>
      </c>
      <c r="J247" s="30">
        <f t="shared" si="19"/>
        <v>0</v>
      </c>
    </row>
    <row r="248" spans="1:10">
      <c r="A248" s="28">
        <v>247</v>
      </c>
      <c r="B248" s="28"/>
      <c r="C248" s="28"/>
      <c r="D248" s="29"/>
      <c r="E248" s="35">
        <f t="shared" si="16"/>
        <v>0</v>
      </c>
      <c r="F248" s="35">
        <f t="shared" si="17"/>
        <v>0</v>
      </c>
      <c r="G248" s="30">
        <f>IF(F248&gt;0,VLOOKUP(F248,税率表!$A$41:$D$43,3,1),0)</f>
        <v>0</v>
      </c>
      <c r="H248" s="30">
        <f>IF(F248&gt;0,VLOOKUP(F248,税率表!$A$41:$D$43,4,1),0)</f>
        <v>0</v>
      </c>
      <c r="I248" s="30">
        <f t="shared" si="18"/>
        <v>0</v>
      </c>
      <c r="J248" s="30">
        <f t="shared" si="19"/>
        <v>0</v>
      </c>
    </row>
    <row r="249" spans="1:10">
      <c r="A249" s="28">
        <v>248</v>
      </c>
      <c r="B249" s="28"/>
      <c r="C249" s="28"/>
      <c r="D249" s="29"/>
      <c r="E249" s="35">
        <f t="shared" si="16"/>
        <v>0</v>
      </c>
      <c r="F249" s="35">
        <f t="shared" si="17"/>
        <v>0</v>
      </c>
      <c r="G249" s="30">
        <f>IF(F249&gt;0,VLOOKUP(F249,税率表!$A$41:$D$43,3,1),0)</f>
        <v>0</v>
      </c>
      <c r="H249" s="30">
        <f>IF(F249&gt;0,VLOOKUP(F249,税率表!$A$41:$D$43,4,1),0)</f>
        <v>0</v>
      </c>
      <c r="I249" s="30">
        <f t="shared" si="18"/>
        <v>0</v>
      </c>
      <c r="J249" s="30">
        <f t="shared" si="19"/>
        <v>0</v>
      </c>
    </row>
    <row r="250" spans="1:10">
      <c r="A250" s="28">
        <v>249</v>
      </c>
      <c r="B250" s="28"/>
      <c r="C250" s="28"/>
      <c r="D250" s="29"/>
      <c r="E250" s="35">
        <f t="shared" si="16"/>
        <v>0</v>
      </c>
      <c r="F250" s="35">
        <f t="shared" si="17"/>
        <v>0</v>
      </c>
      <c r="G250" s="30">
        <f>IF(F250&gt;0,VLOOKUP(F250,税率表!$A$41:$D$43,3,1),0)</f>
        <v>0</v>
      </c>
      <c r="H250" s="30">
        <f>IF(F250&gt;0,VLOOKUP(F250,税率表!$A$41:$D$43,4,1),0)</f>
        <v>0</v>
      </c>
      <c r="I250" s="30">
        <f t="shared" si="18"/>
        <v>0</v>
      </c>
      <c r="J250" s="30">
        <f t="shared" si="19"/>
        <v>0</v>
      </c>
    </row>
    <row r="251" spans="1:10">
      <c r="A251" s="28">
        <v>250</v>
      </c>
      <c r="B251" s="28"/>
      <c r="C251" s="28"/>
      <c r="D251" s="29"/>
      <c r="E251" s="35">
        <f t="shared" si="16"/>
        <v>0</v>
      </c>
      <c r="F251" s="35">
        <f t="shared" si="17"/>
        <v>0</v>
      </c>
      <c r="G251" s="30">
        <f>IF(F251&gt;0,VLOOKUP(F251,税率表!$A$41:$D$43,3,1),0)</f>
        <v>0</v>
      </c>
      <c r="H251" s="30">
        <f>IF(F251&gt;0,VLOOKUP(F251,税率表!$A$41:$D$43,4,1),0)</f>
        <v>0</v>
      </c>
      <c r="I251" s="30">
        <f t="shared" si="18"/>
        <v>0</v>
      </c>
      <c r="J251" s="30">
        <f t="shared" si="19"/>
        <v>0</v>
      </c>
    </row>
    <row r="252" spans="1:10">
      <c r="A252" s="28">
        <v>251</v>
      </c>
      <c r="B252" s="28"/>
      <c r="C252" s="28"/>
      <c r="D252" s="29"/>
      <c r="E252" s="35">
        <f t="shared" si="16"/>
        <v>0</v>
      </c>
      <c r="F252" s="35">
        <f t="shared" si="17"/>
        <v>0</v>
      </c>
      <c r="G252" s="30">
        <f>IF(F252&gt;0,VLOOKUP(F252,税率表!$A$41:$D$43,3,1),0)</f>
        <v>0</v>
      </c>
      <c r="H252" s="30">
        <f>IF(F252&gt;0,VLOOKUP(F252,税率表!$A$41:$D$43,4,1),0)</f>
        <v>0</v>
      </c>
      <c r="I252" s="30">
        <f t="shared" si="18"/>
        <v>0</v>
      </c>
      <c r="J252" s="30">
        <f t="shared" si="19"/>
        <v>0</v>
      </c>
    </row>
    <row r="253" spans="1:10">
      <c r="A253" s="28">
        <v>252</v>
      </c>
      <c r="B253" s="28"/>
      <c r="C253" s="28"/>
      <c r="D253" s="29"/>
      <c r="E253" s="35">
        <f t="shared" si="16"/>
        <v>0</v>
      </c>
      <c r="F253" s="35">
        <f t="shared" si="17"/>
        <v>0</v>
      </c>
      <c r="G253" s="30">
        <f>IF(F253&gt;0,VLOOKUP(F253,税率表!$A$41:$D$43,3,1),0)</f>
        <v>0</v>
      </c>
      <c r="H253" s="30">
        <f>IF(F253&gt;0,VLOOKUP(F253,税率表!$A$41:$D$43,4,1),0)</f>
        <v>0</v>
      </c>
      <c r="I253" s="30">
        <f t="shared" si="18"/>
        <v>0</v>
      </c>
      <c r="J253" s="30">
        <f t="shared" si="19"/>
        <v>0</v>
      </c>
    </row>
    <row r="254" spans="1:10">
      <c r="A254" s="28">
        <v>253</v>
      </c>
      <c r="B254" s="28"/>
      <c r="C254" s="28"/>
      <c r="D254" s="29"/>
      <c r="E254" s="35">
        <f t="shared" si="16"/>
        <v>0</v>
      </c>
      <c r="F254" s="35">
        <f t="shared" si="17"/>
        <v>0</v>
      </c>
      <c r="G254" s="30">
        <f>IF(F254&gt;0,VLOOKUP(F254,税率表!$A$41:$D$43,3,1),0)</f>
        <v>0</v>
      </c>
      <c r="H254" s="30">
        <f>IF(F254&gt;0,VLOOKUP(F254,税率表!$A$41:$D$43,4,1),0)</f>
        <v>0</v>
      </c>
      <c r="I254" s="30">
        <f t="shared" si="18"/>
        <v>0</v>
      </c>
      <c r="J254" s="30">
        <f t="shared" si="19"/>
        <v>0</v>
      </c>
    </row>
    <row r="255" spans="1:10">
      <c r="A255" s="28">
        <v>254</v>
      </c>
      <c r="B255" s="28"/>
      <c r="C255" s="28"/>
      <c r="D255" s="29"/>
      <c r="E255" s="35">
        <f t="shared" si="16"/>
        <v>0</v>
      </c>
      <c r="F255" s="35">
        <f t="shared" si="17"/>
        <v>0</v>
      </c>
      <c r="G255" s="30">
        <f>IF(F255&gt;0,VLOOKUP(F255,税率表!$A$41:$D$43,3,1),0)</f>
        <v>0</v>
      </c>
      <c r="H255" s="30">
        <f>IF(F255&gt;0,VLOOKUP(F255,税率表!$A$41:$D$43,4,1),0)</f>
        <v>0</v>
      </c>
      <c r="I255" s="30">
        <f t="shared" si="18"/>
        <v>0</v>
      </c>
      <c r="J255" s="30">
        <f t="shared" si="19"/>
        <v>0</v>
      </c>
    </row>
    <row r="256" spans="1:10">
      <c r="A256" s="28">
        <v>255</v>
      </c>
      <c r="B256" s="28"/>
      <c r="C256" s="28"/>
      <c r="D256" s="29"/>
      <c r="E256" s="35">
        <f t="shared" si="16"/>
        <v>0</v>
      </c>
      <c r="F256" s="35">
        <f t="shared" si="17"/>
        <v>0</v>
      </c>
      <c r="G256" s="30">
        <f>IF(F256&gt;0,VLOOKUP(F256,税率表!$A$41:$D$43,3,1),0)</f>
        <v>0</v>
      </c>
      <c r="H256" s="30">
        <f>IF(F256&gt;0,VLOOKUP(F256,税率表!$A$41:$D$43,4,1),0)</f>
        <v>0</v>
      </c>
      <c r="I256" s="30">
        <f t="shared" si="18"/>
        <v>0</v>
      </c>
      <c r="J256" s="30">
        <f t="shared" si="19"/>
        <v>0</v>
      </c>
    </row>
    <row r="257" spans="1:10">
      <c r="A257" s="28">
        <v>256</v>
      </c>
      <c r="B257" s="28"/>
      <c r="C257" s="28"/>
      <c r="D257" s="29"/>
      <c r="E257" s="35">
        <f t="shared" si="16"/>
        <v>0</v>
      </c>
      <c r="F257" s="35">
        <f t="shared" si="17"/>
        <v>0</v>
      </c>
      <c r="G257" s="30">
        <f>IF(F257&gt;0,VLOOKUP(F257,税率表!$A$41:$D$43,3,1),0)</f>
        <v>0</v>
      </c>
      <c r="H257" s="30">
        <f>IF(F257&gt;0,VLOOKUP(F257,税率表!$A$41:$D$43,4,1),0)</f>
        <v>0</v>
      </c>
      <c r="I257" s="30">
        <f t="shared" si="18"/>
        <v>0</v>
      </c>
      <c r="J257" s="30">
        <f t="shared" si="19"/>
        <v>0</v>
      </c>
    </row>
    <row r="258" spans="1:10">
      <c r="A258" s="28">
        <v>257</v>
      </c>
      <c r="B258" s="28"/>
      <c r="C258" s="28"/>
      <c r="D258" s="29"/>
      <c r="E258" s="35">
        <f t="shared" si="16"/>
        <v>0</v>
      </c>
      <c r="F258" s="35">
        <f t="shared" si="17"/>
        <v>0</v>
      </c>
      <c r="G258" s="30">
        <f>IF(F258&gt;0,VLOOKUP(F258,税率表!$A$41:$D$43,3,1),0)</f>
        <v>0</v>
      </c>
      <c r="H258" s="30">
        <f>IF(F258&gt;0,VLOOKUP(F258,税率表!$A$41:$D$43,4,1),0)</f>
        <v>0</v>
      </c>
      <c r="I258" s="30">
        <f t="shared" si="18"/>
        <v>0</v>
      </c>
      <c r="J258" s="30">
        <f t="shared" si="19"/>
        <v>0</v>
      </c>
    </row>
    <row r="259" spans="1:10">
      <c r="A259" s="28">
        <v>258</v>
      </c>
      <c r="B259" s="28"/>
      <c r="C259" s="28"/>
      <c r="D259" s="29"/>
      <c r="E259" s="35">
        <f t="shared" si="16"/>
        <v>0</v>
      </c>
      <c r="F259" s="35">
        <f t="shared" si="17"/>
        <v>0</v>
      </c>
      <c r="G259" s="30">
        <f>IF(F259&gt;0,VLOOKUP(F259,税率表!$A$41:$D$43,3,1),0)</f>
        <v>0</v>
      </c>
      <c r="H259" s="30">
        <f>IF(F259&gt;0,VLOOKUP(F259,税率表!$A$41:$D$43,4,1),0)</f>
        <v>0</v>
      </c>
      <c r="I259" s="30">
        <f t="shared" si="18"/>
        <v>0</v>
      </c>
      <c r="J259" s="30">
        <f t="shared" si="19"/>
        <v>0</v>
      </c>
    </row>
    <row r="260" spans="1:10">
      <c r="A260" s="28">
        <v>259</v>
      </c>
      <c r="B260" s="28"/>
      <c r="C260" s="28"/>
      <c r="D260" s="29"/>
      <c r="E260" s="35">
        <f t="shared" si="16"/>
        <v>0</v>
      </c>
      <c r="F260" s="35">
        <f t="shared" si="17"/>
        <v>0</v>
      </c>
      <c r="G260" s="30">
        <f>IF(F260&gt;0,VLOOKUP(F260,税率表!$A$41:$D$43,3,1),0)</f>
        <v>0</v>
      </c>
      <c r="H260" s="30">
        <f>IF(F260&gt;0,VLOOKUP(F260,税率表!$A$41:$D$43,4,1),0)</f>
        <v>0</v>
      </c>
      <c r="I260" s="30">
        <f t="shared" si="18"/>
        <v>0</v>
      </c>
      <c r="J260" s="30">
        <f t="shared" si="19"/>
        <v>0</v>
      </c>
    </row>
    <row r="261" spans="1:10">
      <c r="A261" s="28">
        <v>260</v>
      </c>
      <c r="B261" s="28"/>
      <c r="C261" s="28"/>
      <c r="D261" s="29"/>
      <c r="E261" s="35">
        <f t="shared" si="16"/>
        <v>0</v>
      </c>
      <c r="F261" s="35">
        <f t="shared" si="17"/>
        <v>0</v>
      </c>
      <c r="G261" s="30">
        <f>IF(F261&gt;0,VLOOKUP(F261,税率表!$A$41:$D$43,3,1),0)</f>
        <v>0</v>
      </c>
      <c r="H261" s="30">
        <f>IF(F261&gt;0,VLOOKUP(F261,税率表!$A$41:$D$43,4,1),0)</f>
        <v>0</v>
      </c>
      <c r="I261" s="30">
        <f t="shared" si="18"/>
        <v>0</v>
      </c>
      <c r="J261" s="30">
        <f t="shared" si="19"/>
        <v>0</v>
      </c>
    </row>
    <row r="262" spans="1:10">
      <c r="A262" s="28">
        <v>261</v>
      </c>
      <c r="B262" s="28"/>
      <c r="C262" s="28"/>
      <c r="D262" s="29"/>
      <c r="E262" s="35">
        <f t="shared" si="16"/>
        <v>0</v>
      </c>
      <c r="F262" s="35">
        <f t="shared" si="17"/>
        <v>0</v>
      </c>
      <c r="G262" s="30">
        <f>IF(F262&gt;0,VLOOKUP(F262,税率表!$A$41:$D$43,3,1),0)</f>
        <v>0</v>
      </c>
      <c r="H262" s="30">
        <f>IF(F262&gt;0,VLOOKUP(F262,税率表!$A$41:$D$43,4,1),0)</f>
        <v>0</v>
      </c>
      <c r="I262" s="30">
        <f t="shared" si="18"/>
        <v>0</v>
      </c>
      <c r="J262" s="30">
        <f t="shared" si="19"/>
        <v>0</v>
      </c>
    </row>
    <row r="263" spans="1:10">
      <c r="A263" s="28">
        <v>262</v>
      </c>
      <c r="B263" s="28"/>
      <c r="C263" s="28"/>
      <c r="D263" s="29"/>
      <c r="E263" s="35">
        <f t="shared" si="16"/>
        <v>0</v>
      </c>
      <c r="F263" s="35">
        <f t="shared" si="17"/>
        <v>0</v>
      </c>
      <c r="G263" s="30">
        <f>IF(F263&gt;0,VLOOKUP(F263,税率表!$A$41:$D$43,3,1),0)</f>
        <v>0</v>
      </c>
      <c r="H263" s="30">
        <f>IF(F263&gt;0,VLOOKUP(F263,税率表!$A$41:$D$43,4,1),0)</f>
        <v>0</v>
      </c>
      <c r="I263" s="30">
        <f t="shared" si="18"/>
        <v>0</v>
      </c>
      <c r="J263" s="30">
        <f t="shared" si="19"/>
        <v>0</v>
      </c>
    </row>
    <row r="264" spans="1:10">
      <c r="A264" s="28">
        <v>263</v>
      </c>
      <c r="B264" s="28"/>
      <c r="C264" s="28"/>
      <c r="D264" s="29"/>
      <c r="E264" s="35">
        <f t="shared" si="16"/>
        <v>0</v>
      </c>
      <c r="F264" s="35">
        <f t="shared" si="17"/>
        <v>0</v>
      </c>
      <c r="G264" s="30">
        <f>IF(F264&gt;0,VLOOKUP(F264,税率表!$A$41:$D$43,3,1),0)</f>
        <v>0</v>
      </c>
      <c r="H264" s="30">
        <f>IF(F264&gt;0,VLOOKUP(F264,税率表!$A$41:$D$43,4,1),0)</f>
        <v>0</v>
      </c>
      <c r="I264" s="30">
        <f t="shared" si="18"/>
        <v>0</v>
      </c>
      <c r="J264" s="30">
        <f t="shared" si="19"/>
        <v>0</v>
      </c>
    </row>
    <row r="265" spans="1:10">
      <c r="A265" s="28">
        <v>264</v>
      </c>
      <c r="B265" s="28"/>
      <c r="C265" s="28"/>
      <c r="D265" s="29"/>
      <c r="E265" s="35">
        <f t="shared" si="16"/>
        <v>0</v>
      </c>
      <c r="F265" s="35">
        <f t="shared" si="17"/>
        <v>0</v>
      </c>
      <c r="G265" s="30">
        <f>IF(F265&gt;0,VLOOKUP(F265,税率表!$A$41:$D$43,3,1),0)</f>
        <v>0</v>
      </c>
      <c r="H265" s="30">
        <f>IF(F265&gt;0,VLOOKUP(F265,税率表!$A$41:$D$43,4,1),0)</f>
        <v>0</v>
      </c>
      <c r="I265" s="30">
        <f t="shared" si="18"/>
        <v>0</v>
      </c>
      <c r="J265" s="30">
        <f t="shared" si="19"/>
        <v>0</v>
      </c>
    </row>
    <row r="266" spans="1:10">
      <c r="A266" s="28">
        <v>265</v>
      </c>
      <c r="B266" s="28"/>
      <c r="C266" s="28"/>
      <c r="D266" s="29"/>
      <c r="E266" s="35">
        <f t="shared" ref="E266:E329" si="20">IF(D266&gt;0,IF(D266&lt;=4000,800,ROUND(D266*0.2,2)),0)</f>
        <v>0</v>
      </c>
      <c r="F266" s="35">
        <f t="shared" ref="F266:F329" si="21">ROUND(MAX((D266-E266),0),2)</f>
        <v>0</v>
      </c>
      <c r="G266" s="30">
        <f>IF(F266&gt;0,VLOOKUP(F266,税率表!$A$41:$D$43,3,1),0)</f>
        <v>0</v>
      </c>
      <c r="H266" s="30">
        <f>IF(F266&gt;0,VLOOKUP(F266,税率表!$A$41:$D$43,4,1),0)</f>
        <v>0</v>
      </c>
      <c r="I266" s="30">
        <f t="shared" ref="I266:I329" si="22">ROUND(F266*G266-H266,2)</f>
        <v>0</v>
      </c>
      <c r="J266" s="30">
        <f t="shared" ref="J266:J329" si="23">D266-I266</f>
        <v>0</v>
      </c>
    </row>
    <row r="267" spans="1:10">
      <c r="A267" s="28">
        <v>266</v>
      </c>
      <c r="B267" s="28"/>
      <c r="C267" s="28"/>
      <c r="D267" s="29"/>
      <c r="E267" s="35">
        <f t="shared" si="20"/>
        <v>0</v>
      </c>
      <c r="F267" s="35">
        <f t="shared" si="21"/>
        <v>0</v>
      </c>
      <c r="G267" s="30">
        <f>IF(F267&gt;0,VLOOKUP(F267,税率表!$A$41:$D$43,3,1),0)</f>
        <v>0</v>
      </c>
      <c r="H267" s="30">
        <f>IF(F267&gt;0,VLOOKUP(F267,税率表!$A$41:$D$43,4,1),0)</f>
        <v>0</v>
      </c>
      <c r="I267" s="30">
        <f t="shared" si="22"/>
        <v>0</v>
      </c>
      <c r="J267" s="30">
        <f t="shared" si="23"/>
        <v>0</v>
      </c>
    </row>
    <row r="268" spans="1:10">
      <c r="A268" s="28">
        <v>267</v>
      </c>
      <c r="B268" s="28"/>
      <c r="C268" s="28"/>
      <c r="D268" s="29"/>
      <c r="E268" s="35">
        <f t="shared" si="20"/>
        <v>0</v>
      </c>
      <c r="F268" s="35">
        <f t="shared" si="21"/>
        <v>0</v>
      </c>
      <c r="G268" s="30">
        <f>IF(F268&gt;0,VLOOKUP(F268,税率表!$A$41:$D$43,3,1),0)</f>
        <v>0</v>
      </c>
      <c r="H268" s="30">
        <f>IF(F268&gt;0,VLOOKUP(F268,税率表!$A$41:$D$43,4,1),0)</f>
        <v>0</v>
      </c>
      <c r="I268" s="30">
        <f t="shared" si="22"/>
        <v>0</v>
      </c>
      <c r="J268" s="30">
        <f t="shared" si="23"/>
        <v>0</v>
      </c>
    </row>
    <row r="269" spans="1:10">
      <c r="A269" s="28">
        <v>268</v>
      </c>
      <c r="B269" s="28"/>
      <c r="C269" s="28"/>
      <c r="D269" s="29"/>
      <c r="E269" s="35">
        <f t="shared" si="20"/>
        <v>0</v>
      </c>
      <c r="F269" s="35">
        <f t="shared" si="21"/>
        <v>0</v>
      </c>
      <c r="G269" s="30">
        <f>IF(F269&gt;0,VLOOKUP(F269,税率表!$A$41:$D$43,3,1),0)</f>
        <v>0</v>
      </c>
      <c r="H269" s="30">
        <f>IF(F269&gt;0,VLOOKUP(F269,税率表!$A$41:$D$43,4,1),0)</f>
        <v>0</v>
      </c>
      <c r="I269" s="30">
        <f t="shared" si="22"/>
        <v>0</v>
      </c>
      <c r="J269" s="30">
        <f t="shared" si="23"/>
        <v>0</v>
      </c>
    </row>
    <row r="270" spans="1:10">
      <c r="A270" s="28">
        <v>269</v>
      </c>
      <c r="B270" s="28"/>
      <c r="C270" s="28"/>
      <c r="D270" s="29"/>
      <c r="E270" s="35">
        <f t="shared" si="20"/>
        <v>0</v>
      </c>
      <c r="F270" s="35">
        <f t="shared" si="21"/>
        <v>0</v>
      </c>
      <c r="G270" s="30">
        <f>IF(F270&gt;0,VLOOKUP(F270,税率表!$A$41:$D$43,3,1),0)</f>
        <v>0</v>
      </c>
      <c r="H270" s="30">
        <f>IF(F270&gt;0,VLOOKUP(F270,税率表!$A$41:$D$43,4,1),0)</f>
        <v>0</v>
      </c>
      <c r="I270" s="30">
        <f t="shared" si="22"/>
        <v>0</v>
      </c>
      <c r="J270" s="30">
        <f t="shared" si="23"/>
        <v>0</v>
      </c>
    </row>
    <row r="271" spans="1:10">
      <c r="A271" s="28">
        <v>270</v>
      </c>
      <c r="B271" s="28"/>
      <c r="C271" s="28"/>
      <c r="D271" s="29"/>
      <c r="E271" s="35">
        <f t="shared" si="20"/>
        <v>0</v>
      </c>
      <c r="F271" s="35">
        <f t="shared" si="21"/>
        <v>0</v>
      </c>
      <c r="G271" s="30">
        <f>IF(F271&gt;0,VLOOKUP(F271,税率表!$A$41:$D$43,3,1),0)</f>
        <v>0</v>
      </c>
      <c r="H271" s="30">
        <f>IF(F271&gt;0,VLOOKUP(F271,税率表!$A$41:$D$43,4,1),0)</f>
        <v>0</v>
      </c>
      <c r="I271" s="30">
        <f t="shared" si="22"/>
        <v>0</v>
      </c>
      <c r="J271" s="30">
        <f t="shared" si="23"/>
        <v>0</v>
      </c>
    </row>
    <row r="272" spans="1:10">
      <c r="A272" s="28">
        <v>271</v>
      </c>
      <c r="B272" s="28"/>
      <c r="C272" s="28"/>
      <c r="D272" s="29"/>
      <c r="E272" s="35">
        <f t="shared" si="20"/>
        <v>0</v>
      </c>
      <c r="F272" s="35">
        <f t="shared" si="21"/>
        <v>0</v>
      </c>
      <c r="G272" s="30">
        <f>IF(F272&gt;0,VLOOKUP(F272,税率表!$A$41:$D$43,3,1),0)</f>
        <v>0</v>
      </c>
      <c r="H272" s="30">
        <f>IF(F272&gt;0,VLOOKUP(F272,税率表!$A$41:$D$43,4,1),0)</f>
        <v>0</v>
      </c>
      <c r="I272" s="30">
        <f t="shared" si="22"/>
        <v>0</v>
      </c>
      <c r="J272" s="30">
        <f t="shared" si="23"/>
        <v>0</v>
      </c>
    </row>
    <row r="273" spans="1:10">
      <c r="A273" s="28">
        <v>272</v>
      </c>
      <c r="B273" s="28"/>
      <c r="C273" s="28"/>
      <c r="D273" s="29"/>
      <c r="E273" s="35">
        <f t="shared" si="20"/>
        <v>0</v>
      </c>
      <c r="F273" s="35">
        <f t="shared" si="21"/>
        <v>0</v>
      </c>
      <c r="G273" s="30">
        <f>IF(F273&gt;0,VLOOKUP(F273,税率表!$A$41:$D$43,3,1),0)</f>
        <v>0</v>
      </c>
      <c r="H273" s="30">
        <f>IF(F273&gt;0,VLOOKUP(F273,税率表!$A$41:$D$43,4,1),0)</f>
        <v>0</v>
      </c>
      <c r="I273" s="30">
        <f t="shared" si="22"/>
        <v>0</v>
      </c>
      <c r="J273" s="30">
        <f t="shared" si="23"/>
        <v>0</v>
      </c>
    </row>
    <row r="274" spans="1:10">
      <c r="A274" s="28">
        <v>273</v>
      </c>
      <c r="B274" s="28"/>
      <c r="C274" s="28"/>
      <c r="D274" s="29"/>
      <c r="E274" s="35">
        <f t="shared" si="20"/>
        <v>0</v>
      </c>
      <c r="F274" s="35">
        <f t="shared" si="21"/>
        <v>0</v>
      </c>
      <c r="G274" s="30">
        <f>IF(F274&gt;0,VLOOKUP(F274,税率表!$A$41:$D$43,3,1),0)</f>
        <v>0</v>
      </c>
      <c r="H274" s="30">
        <f>IF(F274&gt;0,VLOOKUP(F274,税率表!$A$41:$D$43,4,1),0)</f>
        <v>0</v>
      </c>
      <c r="I274" s="30">
        <f t="shared" si="22"/>
        <v>0</v>
      </c>
      <c r="J274" s="30">
        <f t="shared" si="23"/>
        <v>0</v>
      </c>
    </row>
    <row r="275" spans="1:10">
      <c r="A275" s="28">
        <v>274</v>
      </c>
      <c r="B275" s="28"/>
      <c r="C275" s="28"/>
      <c r="D275" s="29"/>
      <c r="E275" s="35">
        <f t="shared" si="20"/>
        <v>0</v>
      </c>
      <c r="F275" s="35">
        <f t="shared" si="21"/>
        <v>0</v>
      </c>
      <c r="G275" s="30">
        <f>IF(F275&gt;0,VLOOKUP(F275,税率表!$A$41:$D$43,3,1),0)</f>
        <v>0</v>
      </c>
      <c r="H275" s="30">
        <f>IF(F275&gt;0,VLOOKUP(F275,税率表!$A$41:$D$43,4,1),0)</f>
        <v>0</v>
      </c>
      <c r="I275" s="30">
        <f t="shared" si="22"/>
        <v>0</v>
      </c>
      <c r="J275" s="30">
        <f t="shared" si="23"/>
        <v>0</v>
      </c>
    </row>
    <row r="276" spans="1:10">
      <c r="A276" s="28">
        <v>275</v>
      </c>
      <c r="B276" s="28"/>
      <c r="C276" s="28"/>
      <c r="D276" s="29"/>
      <c r="E276" s="35">
        <f t="shared" si="20"/>
        <v>0</v>
      </c>
      <c r="F276" s="35">
        <f t="shared" si="21"/>
        <v>0</v>
      </c>
      <c r="G276" s="30">
        <f>IF(F276&gt;0,VLOOKUP(F276,税率表!$A$41:$D$43,3,1),0)</f>
        <v>0</v>
      </c>
      <c r="H276" s="30">
        <f>IF(F276&gt;0,VLOOKUP(F276,税率表!$A$41:$D$43,4,1),0)</f>
        <v>0</v>
      </c>
      <c r="I276" s="30">
        <f t="shared" si="22"/>
        <v>0</v>
      </c>
      <c r="J276" s="30">
        <f t="shared" si="23"/>
        <v>0</v>
      </c>
    </row>
    <row r="277" spans="1:10">
      <c r="A277" s="28">
        <v>276</v>
      </c>
      <c r="B277" s="28"/>
      <c r="C277" s="28"/>
      <c r="D277" s="29"/>
      <c r="E277" s="35">
        <f t="shared" si="20"/>
        <v>0</v>
      </c>
      <c r="F277" s="35">
        <f t="shared" si="21"/>
        <v>0</v>
      </c>
      <c r="G277" s="30">
        <f>IF(F277&gt;0,VLOOKUP(F277,税率表!$A$41:$D$43,3,1),0)</f>
        <v>0</v>
      </c>
      <c r="H277" s="30">
        <f>IF(F277&gt;0,VLOOKUP(F277,税率表!$A$41:$D$43,4,1),0)</f>
        <v>0</v>
      </c>
      <c r="I277" s="30">
        <f t="shared" si="22"/>
        <v>0</v>
      </c>
      <c r="J277" s="30">
        <f t="shared" si="23"/>
        <v>0</v>
      </c>
    </row>
    <row r="278" spans="1:10">
      <c r="A278" s="28">
        <v>277</v>
      </c>
      <c r="B278" s="28"/>
      <c r="C278" s="28"/>
      <c r="D278" s="29"/>
      <c r="E278" s="35">
        <f t="shared" si="20"/>
        <v>0</v>
      </c>
      <c r="F278" s="35">
        <f t="shared" si="21"/>
        <v>0</v>
      </c>
      <c r="G278" s="30">
        <f>IF(F278&gt;0,VLOOKUP(F278,税率表!$A$41:$D$43,3,1),0)</f>
        <v>0</v>
      </c>
      <c r="H278" s="30">
        <f>IF(F278&gt;0,VLOOKUP(F278,税率表!$A$41:$D$43,4,1),0)</f>
        <v>0</v>
      </c>
      <c r="I278" s="30">
        <f t="shared" si="22"/>
        <v>0</v>
      </c>
      <c r="J278" s="30">
        <f t="shared" si="23"/>
        <v>0</v>
      </c>
    </row>
    <row r="279" spans="1:10">
      <c r="A279" s="28">
        <v>278</v>
      </c>
      <c r="B279" s="28"/>
      <c r="C279" s="28"/>
      <c r="D279" s="29"/>
      <c r="E279" s="35">
        <f t="shared" si="20"/>
        <v>0</v>
      </c>
      <c r="F279" s="35">
        <f t="shared" si="21"/>
        <v>0</v>
      </c>
      <c r="G279" s="30">
        <f>IF(F279&gt;0,VLOOKUP(F279,税率表!$A$41:$D$43,3,1),0)</f>
        <v>0</v>
      </c>
      <c r="H279" s="30">
        <f>IF(F279&gt;0,VLOOKUP(F279,税率表!$A$41:$D$43,4,1),0)</f>
        <v>0</v>
      </c>
      <c r="I279" s="30">
        <f t="shared" si="22"/>
        <v>0</v>
      </c>
      <c r="J279" s="30">
        <f t="shared" si="23"/>
        <v>0</v>
      </c>
    </row>
    <row r="280" spans="1:10">
      <c r="A280" s="28">
        <v>279</v>
      </c>
      <c r="B280" s="28"/>
      <c r="C280" s="28"/>
      <c r="D280" s="29"/>
      <c r="E280" s="35">
        <f t="shared" si="20"/>
        <v>0</v>
      </c>
      <c r="F280" s="35">
        <f t="shared" si="21"/>
        <v>0</v>
      </c>
      <c r="G280" s="30">
        <f>IF(F280&gt;0,VLOOKUP(F280,税率表!$A$41:$D$43,3,1),0)</f>
        <v>0</v>
      </c>
      <c r="H280" s="30">
        <f>IF(F280&gt;0,VLOOKUP(F280,税率表!$A$41:$D$43,4,1),0)</f>
        <v>0</v>
      </c>
      <c r="I280" s="30">
        <f t="shared" si="22"/>
        <v>0</v>
      </c>
      <c r="J280" s="30">
        <f t="shared" si="23"/>
        <v>0</v>
      </c>
    </row>
    <row r="281" spans="1:10">
      <c r="A281" s="28">
        <v>280</v>
      </c>
      <c r="B281" s="28"/>
      <c r="C281" s="28"/>
      <c r="D281" s="29"/>
      <c r="E281" s="35">
        <f t="shared" si="20"/>
        <v>0</v>
      </c>
      <c r="F281" s="35">
        <f t="shared" si="21"/>
        <v>0</v>
      </c>
      <c r="G281" s="30">
        <f>IF(F281&gt;0,VLOOKUP(F281,税率表!$A$41:$D$43,3,1),0)</f>
        <v>0</v>
      </c>
      <c r="H281" s="30">
        <f>IF(F281&gt;0,VLOOKUP(F281,税率表!$A$41:$D$43,4,1),0)</f>
        <v>0</v>
      </c>
      <c r="I281" s="30">
        <f t="shared" si="22"/>
        <v>0</v>
      </c>
      <c r="J281" s="30">
        <f t="shared" si="23"/>
        <v>0</v>
      </c>
    </row>
    <row r="282" spans="1:10">
      <c r="A282" s="28">
        <v>281</v>
      </c>
      <c r="B282" s="28"/>
      <c r="C282" s="28"/>
      <c r="D282" s="29"/>
      <c r="E282" s="35">
        <f t="shared" si="20"/>
        <v>0</v>
      </c>
      <c r="F282" s="35">
        <f t="shared" si="21"/>
        <v>0</v>
      </c>
      <c r="G282" s="30">
        <f>IF(F282&gt;0,VLOOKUP(F282,税率表!$A$41:$D$43,3,1),0)</f>
        <v>0</v>
      </c>
      <c r="H282" s="30">
        <f>IF(F282&gt;0,VLOOKUP(F282,税率表!$A$41:$D$43,4,1),0)</f>
        <v>0</v>
      </c>
      <c r="I282" s="30">
        <f t="shared" si="22"/>
        <v>0</v>
      </c>
      <c r="J282" s="30">
        <f t="shared" si="23"/>
        <v>0</v>
      </c>
    </row>
    <row r="283" spans="1:10">
      <c r="A283" s="28">
        <v>282</v>
      </c>
      <c r="B283" s="28"/>
      <c r="C283" s="28"/>
      <c r="D283" s="29"/>
      <c r="E283" s="35">
        <f t="shared" si="20"/>
        <v>0</v>
      </c>
      <c r="F283" s="35">
        <f t="shared" si="21"/>
        <v>0</v>
      </c>
      <c r="G283" s="30">
        <f>IF(F283&gt;0,VLOOKUP(F283,税率表!$A$41:$D$43,3,1),0)</f>
        <v>0</v>
      </c>
      <c r="H283" s="30">
        <f>IF(F283&gt;0,VLOOKUP(F283,税率表!$A$41:$D$43,4,1),0)</f>
        <v>0</v>
      </c>
      <c r="I283" s="30">
        <f t="shared" si="22"/>
        <v>0</v>
      </c>
      <c r="J283" s="30">
        <f t="shared" si="23"/>
        <v>0</v>
      </c>
    </row>
    <row r="284" spans="1:10">
      <c r="A284" s="28">
        <v>283</v>
      </c>
      <c r="B284" s="28"/>
      <c r="C284" s="28"/>
      <c r="D284" s="29"/>
      <c r="E284" s="35">
        <f t="shared" si="20"/>
        <v>0</v>
      </c>
      <c r="F284" s="35">
        <f t="shared" si="21"/>
        <v>0</v>
      </c>
      <c r="G284" s="30">
        <f>IF(F284&gt;0,VLOOKUP(F284,税率表!$A$41:$D$43,3,1),0)</f>
        <v>0</v>
      </c>
      <c r="H284" s="30">
        <f>IF(F284&gt;0,VLOOKUP(F284,税率表!$A$41:$D$43,4,1),0)</f>
        <v>0</v>
      </c>
      <c r="I284" s="30">
        <f t="shared" si="22"/>
        <v>0</v>
      </c>
      <c r="J284" s="30">
        <f t="shared" si="23"/>
        <v>0</v>
      </c>
    </row>
    <row r="285" spans="1:10">
      <c r="A285" s="28">
        <v>284</v>
      </c>
      <c r="B285" s="28"/>
      <c r="C285" s="28"/>
      <c r="D285" s="29"/>
      <c r="E285" s="35">
        <f t="shared" si="20"/>
        <v>0</v>
      </c>
      <c r="F285" s="35">
        <f t="shared" si="21"/>
        <v>0</v>
      </c>
      <c r="G285" s="30">
        <f>IF(F285&gt;0,VLOOKUP(F285,税率表!$A$41:$D$43,3,1),0)</f>
        <v>0</v>
      </c>
      <c r="H285" s="30">
        <f>IF(F285&gt;0,VLOOKUP(F285,税率表!$A$41:$D$43,4,1),0)</f>
        <v>0</v>
      </c>
      <c r="I285" s="30">
        <f t="shared" si="22"/>
        <v>0</v>
      </c>
      <c r="J285" s="30">
        <f t="shared" si="23"/>
        <v>0</v>
      </c>
    </row>
    <row r="286" spans="1:10">
      <c r="A286" s="28">
        <v>285</v>
      </c>
      <c r="B286" s="28"/>
      <c r="C286" s="28"/>
      <c r="D286" s="29"/>
      <c r="E286" s="35">
        <f t="shared" si="20"/>
        <v>0</v>
      </c>
      <c r="F286" s="35">
        <f t="shared" si="21"/>
        <v>0</v>
      </c>
      <c r="G286" s="30">
        <f>IF(F286&gt;0,VLOOKUP(F286,税率表!$A$41:$D$43,3,1),0)</f>
        <v>0</v>
      </c>
      <c r="H286" s="30">
        <f>IF(F286&gt;0,VLOOKUP(F286,税率表!$A$41:$D$43,4,1),0)</f>
        <v>0</v>
      </c>
      <c r="I286" s="30">
        <f t="shared" si="22"/>
        <v>0</v>
      </c>
      <c r="J286" s="30">
        <f t="shared" si="23"/>
        <v>0</v>
      </c>
    </row>
    <row r="287" spans="1:10">
      <c r="A287" s="28">
        <v>286</v>
      </c>
      <c r="B287" s="28"/>
      <c r="C287" s="28"/>
      <c r="D287" s="29"/>
      <c r="E287" s="35">
        <f t="shared" si="20"/>
        <v>0</v>
      </c>
      <c r="F287" s="35">
        <f t="shared" si="21"/>
        <v>0</v>
      </c>
      <c r="G287" s="30">
        <f>IF(F287&gt;0,VLOOKUP(F287,税率表!$A$41:$D$43,3,1),0)</f>
        <v>0</v>
      </c>
      <c r="H287" s="30">
        <f>IF(F287&gt;0,VLOOKUP(F287,税率表!$A$41:$D$43,4,1),0)</f>
        <v>0</v>
      </c>
      <c r="I287" s="30">
        <f t="shared" si="22"/>
        <v>0</v>
      </c>
      <c r="J287" s="30">
        <f t="shared" si="23"/>
        <v>0</v>
      </c>
    </row>
    <row r="288" spans="1:10">
      <c r="A288" s="28">
        <v>287</v>
      </c>
      <c r="B288" s="28"/>
      <c r="C288" s="28"/>
      <c r="D288" s="29"/>
      <c r="E288" s="35">
        <f t="shared" si="20"/>
        <v>0</v>
      </c>
      <c r="F288" s="35">
        <f t="shared" si="21"/>
        <v>0</v>
      </c>
      <c r="G288" s="30">
        <f>IF(F288&gt;0,VLOOKUP(F288,税率表!$A$41:$D$43,3,1),0)</f>
        <v>0</v>
      </c>
      <c r="H288" s="30">
        <f>IF(F288&gt;0,VLOOKUP(F288,税率表!$A$41:$D$43,4,1),0)</f>
        <v>0</v>
      </c>
      <c r="I288" s="30">
        <f t="shared" si="22"/>
        <v>0</v>
      </c>
      <c r="J288" s="30">
        <f t="shared" si="23"/>
        <v>0</v>
      </c>
    </row>
    <row r="289" spans="1:10">
      <c r="A289" s="28">
        <v>288</v>
      </c>
      <c r="B289" s="28"/>
      <c r="C289" s="28"/>
      <c r="D289" s="29"/>
      <c r="E289" s="35">
        <f t="shared" si="20"/>
        <v>0</v>
      </c>
      <c r="F289" s="35">
        <f t="shared" si="21"/>
        <v>0</v>
      </c>
      <c r="G289" s="30">
        <f>IF(F289&gt;0,VLOOKUP(F289,税率表!$A$41:$D$43,3,1),0)</f>
        <v>0</v>
      </c>
      <c r="H289" s="30">
        <f>IF(F289&gt;0,VLOOKUP(F289,税率表!$A$41:$D$43,4,1),0)</f>
        <v>0</v>
      </c>
      <c r="I289" s="30">
        <f t="shared" si="22"/>
        <v>0</v>
      </c>
      <c r="J289" s="30">
        <f t="shared" si="23"/>
        <v>0</v>
      </c>
    </row>
    <row r="290" spans="1:10">
      <c r="A290" s="28">
        <v>289</v>
      </c>
      <c r="B290" s="28"/>
      <c r="C290" s="28"/>
      <c r="D290" s="29"/>
      <c r="E290" s="35">
        <f t="shared" si="20"/>
        <v>0</v>
      </c>
      <c r="F290" s="35">
        <f t="shared" si="21"/>
        <v>0</v>
      </c>
      <c r="G290" s="30">
        <f>IF(F290&gt;0,VLOOKUP(F290,税率表!$A$41:$D$43,3,1),0)</f>
        <v>0</v>
      </c>
      <c r="H290" s="30">
        <f>IF(F290&gt;0,VLOOKUP(F290,税率表!$A$41:$D$43,4,1),0)</f>
        <v>0</v>
      </c>
      <c r="I290" s="30">
        <f t="shared" si="22"/>
        <v>0</v>
      </c>
      <c r="J290" s="30">
        <f t="shared" si="23"/>
        <v>0</v>
      </c>
    </row>
    <row r="291" spans="1:10">
      <c r="A291" s="28">
        <v>290</v>
      </c>
      <c r="B291" s="28"/>
      <c r="C291" s="28"/>
      <c r="D291" s="29"/>
      <c r="E291" s="35">
        <f t="shared" si="20"/>
        <v>0</v>
      </c>
      <c r="F291" s="35">
        <f t="shared" si="21"/>
        <v>0</v>
      </c>
      <c r="G291" s="30">
        <f>IF(F291&gt;0,VLOOKUP(F291,税率表!$A$41:$D$43,3,1),0)</f>
        <v>0</v>
      </c>
      <c r="H291" s="30">
        <f>IF(F291&gt;0,VLOOKUP(F291,税率表!$A$41:$D$43,4,1),0)</f>
        <v>0</v>
      </c>
      <c r="I291" s="30">
        <f t="shared" si="22"/>
        <v>0</v>
      </c>
      <c r="J291" s="30">
        <f t="shared" si="23"/>
        <v>0</v>
      </c>
    </row>
    <row r="292" spans="1:10">
      <c r="A292" s="28">
        <v>291</v>
      </c>
      <c r="B292" s="28"/>
      <c r="C292" s="28"/>
      <c r="D292" s="29"/>
      <c r="E292" s="35">
        <f t="shared" si="20"/>
        <v>0</v>
      </c>
      <c r="F292" s="35">
        <f t="shared" si="21"/>
        <v>0</v>
      </c>
      <c r="G292" s="30">
        <f>IF(F292&gt;0,VLOOKUP(F292,税率表!$A$41:$D$43,3,1),0)</f>
        <v>0</v>
      </c>
      <c r="H292" s="30">
        <f>IF(F292&gt;0,VLOOKUP(F292,税率表!$A$41:$D$43,4,1),0)</f>
        <v>0</v>
      </c>
      <c r="I292" s="30">
        <f t="shared" si="22"/>
        <v>0</v>
      </c>
      <c r="J292" s="30">
        <f t="shared" si="23"/>
        <v>0</v>
      </c>
    </row>
    <row r="293" spans="1:10">
      <c r="A293" s="28">
        <v>292</v>
      </c>
      <c r="B293" s="28"/>
      <c r="C293" s="28"/>
      <c r="D293" s="29"/>
      <c r="E293" s="35">
        <f t="shared" si="20"/>
        <v>0</v>
      </c>
      <c r="F293" s="35">
        <f t="shared" si="21"/>
        <v>0</v>
      </c>
      <c r="G293" s="30">
        <f>IF(F293&gt;0,VLOOKUP(F293,税率表!$A$41:$D$43,3,1),0)</f>
        <v>0</v>
      </c>
      <c r="H293" s="30">
        <f>IF(F293&gt;0,VLOOKUP(F293,税率表!$A$41:$D$43,4,1),0)</f>
        <v>0</v>
      </c>
      <c r="I293" s="30">
        <f t="shared" si="22"/>
        <v>0</v>
      </c>
      <c r="J293" s="30">
        <f t="shared" si="23"/>
        <v>0</v>
      </c>
    </row>
    <row r="294" spans="1:10">
      <c r="A294" s="28">
        <v>293</v>
      </c>
      <c r="B294" s="28"/>
      <c r="C294" s="28"/>
      <c r="D294" s="29"/>
      <c r="E294" s="35">
        <f t="shared" si="20"/>
        <v>0</v>
      </c>
      <c r="F294" s="35">
        <f t="shared" si="21"/>
        <v>0</v>
      </c>
      <c r="G294" s="30">
        <f>IF(F294&gt;0,VLOOKUP(F294,税率表!$A$41:$D$43,3,1),0)</f>
        <v>0</v>
      </c>
      <c r="H294" s="30">
        <f>IF(F294&gt;0,VLOOKUP(F294,税率表!$A$41:$D$43,4,1),0)</f>
        <v>0</v>
      </c>
      <c r="I294" s="30">
        <f t="shared" si="22"/>
        <v>0</v>
      </c>
      <c r="J294" s="30">
        <f t="shared" si="23"/>
        <v>0</v>
      </c>
    </row>
    <row r="295" spans="1:10">
      <c r="A295" s="28">
        <v>294</v>
      </c>
      <c r="B295" s="28"/>
      <c r="C295" s="28"/>
      <c r="D295" s="29"/>
      <c r="E295" s="35">
        <f t="shared" si="20"/>
        <v>0</v>
      </c>
      <c r="F295" s="35">
        <f t="shared" si="21"/>
        <v>0</v>
      </c>
      <c r="G295" s="30">
        <f>IF(F295&gt;0,VLOOKUP(F295,税率表!$A$41:$D$43,3,1),0)</f>
        <v>0</v>
      </c>
      <c r="H295" s="30">
        <f>IF(F295&gt;0,VLOOKUP(F295,税率表!$A$41:$D$43,4,1),0)</f>
        <v>0</v>
      </c>
      <c r="I295" s="30">
        <f t="shared" si="22"/>
        <v>0</v>
      </c>
      <c r="J295" s="30">
        <f t="shared" si="23"/>
        <v>0</v>
      </c>
    </row>
    <row r="296" spans="1:10">
      <c r="A296" s="28">
        <v>295</v>
      </c>
      <c r="B296" s="28"/>
      <c r="C296" s="28"/>
      <c r="D296" s="29"/>
      <c r="E296" s="35">
        <f t="shared" si="20"/>
        <v>0</v>
      </c>
      <c r="F296" s="35">
        <f t="shared" si="21"/>
        <v>0</v>
      </c>
      <c r="G296" s="30">
        <f>IF(F296&gt;0,VLOOKUP(F296,税率表!$A$41:$D$43,3,1),0)</f>
        <v>0</v>
      </c>
      <c r="H296" s="30">
        <f>IF(F296&gt;0,VLOOKUP(F296,税率表!$A$41:$D$43,4,1),0)</f>
        <v>0</v>
      </c>
      <c r="I296" s="30">
        <f t="shared" si="22"/>
        <v>0</v>
      </c>
      <c r="J296" s="30">
        <f t="shared" si="23"/>
        <v>0</v>
      </c>
    </row>
    <row r="297" spans="1:10">
      <c r="A297" s="28">
        <v>296</v>
      </c>
      <c r="B297" s="28"/>
      <c r="C297" s="28"/>
      <c r="D297" s="29"/>
      <c r="E297" s="35">
        <f t="shared" si="20"/>
        <v>0</v>
      </c>
      <c r="F297" s="35">
        <f t="shared" si="21"/>
        <v>0</v>
      </c>
      <c r="G297" s="30">
        <f>IF(F297&gt;0,VLOOKUP(F297,税率表!$A$41:$D$43,3,1),0)</f>
        <v>0</v>
      </c>
      <c r="H297" s="30">
        <f>IF(F297&gt;0,VLOOKUP(F297,税率表!$A$41:$D$43,4,1),0)</f>
        <v>0</v>
      </c>
      <c r="I297" s="30">
        <f t="shared" si="22"/>
        <v>0</v>
      </c>
      <c r="J297" s="30">
        <f t="shared" si="23"/>
        <v>0</v>
      </c>
    </row>
    <row r="298" spans="1:10">
      <c r="A298" s="28">
        <v>297</v>
      </c>
      <c r="B298" s="28"/>
      <c r="C298" s="28"/>
      <c r="D298" s="29"/>
      <c r="E298" s="35">
        <f t="shared" si="20"/>
        <v>0</v>
      </c>
      <c r="F298" s="35">
        <f t="shared" si="21"/>
        <v>0</v>
      </c>
      <c r="G298" s="30">
        <f>IF(F298&gt;0,VLOOKUP(F298,税率表!$A$41:$D$43,3,1),0)</f>
        <v>0</v>
      </c>
      <c r="H298" s="30">
        <f>IF(F298&gt;0,VLOOKUP(F298,税率表!$A$41:$D$43,4,1),0)</f>
        <v>0</v>
      </c>
      <c r="I298" s="30">
        <f t="shared" si="22"/>
        <v>0</v>
      </c>
      <c r="J298" s="30">
        <f t="shared" si="23"/>
        <v>0</v>
      </c>
    </row>
    <row r="299" spans="1:10">
      <c r="A299" s="28">
        <v>298</v>
      </c>
      <c r="B299" s="28"/>
      <c r="C299" s="28"/>
      <c r="D299" s="29"/>
      <c r="E299" s="35">
        <f t="shared" si="20"/>
        <v>0</v>
      </c>
      <c r="F299" s="35">
        <f t="shared" si="21"/>
        <v>0</v>
      </c>
      <c r="G299" s="30">
        <f>IF(F299&gt;0,VLOOKUP(F299,税率表!$A$41:$D$43,3,1),0)</f>
        <v>0</v>
      </c>
      <c r="H299" s="30">
        <f>IF(F299&gt;0,VLOOKUP(F299,税率表!$A$41:$D$43,4,1),0)</f>
        <v>0</v>
      </c>
      <c r="I299" s="30">
        <f t="shared" si="22"/>
        <v>0</v>
      </c>
      <c r="J299" s="30">
        <f t="shared" si="23"/>
        <v>0</v>
      </c>
    </row>
    <row r="300" spans="1:10">
      <c r="A300" s="28">
        <v>299</v>
      </c>
      <c r="B300" s="28"/>
      <c r="C300" s="28"/>
      <c r="D300" s="29"/>
      <c r="E300" s="35">
        <f t="shared" si="20"/>
        <v>0</v>
      </c>
      <c r="F300" s="35">
        <f t="shared" si="21"/>
        <v>0</v>
      </c>
      <c r="G300" s="30">
        <f>IF(F300&gt;0,VLOOKUP(F300,税率表!$A$41:$D$43,3,1),0)</f>
        <v>0</v>
      </c>
      <c r="H300" s="30">
        <f>IF(F300&gt;0,VLOOKUP(F300,税率表!$A$41:$D$43,4,1),0)</f>
        <v>0</v>
      </c>
      <c r="I300" s="30">
        <f t="shared" si="22"/>
        <v>0</v>
      </c>
      <c r="J300" s="30">
        <f t="shared" si="23"/>
        <v>0</v>
      </c>
    </row>
    <row r="301" spans="1:10">
      <c r="A301" s="28">
        <v>300</v>
      </c>
      <c r="B301" s="28"/>
      <c r="C301" s="28"/>
      <c r="D301" s="29"/>
      <c r="E301" s="35">
        <f t="shared" si="20"/>
        <v>0</v>
      </c>
      <c r="F301" s="35">
        <f t="shared" si="21"/>
        <v>0</v>
      </c>
      <c r="G301" s="30">
        <f>IF(F301&gt;0,VLOOKUP(F301,税率表!$A$41:$D$43,3,1),0)</f>
        <v>0</v>
      </c>
      <c r="H301" s="30">
        <f>IF(F301&gt;0,VLOOKUP(F301,税率表!$A$41:$D$43,4,1),0)</f>
        <v>0</v>
      </c>
      <c r="I301" s="30">
        <f t="shared" si="22"/>
        <v>0</v>
      </c>
      <c r="J301" s="30">
        <f t="shared" si="23"/>
        <v>0</v>
      </c>
    </row>
    <row r="302" spans="1:10">
      <c r="A302" s="28">
        <v>301</v>
      </c>
      <c r="B302" s="28"/>
      <c r="C302" s="28"/>
      <c r="D302" s="29"/>
      <c r="E302" s="35">
        <f t="shared" si="20"/>
        <v>0</v>
      </c>
      <c r="F302" s="35">
        <f t="shared" si="21"/>
        <v>0</v>
      </c>
      <c r="G302" s="30">
        <f>IF(F302&gt;0,VLOOKUP(F302,税率表!$A$41:$D$43,3,1),0)</f>
        <v>0</v>
      </c>
      <c r="H302" s="30">
        <f>IF(F302&gt;0,VLOOKUP(F302,税率表!$A$41:$D$43,4,1),0)</f>
        <v>0</v>
      </c>
      <c r="I302" s="30">
        <f t="shared" si="22"/>
        <v>0</v>
      </c>
      <c r="J302" s="30">
        <f t="shared" si="23"/>
        <v>0</v>
      </c>
    </row>
    <row r="303" spans="1:10">
      <c r="A303" s="28">
        <v>302</v>
      </c>
      <c r="B303" s="28"/>
      <c r="C303" s="28"/>
      <c r="D303" s="29"/>
      <c r="E303" s="35">
        <f t="shared" si="20"/>
        <v>0</v>
      </c>
      <c r="F303" s="35">
        <f t="shared" si="21"/>
        <v>0</v>
      </c>
      <c r="G303" s="30">
        <f>IF(F303&gt;0,VLOOKUP(F303,税率表!$A$41:$D$43,3,1),0)</f>
        <v>0</v>
      </c>
      <c r="H303" s="30">
        <f>IF(F303&gt;0,VLOOKUP(F303,税率表!$A$41:$D$43,4,1),0)</f>
        <v>0</v>
      </c>
      <c r="I303" s="30">
        <f t="shared" si="22"/>
        <v>0</v>
      </c>
      <c r="J303" s="30">
        <f t="shared" si="23"/>
        <v>0</v>
      </c>
    </row>
    <row r="304" spans="1:10">
      <c r="A304" s="28">
        <v>303</v>
      </c>
      <c r="B304" s="28"/>
      <c r="C304" s="28"/>
      <c r="D304" s="29"/>
      <c r="E304" s="35">
        <f t="shared" si="20"/>
        <v>0</v>
      </c>
      <c r="F304" s="35">
        <f t="shared" si="21"/>
        <v>0</v>
      </c>
      <c r="G304" s="30">
        <f>IF(F304&gt;0,VLOOKUP(F304,税率表!$A$41:$D$43,3,1),0)</f>
        <v>0</v>
      </c>
      <c r="H304" s="30">
        <f>IF(F304&gt;0,VLOOKUP(F304,税率表!$A$41:$D$43,4,1),0)</f>
        <v>0</v>
      </c>
      <c r="I304" s="30">
        <f t="shared" si="22"/>
        <v>0</v>
      </c>
      <c r="J304" s="30">
        <f t="shared" si="23"/>
        <v>0</v>
      </c>
    </row>
    <row r="305" spans="1:10">
      <c r="A305" s="28">
        <v>304</v>
      </c>
      <c r="B305" s="28"/>
      <c r="C305" s="28"/>
      <c r="D305" s="29"/>
      <c r="E305" s="35">
        <f t="shared" si="20"/>
        <v>0</v>
      </c>
      <c r="F305" s="35">
        <f t="shared" si="21"/>
        <v>0</v>
      </c>
      <c r="G305" s="30">
        <f>IF(F305&gt;0,VLOOKUP(F305,税率表!$A$41:$D$43,3,1),0)</f>
        <v>0</v>
      </c>
      <c r="H305" s="30">
        <f>IF(F305&gt;0,VLOOKUP(F305,税率表!$A$41:$D$43,4,1),0)</f>
        <v>0</v>
      </c>
      <c r="I305" s="30">
        <f t="shared" si="22"/>
        <v>0</v>
      </c>
      <c r="J305" s="30">
        <f t="shared" si="23"/>
        <v>0</v>
      </c>
    </row>
    <row r="306" spans="1:10">
      <c r="A306" s="28">
        <v>305</v>
      </c>
      <c r="B306" s="28"/>
      <c r="C306" s="28"/>
      <c r="D306" s="29"/>
      <c r="E306" s="35">
        <f t="shared" si="20"/>
        <v>0</v>
      </c>
      <c r="F306" s="35">
        <f t="shared" si="21"/>
        <v>0</v>
      </c>
      <c r="G306" s="30">
        <f>IF(F306&gt;0,VLOOKUP(F306,税率表!$A$41:$D$43,3,1),0)</f>
        <v>0</v>
      </c>
      <c r="H306" s="30">
        <f>IF(F306&gt;0,VLOOKUP(F306,税率表!$A$41:$D$43,4,1),0)</f>
        <v>0</v>
      </c>
      <c r="I306" s="30">
        <f t="shared" si="22"/>
        <v>0</v>
      </c>
      <c r="J306" s="30">
        <f t="shared" si="23"/>
        <v>0</v>
      </c>
    </row>
    <row r="307" spans="1:10">
      <c r="A307" s="28">
        <v>306</v>
      </c>
      <c r="B307" s="28"/>
      <c r="C307" s="28"/>
      <c r="D307" s="29"/>
      <c r="E307" s="35">
        <f t="shared" si="20"/>
        <v>0</v>
      </c>
      <c r="F307" s="35">
        <f t="shared" si="21"/>
        <v>0</v>
      </c>
      <c r="G307" s="30">
        <f>IF(F307&gt;0,VLOOKUP(F307,税率表!$A$41:$D$43,3,1),0)</f>
        <v>0</v>
      </c>
      <c r="H307" s="30">
        <f>IF(F307&gt;0,VLOOKUP(F307,税率表!$A$41:$D$43,4,1),0)</f>
        <v>0</v>
      </c>
      <c r="I307" s="30">
        <f t="shared" si="22"/>
        <v>0</v>
      </c>
      <c r="J307" s="30">
        <f t="shared" si="23"/>
        <v>0</v>
      </c>
    </row>
    <row r="308" spans="1:10">
      <c r="A308" s="28">
        <v>307</v>
      </c>
      <c r="B308" s="28"/>
      <c r="C308" s="28"/>
      <c r="D308" s="29"/>
      <c r="E308" s="35">
        <f t="shared" si="20"/>
        <v>0</v>
      </c>
      <c r="F308" s="35">
        <f t="shared" si="21"/>
        <v>0</v>
      </c>
      <c r="G308" s="30">
        <f>IF(F308&gt;0,VLOOKUP(F308,税率表!$A$41:$D$43,3,1),0)</f>
        <v>0</v>
      </c>
      <c r="H308" s="30">
        <f>IF(F308&gt;0,VLOOKUP(F308,税率表!$A$41:$D$43,4,1),0)</f>
        <v>0</v>
      </c>
      <c r="I308" s="30">
        <f t="shared" si="22"/>
        <v>0</v>
      </c>
      <c r="J308" s="30">
        <f t="shared" si="23"/>
        <v>0</v>
      </c>
    </row>
    <row r="309" spans="1:10">
      <c r="A309" s="28">
        <v>308</v>
      </c>
      <c r="B309" s="28"/>
      <c r="C309" s="28"/>
      <c r="D309" s="29"/>
      <c r="E309" s="35">
        <f t="shared" si="20"/>
        <v>0</v>
      </c>
      <c r="F309" s="35">
        <f t="shared" si="21"/>
        <v>0</v>
      </c>
      <c r="G309" s="30">
        <f>IF(F309&gt;0,VLOOKUP(F309,税率表!$A$41:$D$43,3,1),0)</f>
        <v>0</v>
      </c>
      <c r="H309" s="30">
        <f>IF(F309&gt;0,VLOOKUP(F309,税率表!$A$41:$D$43,4,1),0)</f>
        <v>0</v>
      </c>
      <c r="I309" s="30">
        <f t="shared" si="22"/>
        <v>0</v>
      </c>
      <c r="J309" s="30">
        <f t="shared" si="23"/>
        <v>0</v>
      </c>
    </row>
    <row r="310" spans="1:10">
      <c r="A310" s="28">
        <v>309</v>
      </c>
      <c r="B310" s="28"/>
      <c r="C310" s="28"/>
      <c r="D310" s="29"/>
      <c r="E310" s="35">
        <f t="shared" si="20"/>
        <v>0</v>
      </c>
      <c r="F310" s="35">
        <f t="shared" si="21"/>
        <v>0</v>
      </c>
      <c r="G310" s="30">
        <f>IF(F310&gt;0,VLOOKUP(F310,税率表!$A$41:$D$43,3,1),0)</f>
        <v>0</v>
      </c>
      <c r="H310" s="30">
        <f>IF(F310&gt;0,VLOOKUP(F310,税率表!$A$41:$D$43,4,1),0)</f>
        <v>0</v>
      </c>
      <c r="I310" s="30">
        <f t="shared" si="22"/>
        <v>0</v>
      </c>
      <c r="J310" s="30">
        <f t="shared" si="23"/>
        <v>0</v>
      </c>
    </row>
    <row r="311" spans="1:10">
      <c r="A311" s="28">
        <v>310</v>
      </c>
      <c r="B311" s="28"/>
      <c r="C311" s="28"/>
      <c r="D311" s="29"/>
      <c r="E311" s="35">
        <f t="shared" si="20"/>
        <v>0</v>
      </c>
      <c r="F311" s="35">
        <f t="shared" si="21"/>
        <v>0</v>
      </c>
      <c r="G311" s="30">
        <f>IF(F311&gt;0,VLOOKUP(F311,税率表!$A$41:$D$43,3,1),0)</f>
        <v>0</v>
      </c>
      <c r="H311" s="30">
        <f>IF(F311&gt;0,VLOOKUP(F311,税率表!$A$41:$D$43,4,1),0)</f>
        <v>0</v>
      </c>
      <c r="I311" s="30">
        <f t="shared" si="22"/>
        <v>0</v>
      </c>
      <c r="J311" s="30">
        <f t="shared" si="23"/>
        <v>0</v>
      </c>
    </row>
    <row r="312" spans="1:10">
      <c r="A312" s="28">
        <v>311</v>
      </c>
      <c r="B312" s="28"/>
      <c r="C312" s="28"/>
      <c r="D312" s="29"/>
      <c r="E312" s="35">
        <f t="shared" si="20"/>
        <v>0</v>
      </c>
      <c r="F312" s="35">
        <f t="shared" si="21"/>
        <v>0</v>
      </c>
      <c r="G312" s="30">
        <f>IF(F312&gt;0,VLOOKUP(F312,税率表!$A$41:$D$43,3,1),0)</f>
        <v>0</v>
      </c>
      <c r="H312" s="30">
        <f>IF(F312&gt;0,VLOOKUP(F312,税率表!$A$41:$D$43,4,1),0)</f>
        <v>0</v>
      </c>
      <c r="I312" s="30">
        <f t="shared" si="22"/>
        <v>0</v>
      </c>
      <c r="J312" s="30">
        <f t="shared" si="23"/>
        <v>0</v>
      </c>
    </row>
    <row r="313" spans="1:10">
      <c r="A313" s="28">
        <v>312</v>
      </c>
      <c r="B313" s="28"/>
      <c r="C313" s="28"/>
      <c r="D313" s="29"/>
      <c r="E313" s="35">
        <f t="shared" si="20"/>
        <v>0</v>
      </c>
      <c r="F313" s="35">
        <f t="shared" si="21"/>
        <v>0</v>
      </c>
      <c r="G313" s="30">
        <f>IF(F313&gt;0,VLOOKUP(F313,税率表!$A$41:$D$43,3,1),0)</f>
        <v>0</v>
      </c>
      <c r="H313" s="30">
        <f>IF(F313&gt;0,VLOOKUP(F313,税率表!$A$41:$D$43,4,1),0)</f>
        <v>0</v>
      </c>
      <c r="I313" s="30">
        <f t="shared" si="22"/>
        <v>0</v>
      </c>
      <c r="J313" s="30">
        <f t="shared" si="23"/>
        <v>0</v>
      </c>
    </row>
    <row r="314" spans="1:10">
      <c r="A314" s="28">
        <v>313</v>
      </c>
      <c r="B314" s="28"/>
      <c r="C314" s="28"/>
      <c r="D314" s="29"/>
      <c r="E314" s="35">
        <f t="shared" si="20"/>
        <v>0</v>
      </c>
      <c r="F314" s="35">
        <f t="shared" si="21"/>
        <v>0</v>
      </c>
      <c r="G314" s="30">
        <f>IF(F314&gt;0,VLOOKUP(F314,税率表!$A$41:$D$43,3,1),0)</f>
        <v>0</v>
      </c>
      <c r="H314" s="30">
        <f>IF(F314&gt;0,VLOOKUP(F314,税率表!$A$41:$D$43,4,1),0)</f>
        <v>0</v>
      </c>
      <c r="I314" s="30">
        <f t="shared" si="22"/>
        <v>0</v>
      </c>
      <c r="J314" s="30">
        <f t="shared" si="23"/>
        <v>0</v>
      </c>
    </row>
    <row r="315" spans="1:10">
      <c r="A315" s="28">
        <v>314</v>
      </c>
      <c r="B315" s="28"/>
      <c r="C315" s="28"/>
      <c r="D315" s="29"/>
      <c r="E315" s="35">
        <f t="shared" si="20"/>
        <v>0</v>
      </c>
      <c r="F315" s="35">
        <f t="shared" si="21"/>
        <v>0</v>
      </c>
      <c r="G315" s="30">
        <f>IF(F315&gt;0,VLOOKUP(F315,税率表!$A$41:$D$43,3,1),0)</f>
        <v>0</v>
      </c>
      <c r="H315" s="30">
        <f>IF(F315&gt;0,VLOOKUP(F315,税率表!$A$41:$D$43,4,1),0)</f>
        <v>0</v>
      </c>
      <c r="I315" s="30">
        <f t="shared" si="22"/>
        <v>0</v>
      </c>
      <c r="J315" s="30">
        <f t="shared" si="23"/>
        <v>0</v>
      </c>
    </row>
    <row r="316" spans="1:10">
      <c r="A316" s="28">
        <v>315</v>
      </c>
      <c r="B316" s="28"/>
      <c r="C316" s="28"/>
      <c r="D316" s="29"/>
      <c r="E316" s="35">
        <f t="shared" si="20"/>
        <v>0</v>
      </c>
      <c r="F316" s="35">
        <f t="shared" si="21"/>
        <v>0</v>
      </c>
      <c r="G316" s="30">
        <f>IF(F316&gt;0,VLOOKUP(F316,税率表!$A$41:$D$43,3,1),0)</f>
        <v>0</v>
      </c>
      <c r="H316" s="30">
        <f>IF(F316&gt;0,VLOOKUP(F316,税率表!$A$41:$D$43,4,1),0)</f>
        <v>0</v>
      </c>
      <c r="I316" s="30">
        <f t="shared" si="22"/>
        <v>0</v>
      </c>
      <c r="J316" s="30">
        <f t="shared" si="23"/>
        <v>0</v>
      </c>
    </row>
    <row r="317" spans="1:10">
      <c r="A317" s="28">
        <v>316</v>
      </c>
      <c r="B317" s="28"/>
      <c r="C317" s="28"/>
      <c r="D317" s="29"/>
      <c r="E317" s="35">
        <f t="shared" si="20"/>
        <v>0</v>
      </c>
      <c r="F317" s="35">
        <f t="shared" si="21"/>
        <v>0</v>
      </c>
      <c r="G317" s="30">
        <f>IF(F317&gt;0,VLOOKUP(F317,税率表!$A$41:$D$43,3,1),0)</f>
        <v>0</v>
      </c>
      <c r="H317" s="30">
        <f>IF(F317&gt;0,VLOOKUP(F317,税率表!$A$41:$D$43,4,1),0)</f>
        <v>0</v>
      </c>
      <c r="I317" s="30">
        <f t="shared" si="22"/>
        <v>0</v>
      </c>
      <c r="J317" s="30">
        <f t="shared" si="23"/>
        <v>0</v>
      </c>
    </row>
    <row r="318" spans="1:10">
      <c r="A318" s="28">
        <v>317</v>
      </c>
      <c r="B318" s="28"/>
      <c r="C318" s="28"/>
      <c r="D318" s="29"/>
      <c r="E318" s="35">
        <f t="shared" si="20"/>
        <v>0</v>
      </c>
      <c r="F318" s="35">
        <f t="shared" si="21"/>
        <v>0</v>
      </c>
      <c r="G318" s="30">
        <f>IF(F318&gt;0,VLOOKUP(F318,税率表!$A$41:$D$43,3,1),0)</f>
        <v>0</v>
      </c>
      <c r="H318" s="30">
        <f>IF(F318&gt;0,VLOOKUP(F318,税率表!$A$41:$D$43,4,1),0)</f>
        <v>0</v>
      </c>
      <c r="I318" s="30">
        <f t="shared" si="22"/>
        <v>0</v>
      </c>
      <c r="J318" s="30">
        <f t="shared" si="23"/>
        <v>0</v>
      </c>
    </row>
    <row r="319" spans="1:10">
      <c r="A319" s="28">
        <v>318</v>
      </c>
      <c r="B319" s="28"/>
      <c r="C319" s="28"/>
      <c r="D319" s="29"/>
      <c r="E319" s="35">
        <f t="shared" si="20"/>
        <v>0</v>
      </c>
      <c r="F319" s="35">
        <f t="shared" si="21"/>
        <v>0</v>
      </c>
      <c r="G319" s="30">
        <f>IF(F319&gt;0,VLOOKUP(F319,税率表!$A$41:$D$43,3,1),0)</f>
        <v>0</v>
      </c>
      <c r="H319" s="30">
        <f>IF(F319&gt;0,VLOOKUP(F319,税率表!$A$41:$D$43,4,1),0)</f>
        <v>0</v>
      </c>
      <c r="I319" s="30">
        <f t="shared" si="22"/>
        <v>0</v>
      </c>
      <c r="J319" s="30">
        <f t="shared" si="23"/>
        <v>0</v>
      </c>
    </row>
    <row r="320" spans="1:10">
      <c r="A320" s="28">
        <v>319</v>
      </c>
      <c r="B320" s="28"/>
      <c r="C320" s="28"/>
      <c r="D320" s="29"/>
      <c r="E320" s="35">
        <f t="shared" si="20"/>
        <v>0</v>
      </c>
      <c r="F320" s="35">
        <f t="shared" si="21"/>
        <v>0</v>
      </c>
      <c r="G320" s="30">
        <f>IF(F320&gt;0,VLOOKUP(F320,税率表!$A$41:$D$43,3,1),0)</f>
        <v>0</v>
      </c>
      <c r="H320" s="30">
        <f>IF(F320&gt;0,VLOOKUP(F320,税率表!$A$41:$D$43,4,1),0)</f>
        <v>0</v>
      </c>
      <c r="I320" s="30">
        <f t="shared" si="22"/>
        <v>0</v>
      </c>
      <c r="J320" s="30">
        <f t="shared" si="23"/>
        <v>0</v>
      </c>
    </row>
    <row r="321" spans="1:10">
      <c r="A321" s="28">
        <v>320</v>
      </c>
      <c r="B321" s="28"/>
      <c r="C321" s="28"/>
      <c r="D321" s="29"/>
      <c r="E321" s="35">
        <f t="shared" si="20"/>
        <v>0</v>
      </c>
      <c r="F321" s="35">
        <f t="shared" si="21"/>
        <v>0</v>
      </c>
      <c r="G321" s="30">
        <f>IF(F321&gt;0,VLOOKUP(F321,税率表!$A$41:$D$43,3,1),0)</f>
        <v>0</v>
      </c>
      <c r="H321" s="30">
        <f>IF(F321&gt;0,VLOOKUP(F321,税率表!$A$41:$D$43,4,1),0)</f>
        <v>0</v>
      </c>
      <c r="I321" s="30">
        <f t="shared" si="22"/>
        <v>0</v>
      </c>
      <c r="J321" s="30">
        <f t="shared" si="23"/>
        <v>0</v>
      </c>
    </row>
    <row r="322" spans="1:10">
      <c r="A322" s="28">
        <v>321</v>
      </c>
      <c r="B322" s="28"/>
      <c r="C322" s="28"/>
      <c r="D322" s="29"/>
      <c r="E322" s="35">
        <f t="shared" si="20"/>
        <v>0</v>
      </c>
      <c r="F322" s="35">
        <f t="shared" si="21"/>
        <v>0</v>
      </c>
      <c r="G322" s="30">
        <f>IF(F322&gt;0,VLOOKUP(F322,税率表!$A$41:$D$43,3,1),0)</f>
        <v>0</v>
      </c>
      <c r="H322" s="30">
        <f>IF(F322&gt;0,VLOOKUP(F322,税率表!$A$41:$D$43,4,1),0)</f>
        <v>0</v>
      </c>
      <c r="I322" s="30">
        <f t="shared" si="22"/>
        <v>0</v>
      </c>
      <c r="J322" s="30">
        <f t="shared" si="23"/>
        <v>0</v>
      </c>
    </row>
    <row r="323" spans="1:10">
      <c r="A323" s="28">
        <v>322</v>
      </c>
      <c r="B323" s="28"/>
      <c r="C323" s="28"/>
      <c r="D323" s="29"/>
      <c r="E323" s="35">
        <f t="shared" si="20"/>
        <v>0</v>
      </c>
      <c r="F323" s="35">
        <f t="shared" si="21"/>
        <v>0</v>
      </c>
      <c r="G323" s="30">
        <f>IF(F323&gt;0,VLOOKUP(F323,税率表!$A$41:$D$43,3,1),0)</f>
        <v>0</v>
      </c>
      <c r="H323" s="30">
        <f>IF(F323&gt;0,VLOOKUP(F323,税率表!$A$41:$D$43,4,1),0)</f>
        <v>0</v>
      </c>
      <c r="I323" s="30">
        <f t="shared" si="22"/>
        <v>0</v>
      </c>
      <c r="J323" s="30">
        <f t="shared" si="23"/>
        <v>0</v>
      </c>
    </row>
    <row r="324" spans="1:10">
      <c r="A324" s="28">
        <v>323</v>
      </c>
      <c r="B324" s="28"/>
      <c r="C324" s="28"/>
      <c r="D324" s="29"/>
      <c r="E324" s="35">
        <f t="shared" si="20"/>
        <v>0</v>
      </c>
      <c r="F324" s="35">
        <f t="shared" si="21"/>
        <v>0</v>
      </c>
      <c r="G324" s="30">
        <f>IF(F324&gt;0,VLOOKUP(F324,税率表!$A$41:$D$43,3,1),0)</f>
        <v>0</v>
      </c>
      <c r="H324" s="30">
        <f>IF(F324&gt;0,VLOOKUP(F324,税率表!$A$41:$D$43,4,1),0)</f>
        <v>0</v>
      </c>
      <c r="I324" s="30">
        <f t="shared" si="22"/>
        <v>0</v>
      </c>
      <c r="J324" s="30">
        <f t="shared" si="23"/>
        <v>0</v>
      </c>
    </row>
    <row r="325" spans="1:10">
      <c r="A325" s="28">
        <v>324</v>
      </c>
      <c r="B325" s="28"/>
      <c r="C325" s="28"/>
      <c r="D325" s="29"/>
      <c r="E325" s="35">
        <f t="shared" si="20"/>
        <v>0</v>
      </c>
      <c r="F325" s="35">
        <f t="shared" si="21"/>
        <v>0</v>
      </c>
      <c r="G325" s="30">
        <f>IF(F325&gt;0,VLOOKUP(F325,税率表!$A$41:$D$43,3,1),0)</f>
        <v>0</v>
      </c>
      <c r="H325" s="30">
        <f>IF(F325&gt;0,VLOOKUP(F325,税率表!$A$41:$D$43,4,1),0)</f>
        <v>0</v>
      </c>
      <c r="I325" s="30">
        <f t="shared" si="22"/>
        <v>0</v>
      </c>
      <c r="J325" s="30">
        <f t="shared" si="23"/>
        <v>0</v>
      </c>
    </row>
    <row r="326" spans="1:10">
      <c r="A326" s="28">
        <v>325</v>
      </c>
      <c r="B326" s="28"/>
      <c r="C326" s="28"/>
      <c r="D326" s="29"/>
      <c r="E326" s="35">
        <f t="shared" si="20"/>
        <v>0</v>
      </c>
      <c r="F326" s="35">
        <f t="shared" si="21"/>
        <v>0</v>
      </c>
      <c r="G326" s="30">
        <f>IF(F326&gt;0,VLOOKUP(F326,税率表!$A$41:$D$43,3,1),0)</f>
        <v>0</v>
      </c>
      <c r="H326" s="30">
        <f>IF(F326&gt;0,VLOOKUP(F326,税率表!$A$41:$D$43,4,1),0)</f>
        <v>0</v>
      </c>
      <c r="I326" s="30">
        <f t="shared" si="22"/>
        <v>0</v>
      </c>
      <c r="J326" s="30">
        <f t="shared" si="23"/>
        <v>0</v>
      </c>
    </row>
    <row r="327" spans="1:10">
      <c r="A327" s="28">
        <v>326</v>
      </c>
      <c r="B327" s="28"/>
      <c r="C327" s="28"/>
      <c r="D327" s="29"/>
      <c r="E327" s="35">
        <f t="shared" si="20"/>
        <v>0</v>
      </c>
      <c r="F327" s="35">
        <f t="shared" si="21"/>
        <v>0</v>
      </c>
      <c r="G327" s="30">
        <f>IF(F327&gt;0,VLOOKUP(F327,税率表!$A$41:$D$43,3,1),0)</f>
        <v>0</v>
      </c>
      <c r="H327" s="30">
        <f>IF(F327&gt;0,VLOOKUP(F327,税率表!$A$41:$D$43,4,1),0)</f>
        <v>0</v>
      </c>
      <c r="I327" s="30">
        <f t="shared" si="22"/>
        <v>0</v>
      </c>
      <c r="J327" s="30">
        <f t="shared" si="23"/>
        <v>0</v>
      </c>
    </row>
    <row r="328" spans="1:10">
      <c r="A328" s="28">
        <v>327</v>
      </c>
      <c r="B328" s="28"/>
      <c r="C328" s="28"/>
      <c r="D328" s="29"/>
      <c r="E328" s="35">
        <f t="shared" si="20"/>
        <v>0</v>
      </c>
      <c r="F328" s="35">
        <f t="shared" si="21"/>
        <v>0</v>
      </c>
      <c r="G328" s="30">
        <f>IF(F328&gt;0,VLOOKUP(F328,税率表!$A$41:$D$43,3,1),0)</f>
        <v>0</v>
      </c>
      <c r="H328" s="30">
        <f>IF(F328&gt;0,VLOOKUP(F328,税率表!$A$41:$D$43,4,1),0)</f>
        <v>0</v>
      </c>
      <c r="I328" s="30">
        <f t="shared" si="22"/>
        <v>0</v>
      </c>
      <c r="J328" s="30">
        <f t="shared" si="23"/>
        <v>0</v>
      </c>
    </row>
    <row r="329" spans="1:10">
      <c r="A329" s="28">
        <v>328</v>
      </c>
      <c r="B329" s="28"/>
      <c r="C329" s="28"/>
      <c r="D329" s="29"/>
      <c r="E329" s="35">
        <f t="shared" si="20"/>
        <v>0</v>
      </c>
      <c r="F329" s="35">
        <f t="shared" si="21"/>
        <v>0</v>
      </c>
      <c r="G329" s="30">
        <f>IF(F329&gt;0,VLOOKUP(F329,税率表!$A$41:$D$43,3,1),0)</f>
        <v>0</v>
      </c>
      <c r="H329" s="30">
        <f>IF(F329&gt;0,VLOOKUP(F329,税率表!$A$41:$D$43,4,1),0)</f>
        <v>0</v>
      </c>
      <c r="I329" s="30">
        <f t="shared" si="22"/>
        <v>0</v>
      </c>
      <c r="J329" s="30">
        <f t="shared" si="23"/>
        <v>0</v>
      </c>
    </row>
    <row r="330" spans="1:10">
      <c r="A330" s="28">
        <v>329</v>
      </c>
      <c r="B330" s="28"/>
      <c r="C330" s="28"/>
      <c r="D330" s="29"/>
      <c r="E330" s="35">
        <f t="shared" ref="E330:E393" si="24">IF(D330&gt;0,IF(D330&lt;=4000,800,ROUND(D330*0.2,2)),0)</f>
        <v>0</v>
      </c>
      <c r="F330" s="35">
        <f t="shared" ref="F330:F393" si="25">ROUND(MAX((D330-E330),0),2)</f>
        <v>0</v>
      </c>
      <c r="G330" s="30">
        <f>IF(F330&gt;0,VLOOKUP(F330,税率表!$A$41:$D$43,3,1),0)</f>
        <v>0</v>
      </c>
      <c r="H330" s="30">
        <f>IF(F330&gt;0,VLOOKUP(F330,税率表!$A$41:$D$43,4,1),0)</f>
        <v>0</v>
      </c>
      <c r="I330" s="30">
        <f t="shared" ref="I330:I393" si="26">ROUND(F330*G330-H330,2)</f>
        <v>0</v>
      </c>
      <c r="J330" s="30">
        <f t="shared" ref="J330:J393" si="27">D330-I330</f>
        <v>0</v>
      </c>
    </row>
    <row r="331" spans="1:10">
      <c r="A331" s="28">
        <v>330</v>
      </c>
      <c r="B331" s="28"/>
      <c r="C331" s="28"/>
      <c r="D331" s="29"/>
      <c r="E331" s="35">
        <f t="shared" si="24"/>
        <v>0</v>
      </c>
      <c r="F331" s="35">
        <f t="shared" si="25"/>
        <v>0</v>
      </c>
      <c r="G331" s="30">
        <f>IF(F331&gt;0,VLOOKUP(F331,税率表!$A$41:$D$43,3,1),0)</f>
        <v>0</v>
      </c>
      <c r="H331" s="30">
        <f>IF(F331&gt;0,VLOOKUP(F331,税率表!$A$41:$D$43,4,1),0)</f>
        <v>0</v>
      </c>
      <c r="I331" s="30">
        <f t="shared" si="26"/>
        <v>0</v>
      </c>
      <c r="J331" s="30">
        <f t="shared" si="27"/>
        <v>0</v>
      </c>
    </row>
    <row r="332" spans="1:10">
      <c r="A332" s="28">
        <v>331</v>
      </c>
      <c r="B332" s="28"/>
      <c r="C332" s="28"/>
      <c r="D332" s="29"/>
      <c r="E332" s="35">
        <f t="shared" si="24"/>
        <v>0</v>
      </c>
      <c r="F332" s="35">
        <f t="shared" si="25"/>
        <v>0</v>
      </c>
      <c r="G332" s="30">
        <f>IF(F332&gt;0,VLOOKUP(F332,税率表!$A$41:$D$43,3,1),0)</f>
        <v>0</v>
      </c>
      <c r="H332" s="30">
        <f>IF(F332&gt;0,VLOOKUP(F332,税率表!$A$41:$D$43,4,1),0)</f>
        <v>0</v>
      </c>
      <c r="I332" s="30">
        <f t="shared" si="26"/>
        <v>0</v>
      </c>
      <c r="J332" s="30">
        <f t="shared" si="27"/>
        <v>0</v>
      </c>
    </row>
    <row r="333" spans="1:10">
      <c r="A333" s="28">
        <v>332</v>
      </c>
      <c r="B333" s="28"/>
      <c r="C333" s="28"/>
      <c r="D333" s="29"/>
      <c r="E333" s="35">
        <f t="shared" si="24"/>
        <v>0</v>
      </c>
      <c r="F333" s="35">
        <f t="shared" si="25"/>
        <v>0</v>
      </c>
      <c r="G333" s="30">
        <f>IF(F333&gt;0,VLOOKUP(F333,税率表!$A$41:$D$43,3,1),0)</f>
        <v>0</v>
      </c>
      <c r="H333" s="30">
        <f>IF(F333&gt;0,VLOOKUP(F333,税率表!$A$41:$D$43,4,1),0)</f>
        <v>0</v>
      </c>
      <c r="I333" s="30">
        <f t="shared" si="26"/>
        <v>0</v>
      </c>
      <c r="J333" s="30">
        <f t="shared" si="27"/>
        <v>0</v>
      </c>
    </row>
    <row r="334" spans="1:10">
      <c r="A334" s="28">
        <v>333</v>
      </c>
      <c r="B334" s="28"/>
      <c r="C334" s="28"/>
      <c r="D334" s="29"/>
      <c r="E334" s="35">
        <f t="shared" si="24"/>
        <v>0</v>
      </c>
      <c r="F334" s="35">
        <f t="shared" si="25"/>
        <v>0</v>
      </c>
      <c r="G334" s="30">
        <f>IF(F334&gt;0,VLOOKUP(F334,税率表!$A$41:$D$43,3,1),0)</f>
        <v>0</v>
      </c>
      <c r="H334" s="30">
        <f>IF(F334&gt;0,VLOOKUP(F334,税率表!$A$41:$D$43,4,1),0)</f>
        <v>0</v>
      </c>
      <c r="I334" s="30">
        <f t="shared" si="26"/>
        <v>0</v>
      </c>
      <c r="J334" s="30">
        <f t="shared" si="27"/>
        <v>0</v>
      </c>
    </row>
    <row r="335" spans="1:10">
      <c r="A335" s="28">
        <v>334</v>
      </c>
      <c r="B335" s="28"/>
      <c r="C335" s="28"/>
      <c r="D335" s="29"/>
      <c r="E335" s="35">
        <f t="shared" si="24"/>
        <v>0</v>
      </c>
      <c r="F335" s="35">
        <f t="shared" si="25"/>
        <v>0</v>
      </c>
      <c r="G335" s="30">
        <f>IF(F335&gt;0,VLOOKUP(F335,税率表!$A$41:$D$43,3,1),0)</f>
        <v>0</v>
      </c>
      <c r="H335" s="30">
        <f>IF(F335&gt;0,VLOOKUP(F335,税率表!$A$41:$D$43,4,1),0)</f>
        <v>0</v>
      </c>
      <c r="I335" s="30">
        <f t="shared" si="26"/>
        <v>0</v>
      </c>
      <c r="J335" s="30">
        <f t="shared" si="27"/>
        <v>0</v>
      </c>
    </row>
    <row r="336" spans="1:10">
      <c r="A336" s="28">
        <v>335</v>
      </c>
      <c r="B336" s="28"/>
      <c r="C336" s="28"/>
      <c r="D336" s="29"/>
      <c r="E336" s="35">
        <f t="shared" si="24"/>
        <v>0</v>
      </c>
      <c r="F336" s="35">
        <f t="shared" si="25"/>
        <v>0</v>
      </c>
      <c r="G336" s="30">
        <f>IF(F336&gt;0,VLOOKUP(F336,税率表!$A$41:$D$43,3,1),0)</f>
        <v>0</v>
      </c>
      <c r="H336" s="30">
        <f>IF(F336&gt;0,VLOOKUP(F336,税率表!$A$41:$D$43,4,1),0)</f>
        <v>0</v>
      </c>
      <c r="I336" s="30">
        <f t="shared" si="26"/>
        <v>0</v>
      </c>
      <c r="J336" s="30">
        <f t="shared" si="27"/>
        <v>0</v>
      </c>
    </row>
    <row r="337" spans="1:10">
      <c r="A337" s="28">
        <v>336</v>
      </c>
      <c r="B337" s="28"/>
      <c r="C337" s="28"/>
      <c r="D337" s="29"/>
      <c r="E337" s="35">
        <f t="shared" si="24"/>
        <v>0</v>
      </c>
      <c r="F337" s="35">
        <f t="shared" si="25"/>
        <v>0</v>
      </c>
      <c r="G337" s="30">
        <f>IF(F337&gt;0,VLOOKUP(F337,税率表!$A$41:$D$43,3,1),0)</f>
        <v>0</v>
      </c>
      <c r="H337" s="30">
        <f>IF(F337&gt;0,VLOOKUP(F337,税率表!$A$41:$D$43,4,1),0)</f>
        <v>0</v>
      </c>
      <c r="I337" s="30">
        <f t="shared" si="26"/>
        <v>0</v>
      </c>
      <c r="J337" s="30">
        <f t="shared" si="27"/>
        <v>0</v>
      </c>
    </row>
    <row r="338" spans="1:10">
      <c r="A338" s="28">
        <v>337</v>
      </c>
      <c r="B338" s="28"/>
      <c r="C338" s="28"/>
      <c r="D338" s="29"/>
      <c r="E338" s="35">
        <f t="shared" si="24"/>
        <v>0</v>
      </c>
      <c r="F338" s="35">
        <f t="shared" si="25"/>
        <v>0</v>
      </c>
      <c r="G338" s="30">
        <f>IF(F338&gt;0,VLOOKUP(F338,税率表!$A$41:$D$43,3,1),0)</f>
        <v>0</v>
      </c>
      <c r="H338" s="30">
        <f>IF(F338&gt;0,VLOOKUP(F338,税率表!$A$41:$D$43,4,1),0)</f>
        <v>0</v>
      </c>
      <c r="I338" s="30">
        <f t="shared" si="26"/>
        <v>0</v>
      </c>
      <c r="J338" s="30">
        <f t="shared" si="27"/>
        <v>0</v>
      </c>
    </row>
    <row r="339" spans="1:10">
      <c r="A339" s="28">
        <v>338</v>
      </c>
      <c r="B339" s="28"/>
      <c r="C339" s="28"/>
      <c r="D339" s="29"/>
      <c r="E339" s="35">
        <f t="shared" si="24"/>
        <v>0</v>
      </c>
      <c r="F339" s="35">
        <f t="shared" si="25"/>
        <v>0</v>
      </c>
      <c r="G339" s="30">
        <f>IF(F339&gt;0,VLOOKUP(F339,税率表!$A$41:$D$43,3,1),0)</f>
        <v>0</v>
      </c>
      <c r="H339" s="30">
        <f>IF(F339&gt;0,VLOOKUP(F339,税率表!$A$41:$D$43,4,1),0)</f>
        <v>0</v>
      </c>
      <c r="I339" s="30">
        <f t="shared" si="26"/>
        <v>0</v>
      </c>
      <c r="J339" s="30">
        <f t="shared" si="27"/>
        <v>0</v>
      </c>
    </row>
    <row r="340" spans="1:10">
      <c r="A340" s="28">
        <v>339</v>
      </c>
      <c r="B340" s="28"/>
      <c r="C340" s="28"/>
      <c r="D340" s="29"/>
      <c r="E340" s="35">
        <f t="shared" si="24"/>
        <v>0</v>
      </c>
      <c r="F340" s="35">
        <f t="shared" si="25"/>
        <v>0</v>
      </c>
      <c r="G340" s="30">
        <f>IF(F340&gt;0,VLOOKUP(F340,税率表!$A$41:$D$43,3,1),0)</f>
        <v>0</v>
      </c>
      <c r="H340" s="30">
        <f>IF(F340&gt;0,VLOOKUP(F340,税率表!$A$41:$D$43,4,1),0)</f>
        <v>0</v>
      </c>
      <c r="I340" s="30">
        <f t="shared" si="26"/>
        <v>0</v>
      </c>
      <c r="J340" s="30">
        <f t="shared" si="27"/>
        <v>0</v>
      </c>
    </row>
    <row r="341" spans="1:10">
      <c r="A341" s="28">
        <v>340</v>
      </c>
      <c r="B341" s="28"/>
      <c r="C341" s="28"/>
      <c r="D341" s="29"/>
      <c r="E341" s="35">
        <f t="shared" si="24"/>
        <v>0</v>
      </c>
      <c r="F341" s="35">
        <f t="shared" si="25"/>
        <v>0</v>
      </c>
      <c r="G341" s="30">
        <f>IF(F341&gt;0,VLOOKUP(F341,税率表!$A$41:$D$43,3,1),0)</f>
        <v>0</v>
      </c>
      <c r="H341" s="30">
        <f>IF(F341&gt;0,VLOOKUP(F341,税率表!$A$41:$D$43,4,1),0)</f>
        <v>0</v>
      </c>
      <c r="I341" s="30">
        <f t="shared" si="26"/>
        <v>0</v>
      </c>
      <c r="J341" s="30">
        <f t="shared" si="27"/>
        <v>0</v>
      </c>
    </row>
    <row r="342" spans="1:10">
      <c r="A342" s="28">
        <v>341</v>
      </c>
      <c r="B342" s="28"/>
      <c r="C342" s="28"/>
      <c r="D342" s="29"/>
      <c r="E342" s="35">
        <f t="shared" si="24"/>
        <v>0</v>
      </c>
      <c r="F342" s="35">
        <f t="shared" si="25"/>
        <v>0</v>
      </c>
      <c r="G342" s="30">
        <f>IF(F342&gt;0,VLOOKUP(F342,税率表!$A$41:$D$43,3,1),0)</f>
        <v>0</v>
      </c>
      <c r="H342" s="30">
        <f>IF(F342&gt;0,VLOOKUP(F342,税率表!$A$41:$D$43,4,1),0)</f>
        <v>0</v>
      </c>
      <c r="I342" s="30">
        <f t="shared" si="26"/>
        <v>0</v>
      </c>
      <c r="J342" s="30">
        <f t="shared" si="27"/>
        <v>0</v>
      </c>
    </row>
    <row r="343" spans="1:10">
      <c r="A343" s="28">
        <v>342</v>
      </c>
      <c r="B343" s="28"/>
      <c r="C343" s="28"/>
      <c r="D343" s="29"/>
      <c r="E343" s="35">
        <f t="shared" si="24"/>
        <v>0</v>
      </c>
      <c r="F343" s="35">
        <f t="shared" si="25"/>
        <v>0</v>
      </c>
      <c r="G343" s="30">
        <f>IF(F343&gt;0,VLOOKUP(F343,税率表!$A$41:$D$43,3,1),0)</f>
        <v>0</v>
      </c>
      <c r="H343" s="30">
        <f>IF(F343&gt;0,VLOOKUP(F343,税率表!$A$41:$D$43,4,1),0)</f>
        <v>0</v>
      </c>
      <c r="I343" s="30">
        <f t="shared" si="26"/>
        <v>0</v>
      </c>
      <c r="J343" s="30">
        <f t="shared" si="27"/>
        <v>0</v>
      </c>
    </row>
    <row r="344" spans="1:10">
      <c r="A344" s="28">
        <v>343</v>
      </c>
      <c r="B344" s="28"/>
      <c r="C344" s="28"/>
      <c r="D344" s="29"/>
      <c r="E344" s="35">
        <f t="shared" si="24"/>
        <v>0</v>
      </c>
      <c r="F344" s="35">
        <f t="shared" si="25"/>
        <v>0</v>
      </c>
      <c r="G344" s="30">
        <f>IF(F344&gt;0,VLOOKUP(F344,税率表!$A$41:$D$43,3,1),0)</f>
        <v>0</v>
      </c>
      <c r="H344" s="30">
        <f>IF(F344&gt;0,VLOOKUP(F344,税率表!$A$41:$D$43,4,1),0)</f>
        <v>0</v>
      </c>
      <c r="I344" s="30">
        <f t="shared" si="26"/>
        <v>0</v>
      </c>
      <c r="J344" s="30">
        <f t="shared" si="27"/>
        <v>0</v>
      </c>
    </row>
    <row r="345" spans="1:10">
      <c r="A345" s="28">
        <v>344</v>
      </c>
      <c r="B345" s="28"/>
      <c r="C345" s="28"/>
      <c r="D345" s="29"/>
      <c r="E345" s="35">
        <f t="shared" si="24"/>
        <v>0</v>
      </c>
      <c r="F345" s="35">
        <f t="shared" si="25"/>
        <v>0</v>
      </c>
      <c r="G345" s="30">
        <f>IF(F345&gt;0,VLOOKUP(F345,税率表!$A$41:$D$43,3,1),0)</f>
        <v>0</v>
      </c>
      <c r="H345" s="30">
        <f>IF(F345&gt;0,VLOOKUP(F345,税率表!$A$41:$D$43,4,1),0)</f>
        <v>0</v>
      </c>
      <c r="I345" s="30">
        <f t="shared" si="26"/>
        <v>0</v>
      </c>
      <c r="J345" s="30">
        <f t="shared" si="27"/>
        <v>0</v>
      </c>
    </row>
    <row r="346" spans="1:10">
      <c r="A346" s="28">
        <v>345</v>
      </c>
      <c r="B346" s="28"/>
      <c r="C346" s="28"/>
      <c r="D346" s="29"/>
      <c r="E346" s="35">
        <f t="shared" si="24"/>
        <v>0</v>
      </c>
      <c r="F346" s="35">
        <f t="shared" si="25"/>
        <v>0</v>
      </c>
      <c r="G346" s="30">
        <f>IF(F346&gt;0,VLOOKUP(F346,税率表!$A$41:$D$43,3,1),0)</f>
        <v>0</v>
      </c>
      <c r="H346" s="30">
        <f>IF(F346&gt;0,VLOOKUP(F346,税率表!$A$41:$D$43,4,1),0)</f>
        <v>0</v>
      </c>
      <c r="I346" s="30">
        <f t="shared" si="26"/>
        <v>0</v>
      </c>
      <c r="J346" s="30">
        <f t="shared" si="27"/>
        <v>0</v>
      </c>
    </row>
    <row r="347" spans="1:10">
      <c r="A347" s="28">
        <v>346</v>
      </c>
      <c r="B347" s="28"/>
      <c r="C347" s="28"/>
      <c r="D347" s="29"/>
      <c r="E347" s="35">
        <f t="shared" si="24"/>
        <v>0</v>
      </c>
      <c r="F347" s="35">
        <f t="shared" si="25"/>
        <v>0</v>
      </c>
      <c r="G347" s="30">
        <f>IF(F347&gt;0,VLOOKUP(F347,税率表!$A$41:$D$43,3,1),0)</f>
        <v>0</v>
      </c>
      <c r="H347" s="30">
        <f>IF(F347&gt;0,VLOOKUP(F347,税率表!$A$41:$D$43,4,1),0)</f>
        <v>0</v>
      </c>
      <c r="I347" s="30">
        <f t="shared" si="26"/>
        <v>0</v>
      </c>
      <c r="J347" s="30">
        <f t="shared" si="27"/>
        <v>0</v>
      </c>
    </row>
    <row r="348" spans="1:10">
      <c r="A348" s="28">
        <v>347</v>
      </c>
      <c r="B348" s="28"/>
      <c r="C348" s="28"/>
      <c r="D348" s="29"/>
      <c r="E348" s="35">
        <f t="shared" si="24"/>
        <v>0</v>
      </c>
      <c r="F348" s="35">
        <f t="shared" si="25"/>
        <v>0</v>
      </c>
      <c r="G348" s="30">
        <f>IF(F348&gt;0,VLOOKUP(F348,税率表!$A$41:$D$43,3,1),0)</f>
        <v>0</v>
      </c>
      <c r="H348" s="30">
        <f>IF(F348&gt;0,VLOOKUP(F348,税率表!$A$41:$D$43,4,1),0)</f>
        <v>0</v>
      </c>
      <c r="I348" s="30">
        <f t="shared" si="26"/>
        <v>0</v>
      </c>
      <c r="J348" s="30">
        <f t="shared" si="27"/>
        <v>0</v>
      </c>
    </row>
    <row r="349" spans="1:10">
      <c r="A349" s="28">
        <v>348</v>
      </c>
      <c r="B349" s="28"/>
      <c r="C349" s="28"/>
      <c r="D349" s="29"/>
      <c r="E349" s="35">
        <f t="shared" si="24"/>
        <v>0</v>
      </c>
      <c r="F349" s="35">
        <f t="shared" si="25"/>
        <v>0</v>
      </c>
      <c r="G349" s="30">
        <f>IF(F349&gt;0,VLOOKUP(F349,税率表!$A$41:$D$43,3,1),0)</f>
        <v>0</v>
      </c>
      <c r="H349" s="30">
        <f>IF(F349&gt;0,VLOOKUP(F349,税率表!$A$41:$D$43,4,1),0)</f>
        <v>0</v>
      </c>
      <c r="I349" s="30">
        <f t="shared" si="26"/>
        <v>0</v>
      </c>
      <c r="J349" s="30">
        <f t="shared" si="27"/>
        <v>0</v>
      </c>
    </row>
    <row r="350" spans="1:10">
      <c r="A350" s="28">
        <v>349</v>
      </c>
      <c r="B350" s="28"/>
      <c r="C350" s="28"/>
      <c r="D350" s="29"/>
      <c r="E350" s="35">
        <f t="shared" si="24"/>
        <v>0</v>
      </c>
      <c r="F350" s="35">
        <f t="shared" si="25"/>
        <v>0</v>
      </c>
      <c r="G350" s="30">
        <f>IF(F350&gt;0,VLOOKUP(F350,税率表!$A$41:$D$43,3,1),0)</f>
        <v>0</v>
      </c>
      <c r="H350" s="30">
        <f>IF(F350&gt;0,VLOOKUP(F350,税率表!$A$41:$D$43,4,1),0)</f>
        <v>0</v>
      </c>
      <c r="I350" s="30">
        <f t="shared" si="26"/>
        <v>0</v>
      </c>
      <c r="J350" s="30">
        <f t="shared" si="27"/>
        <v>0</v>
      </c>
    </row>
    <row r="351" spans="1:10">
      <c r="A351" s="28">
        <v>350</v>
      </c>
      <c r="B351" s="28"/>
      <c r="C351" s="28"/>
      <c r="D351" s="29"/>
      <c r="E351" s="35">
        <f t="shared" si="24"/>
        <v>0</v>
      </c>
      <c r="F351" s="35">
        <f t="shared" si="25"/>
        <v>0</v>
      </c>
      <c r="G351" s="30">
        <f>IF(F351&gt;0,VLOOKUP(F351,税率表!$A$41:$D$43,3,1),0)</f>
        <v>0</v>
      </c>
      <c r="H351" s="30">
        <f>IF(F351&gt;0,VLOOKUP(F351,税率表!$A$41:$D$43,4,1),0)</f>
        <v>0</v>
      </c>
      <c r="I351" s="30">
        <f t="shared" si="26"/>
        <v>0</v>
      </c>
      <c r="J351" s="30">
        <f t="shared" si="27"/>
        <v>0</v>
      </c>
    </row>
    <row r="352" spans="1:10">
      <c r="A352" s="28">
        <v>351</v>
      </c>
      <c r="B352" s="28"/>
      <c r="C352" s="28"/>
      <c r="D352" s="29"/>
      <c r="E352" s="35">
        <f t="shared" si="24"/>
        <v>0</v>
      </c>
      <c r="F352" s="35">
        <f t="shared" si="25"/>
        <v>0</v>
      </c>
      <c r="G352" s="30">
        <f>IF(F352&gt;0,VLOOKUP(F352,税率表!$A$41:$D$43,3,1),0)</f>
        <v>0</v>
      </c>
      <c r="H352" s="30">
        <f>IF(F352&gt;0,VLOOKUP(F352,税率表!$A$41:$D$43,4,1),0)</f>
        <v>0</v>
      </c>
      <c r="I352" s="30">
        <f t="shared" si="26"/>
        <v>0</v>
      </c>
      <c r="J352" s="30">
        <f t="shared" si="27"/>
        <v>0</v>
      </c>
    </row>
    <row r="353" spans="1:10">
      <c r="A353" s="28">
        <v>352</v>
      </c>
      <c r="B353" s="28"/>
      <c r="C353" s="28"/>
      <c r="D353" s="29"/>
      <c r="E353" s="35">
        <f t="shared" si="24"/>
        <v>0</v>
      </c>
      <c r="F353" s="35">
        <f t="shared" si="25"/>
        <v>0</v>
      </c>
      <c r="G353" s="30">
        <f>IF(F353&gt;0,VLOOKUP(F353,税率表!$A$41:$D$43,3,1),0)</f>
        <v>0</v>
      </c>
      <c r="H353" s="30">
        <f>IF(F353&gt;0,VLOOKUP(F353,税率表!$A$41:$D$43,4,1),0)</f>
        <v>0</v>
      </c>
      <c r="I353" s="30">
        <f t="shared" si="26"/>
        <v>0</v>
      </c>
      <c r="J353" s="30">
        <f t="shared" si="27"/>
        <v>0</v>
      </c>
    </row>
    <row r="354" spans="1:10">
      <c r="A354" s="28">
        <v>353</v>
      </c>
      <c r="B354" s="28"/>
      <c r="C354" s="28"/>
      <c r="D354" s="29"/>
      <c r="E354" s="35">
        <f t="shared" si="24"/>
        <v>0</v>
      </c>
      <c r="F354" s="35">
        <f t="shared" si="25"/>
        <v>0</v>
      </c>
      <c r="G354" s="30">
        <f>IF(F354&gt;0,VLOOKUP(F354,税率表!$A$41:$D$43,3,1),0)</f>
        <v>0</v>
      </c>
      <c r="H354" s="30">
        <f>IF(F354&gt;0,VLOOKUP(F354,税率表!$A$41:$D$43,4,1),0)</f>
        <v>0</v>
      </c>
      <c r="I354" s="30">
        <f t="shared" si="26"/>
        <v>0</v>
      </c>
      <c r="J354" s="30">
        <f t="shared" si="27"/>
        <v>0</v>
      </c>
    </row>
    <row r="355" spans="1:10">
      <c r="A355" s="28">
        <v>354</v>
      </c>
      <c r="B355" s="28"/>
      <c r="C355" s="28"/>
      <c r="D355" s="29"/>
      <c r="E355" s="35">
        <f t="shared" si="24"/>
        <v>0</v>
      </c>
      <c r="F355" s="35">
        <f t="shared" si="25"/>
        <v>0</v>
      </c>
      <c r="G355" s="30">
        <f>IF(F355&gt;0,VLOOKUP(F355,税率表!$A$41:$D$43,3,1),0)</f>
        <v>0</v>
      </c>
      <c r="H355" s="30">
        <f>IF(F355&gt;0,VLOOKUP(F355,税率表!$A$41:$D$43,4,1),0)</f>
        <v>0</v>
      </c>
      <c r="I355" s="30">
        <f t="shared" si="26"/>
        <v>0</v>
      </c>
      <c r="J355" s="30">
        <f t="shared" si="27"/>
        <v>0</v>
      </c>
    </row>
    <row r="356" spans="1:10">
      <c r="A356" s="28">
        <v>355</v>
      </c>
      <c r="B356" s="28"/>
      <c r="C356" s="28"/>
      <c r="D356" s="29"/>
      <c r="E356" s="35">
        <f t="shared" si="24"/>
        <v>0</v>
      </c>
      <c r="F356" s="35">
        <f t="shared" si="25"/>
        <v>0</v>
      </c>
      <c r="G356" s="30">
        <f>IF(F356&gt;0,VLOOKUP(F356,税率表!$A$41:$D$43,3,1),0)</f>
        <v>0</v>
      </c>
      <c r="H356" s="30">
        <f>IF(F356&gt;0,VLOOKUP(F356,税率表!$A$41:$D$43,4,1),0)</f>
        <v>0</v>
      </c>
      <c r="I356" s="30">
        <f t="shared" si="26"/>
        <v>0</v>
      </c>
      <c r="J356" s="30">
        <f t="shared" si="27"/>
        <v>0</v>
      </c>
    </row>
    <row r="357" spans="1:10">
      <c r="A357" s="28">
        <v>356</v>
      </c>
      <c r="B357" s="28"/>
      <c r="C357" s="28"/>
      <c r="D357" s="29"/>
      <c r="E357" s="35">
        <f t="shared" si="24"/>
        <v>0</v>
      </c>
      <c r="F357" s="35">
        <f t="shared" si="25"/>
        <v>0</v>
      </c>
      <c r="G357" s="30">
        <f>IF(F357&gt;0,VLOOKUP(F357,税率表!$A$41:$D$43,3,1),0)</f>
        <v>0</v>
      </c>
      <c r="H357" s="30">
        <f>IF(F357&gt;0,VLOOKUP(F357,税率表!$A$41:$D$43,4,1),0)</f>
        <v>0</v>
      </c>
      <c r="I357" s="30">
        <f t="shared" si="26"/>
        <v>0</v>
      </c>
      <c r="J357" s="30">
        <f t="shared" si="27"/>
        <v>0</v>
      </c>
    </row>
    <row r="358" spans="1:10">
      <c r="A358" s="28">
        <v>357</v>
      </c>
      <c r="B358" s="28"/>
      <c r="C358" s="28"/>
      <c r="D358" s="29"/>
      <c r="E358" s="35">
        <f t="shared" si="24"/>
        <v>0</v>
      </c>
      <c r="F358" s="35">
        <f t="shared" si="25"/>
        <v>0</v>
      </c>
      <c r="G358" s="30">
        <f>IF(F358&gt;0,VLOOKUP(F358,税率表!$A$41:$D$43,3,1),0)</f>
        <v>0</v>
      </c>
      <c r="H358" s="30">
        <f>IF(F358&gt;0,VLOOKUP(F358,税率表!$A$41:$D$43,4,1),0)</f>
        <v>0</v>
      </c>
      <c r="I358" s="30">
        <f t="shared" si="26"/>
        <v>0</v>
      </c>
      <c r="J358" s="30">
        <f t="shared" si="27"/>
        <v>0</v>
      </c>
    </row>
    <row r="359" spans="1:10">
      <c r="A359" s="28">
        <v>358</v>
      </c>
      <c r="B359" s="28"/>
      <c r="C359" s="28"/>
      <c r="D359" s="29"/>
      <c r="E359" s="35">
        <f t="shared" si="24"/>
        <v>0</v>
      </c>
      <c r="F359" s="35">
        <f t="shared" si="25"/>
        <v>0</v>
      </c>
      <c r="G359" s="30">
        <f>IF(F359&gt;0,VLOOKUP(F359,税率表!$A$41:$D$43,3,1),0)</f>
        <v>0</v>
      </c>
      <c r="H359" s="30">
        <f>IF(F359&gt;0,VLOOKUP(F359,税率表!$A$41:$D$43,4,1),0)</f>
        <v>0</v>
      </c>
      <c r="I359" s="30">
        <f t="shared" si="26"/>
        <v>0</v>
      </c>
      <c r="J359" s="30">
        <f t="shared" si="27"/>
        <v>0</v>
      </c>
    </row>
    <row r="360" spans="1:10">
      <c r="A360" s="28">
        <v>359</v>
      </c>
      <c r="B360" s="28"/>
      <c r="C360" s="28"/>
      <c r="D360" s="29"/>
      <c r="E360" s="35">
        <f t="shared" si="24"/>
        <v>0</v>
      </c>
      <c r="F360" s="35">
        <f t="shared" si="25"/>
        <v>0</v>
      </c>
      <c r="G360" s="30">
        <f>IF(F360&gt;0,VLOOKUP(F360,税率表!$A$41:$D$43,3,1),0)</f>
        <v>0</v>
      </c>
      <c r="H360" s="30">
        <f>IF(F360&gt;0,VLOOKUP(F360,税率表!$A$41:$D$43,4,1),0)</f>
        <v>0</v>
      </c>
      <c r="I360" s="30">
        <f t="shared" si="26"/>
        <v>0</v>
      </c>
      <c r="J360" s="30">
        <f t="shared" si="27"/>
        <v>0</v>
      </c>
    </row>
    <row r="361" spans="1:10">
      <c r="A361" s="28">
        <v>360</v>
      </c>
      <c r="B361" s="28"/>
      <c r="C361" s="28"/>
      <c r="D361" s="29"/>
      <c r="E361" s="35">
        <f t="shared" si="24"/>
        <v>0</v>
      </c>
      <c r="F361" s="35">
        <f t="shared" si="25"/>
        <v>0</v>
      </c>
      <c r="G361" s="30">
        <f>IF(F361&gt;0,VLOOKUP(F361,税率表!$A$41:$D$43,3,1),0)</f>
        <v>0</v>
      </c>
      <c r="H361" s="30">
        <f>IF(F361&gt;0,VLOOKUP(F361,税率表!$A$41:$D$43,4,1),0)</f>
        <v>0</v>
      </c>
      <c r="I361" s="30">
        <f t="shared" si="26"/>
        <v>0</v>
      </c>
      <c r="J361" s="30">
        <f t="shared" si="27"/>
        <v>0</v>
      </c>
    </row>
    <row r="362" spans="1:10">
      <c r="A362" s="28">
        <v>361</v>
      </c>
      <c r="B362" s="28"/>
      <c r="C362" s="28"/>
      <c r="D362" s="29"/>
      <c r="E362" s="35">
        <f t="shared" si="24"/>
        <v>0</v>
      </c>
      <c r="F362" s="35">
        <f t="shared" si="25"/>
        <v>0</v>
      </c>
      <c r="G362" s="30">
        <f>IF(F362&gt;0,VLOOKUP(F362,税率表!$A$41:$D$43,3,1),0)</f>
        <v>0</v>
      </c>
      <c r="H362" s="30">
        <f>IF(F362&gt;0,VLOOKUP(F362,税率表!$A$41:$D$43,4,1),0)</f>
        <v>0</v>
      </c>
      <c r="I362" s="30">
        <f t="shared" si="26"/>
        <v>0</v>
      </c>
      <c r="J362" s="30">
        <f t="shared" si="27"/>
        <v>0</v>
      </c>
    </row>
    <row r="363" spans="1:10">
      <c r="A363" s="28">
        <v>362</v>
      </c>
      <c r="B363" s="28"/>
      <c r="C363" s="28"/>
      <c r="D363" s="29"/>
      <c r="E363" s="35">
        <f t="shared" si="24"/>
        <v>0</v>
      </c>
      <c r="F363" s="35">
        <f t="shared" si="25"/>
        <v>0</v>
      </c>
      <c r="G363" s="30">
        <f>IF(F363&gt;0,VLOOKUP(F363,税率表!$A$41:$D$43,3,1),0)</f>
        <v>0</v>
      </c>
      <c r="H363" s="30">
        <f>IF(F363&gt;0,VLOOKUP(F363,税率表!$A$41:$D$43,4,1),0)</f>
        <v>0</v>
      </c>
      <c r="I363" s="30">
        <f t="shared" si="26"/>
        <v>0</v>
      </c>
      <c r="J363" s="30">
        <f t="shared" si="27"/>
        <v>0</v>
      </c>
    </row>
    <row r="364" spans="1:10">
      <c r="A364" s="28">
        <v>363</v>
      </c>
      <c r="B364" s="28"/>
      <c r="C364" s="28"/>
      <c r="D364" s="29"/>
      <c r="E364" s="35">
        <f t="shared" si="24"/>
        <v>0</v>
      </c>
      <c r="F364" s="35">
        <f t="shared" si="25"/>
        <v>0</v>
      </c>
      <c r="G364" s="30">
        <f>IF(F364&gt;0,VLOOKUP(F364,税率表!$A$41:$D$43,3,1),0)</f>
        <v>0</v>
      </c>
      <c r="H364" s="30">
        <f>IF(F364&gt;0,VLOOKUP(F364,税率表!$A$41:$D$43,4,1),0)</f>
        <v>0</v>
      </c>
      <c r="I364" s="30">
        <f t="shared" si="26"/>
        <v>0</v>
      </c>
      <c r="J364" s="30">
        <f t="shared" si="27"/>
        <v>0</v>
      </c>
    </row>
    <row r="365" spans="1:10">
      <c r="A365" s="28">
        <v>364</v>
      </c>
      <c r="B365" s="28"/>
      <c r="C365" s="28"/>
      <c r="D365" s="29"/>
      <c r="E365" s="35">
        <f t="shared" si="24"/>
        <v>0</v>
      </c>
      <c r="F365" s="35">
        <f t="shared" si="25"/>
        <v>0</v>
      </c>
      <c r="G365" s="30">
        <f>IF(F365&gt;0,VLOOKUP(F365,税率表!$A$41:$D$43,3,1),0)</f>
        <v>0</v>
      </c>
      <c r="H365" s="30">
        <f>IF(F365&gt;0,VLOOKUP(F365,税率表!$A$41:$D$43,4,1),0)</f>
        <v>0</v>
      </c>
      <c r="I365" s="30">
        <f t="shared" si="26"/>
        <v>0</v>
      </c>
      <c r="J365" s="30">
        <f t="shared" si="27"/>
        <v>0</v>
      </c>
    </row>
    <row r="366" spans="1:10">
      <c r="A366" s="28">
        <v>365</v>
      </c>
      <c r="B366" s="28"/>
      <c r="C366" s="28"/>
      <c r="D366" s="29"/>
      <c r="E366" s="35">
        <f t="shared" si="24"/>
        <v>0</v>
      </c>
      <c r="F366" s="35">
        <f t="shared" si="25"/>
        <v>0</v>
      </c>
      <c r="G366" s="30">
        <f>IF(F366&gt;0,VLOOKUP(F366,税率表!$A$41:$D$43,3,1),0)</f>
        <v>0</v>
      </c>
      <c r="H366" s="30">
        <f>IF(F366&gt;0,VLOOKUP(F366,税率表!$A$41:$D$43,4,1),0)</f>
        <v>0</v>
      </c>
      <c r="I366" s="30">
        <f t="shared" si="26"/>
        <v>0</v>
      </c>
      <c r="J366" s="30">
        <f t="shared" si="27"/>
        <v>0</v>
      </c>
    </row>
    <row r="367" spans="1:10">
      <c r="A367" s="28">
        <v>366</v>
      </c>
      <c r="B367" s="28"/>
      <c r="C367" s="28"/>
      <c r="D367" s="29"/>
      <c r="E367" s="35">
        <f t="shared" si="24"/>
        <v>0</v>
      </c>
      <c r="F367" s="35">
        <f t="shared" si="25"/>
        <v>0</v>
      </c>
      <c r="G367" s="30">
        <f>IF(F367&gt;0,VLOOKUP(F367,税率表!$A$41:$D$43,3,1),0)</f>
        <v>0</v>
      </c>
      <c r="H367" s="30">
        <f>IF(F367&gt;0,VLOOKUP(F367,税率表!$A$41:$D$43,4,1),0)</f>
        <v>0</v>
      </c>
      <c r="I367" s="30">
        <f t="shared" si="26"/>
        <v>0</v>
      </c>
      <c r="J367" s="30">
        <f t="shared" si="27"/>
        <v>0</v>
      </c>
    </row>
    <row r="368" spans="1:10">
      <c r="A368" s="28">
        <v>367</v>
      </c>
      <c r="B368" s="28"/>
      <c r="C368" s="28"/>
      <c r="D368" s="29"/>
      <c r="E368" s="35">
        <f t="shared" si="24"/>
        <v>0</v>
      </c>
      <c r="F368" s="35">
        <f t="shared" si="25"/>
        <v>0</v>
      </c>
      <c r="G368" s="30">
        <f>IF(F368&gt;0,VLOOKUP(F368,税率表!$A$41:$D$43,3,1),0)</f>
        <v>0</v>
      </c>
      <c r="H368" s="30">
        <f>IF(F368&gt;0,VLOOKUP(F368,税率表!$A$41:$D$43,4,1),0)</f>
        <v>0</v>
      </c>
      <c r="I368" s="30">
        <f t="shared" si="26"/>
        <v>0</v>
      </c>
      <c r="J368" s="30">
        <f t="shared" si="27"/>
        <v>0</v>
      </c>
    </row>
    <row r="369" spans="1:10">
      <c r="A369" s="28">
        <v>368</v>
      </c>
      <c r="B369" s="28"/>
      <c r="C369" s="28"/>
      <c r="D369" s="29"/>
      <c r="E369" s="35">
        <f t="shared" si="24"/>
        <v>0</v>
      </c>
      <c r="F369" s="35">
        <f t="shared" si="25"/>
        <v>0</v>
      </c>
      <c r="G369" s="30">
        <f>IF(F369&gt;0,VLOOKUP(F369,税率表!$A$41:$D$43,3,1),0)</f>
        <v>0</v>
      </c>
      <c r="H369" s="30">
        <f>IF(F369&gt;0,VLOOKUP(F369,税率表!$A$41:$D$43,4,1),0)</f>
        <v>0</v>
      </c>
      <c r="I369" s="30">
        <f t="shared" si="26"/>
        <v>0</v>
      </c>
      <c r="J369" s="30">
        <f t="shared" si="27"/>
        <v>0</v>
      </c>
    </row>
    <row r="370" spans="1:10">
      <c r="A370" s="28">
        <v>369</v>
      </c>
      <c r="B370" s="28"/>
      <c r="C370" s="28"/>
      <c r="D370" s="29"/>
      <c r="E370" s="35">
        <f t="shared" si="24"/>
        <v>0</v>
      </c>
      <c r="F370" s="35">
        <f t="shared" si="25"/>
        <v>0</v>
      </c>
      <c r="G370" s="30">
        <f>IF(F370&gt;0,VLOOKUP(F370,税率表!$A$41:$D$43,3,1),0)</f>
        <v>0</v>
      </c>
      <c r="H370" s="30">
        <f>IF(F370&gt;0,VLOOKUP(F370,税率表!$A$41:$D$43,4,1),0)</f>
        <v>0</v>
      </c>
      <c r="I370" s="30">
        <f t="shared" si="26"/>
        <v>0</v>
      </c>
      <c r="J370" s="30">
        <f t="shared" si="27"/>
        <v>0</v>
      </c>
    </row>
    <row r="371" spans="1:10">
      <c r="A371" s="28">
        <v>370</v>
      </c>
      <c r="B371" s="28"/>
      <c r="C371" s="28"/>
      <c r="D371" s="29"/>
      <c r="E371" s="35">
        <f t="shared" si="24"/>
        <v>0</v>
      </c>
      <c r="F371" s="35">
        <f t="shared" si="25"/>
        <v>0</v>
      </c>
      <c r="G371" s="30">
        <f>IF(F371&gt;0,VLOOKUP(F371,税率表!$A$41:$D$43,3,1),0)</f>
        <v>0</v>
      </c>
      <c r="H371" s="30">
        <f>IF(F371&gt;0,VLOOKUP(F371,税率表!$A$41:$D$43,4,1),0)</f>
        <v>0</v>
      </c>
      <c r="I371" s="30">
        <f t="shared" si="26"/>
        <v>0</v>
      </c>
      <c r="J371" s="30">
        <f t="shared" si="27"/>
        <v>0</v>
      </c>
    </row>
    <row r="372" spans="1:10">
      <c r="A372" s="28">
        <v>371</v>
      </c>
      <c r="B372" s="28"/>
      <c r="C372" s="28"/>
      <c r="D372" s="29"/>
      <c r="E372" s="35">
        <f t="shared" si="24"/>
        <v>0</v>
      </c>
      <c r="F372" s="35">
        <f t="shared" si="25"/>
        <v>0</v>
      </c>
      <c r="G372" s="30">
        <f>IF(F372&gt;0,VLOOKUP(F372,税率表!$A$41:$D$43,3,1),0)</f>
        <v>0</v>
      </c>
      <c r="H372" s="30">
        <f>IF(F372&gt;0,VLOOKUP(F372,税率表!$A$41:$D$43,4,1),0)</f>
        <v>0</v>
      </c>
      <c r="I372" s="30">
        <f t="shared" si="26"/>
        <v>0</v>
      </c>
      <c r="J372" s="30">
        <f t="shared" si="27"/>
        <v>0</v>
      </c>
    </row>
    <row r="373" spans="1:10">
      <c r="A373" s="28">
        <v>372</v>
      </c>
      <c r="B373" s="28"/>
      <c r="C373" s="28"/>
      <c r="D373" s="29"/>
      <c r="E373" s="35">
        <f t="shared" si="24"/>
        <v>0</v>
      </c>
      <c r="F373" s="35">
        <f t="shared" si="25"/>
        <v>0</v>
      </c>
      <c r="G373" s="30">
        <f>IF(F373&gt;0,VLOOKUP(F373,税率表!$A$41:$D$43,3,1),0)</f>
        <v>0</v>
      </c>
      <c r="H373" s="30">
        <f>IF(F373&gt;0,VLOOKUP(F373,税率表!$A$41:$D$43,4,1),0)</f>
        <v>0</v>
      </c>
      <c r="I373" s="30">
        <f t="shared" si="26"/>
        <v>0</v>
      </c>
      <c r="J373" s="30">
        <f t="shared" si="27"/>
        <v>0</v>
      </c>
    </row>
    <row r="374" spans="1:10">
      <c r="A374" s="28">
        <v>373</v>
      </c>
      <c r="B374" s="28"/>
      <c r="C374" s="28"/>
      <c r="D374" s="29"/>
      <c r="E374" s="35">
        <f t="shared" si="24"/>
        <v>0</v>
      </c>
      <c r="F374" s="35">
        <f t="shared" si="25"/>
        <v>0</v>
      </c>
      <c r="G374" s="30">
        <f>IF(F374&gt;0,VLOOKUP(F374,税率表!$A$41:$D$43,3,1),0)</f>
        <v>0</v>
      </c>
      <c r="H374" s="30">
        <f>IF(F374&gt;0,VLOOKUP(F374,税率表!$A$41:$D$43,4,1),0)</f>
        <v>0</v>
      </c>
      <c r="I374" s="30">
        <f t="shared" si="26"/>
        <v>0</v>
      </c>
      <c r="J374" s="30">
        <f t="shared" si="27"/>
        <v>0</v>
      </c>
    </row>
    <row r="375" spans="1:10">
      <c r="A375" s="28">
        <v>374</v>
      </c>
      <c r="B375" s="28"/>
      <c r="C375" s="28"/>
      <c r="D375" s="29"/>
      <c r="E375" s="35">
        <f t="shared" si="24"/>
        <v>0</v>
      </c>
      <c r="F375" s="35">
        <f t="shared" si="25"/>
        <v>0</v>
      </c>
      <c r="G375" s="30">
        <f>IF(F375&gt;0,VLOOKUP(F375,税率表!$A$41:$D$43,3,1),0)</f>
        <v>0</v>
      </c>
      <c r="H375" s="30">
        <f>IF(F375&gt;0,VLOOKUP(F375,税率表!$A$41:$D$43,4,1),0)</f>
        <v>0</v>
      </c>
      <c r="I375" s="30">
        <f t="shared" si="26"/>
        <v>0</v>
      </c>
      <c r="J375" s="30">
        <f t="shared" si="27"/>
        <v>0</v>
      </c>
    </row>
    <row r="376" spans="1:10">
      <c r="A376" s="28">
        <v>375</v>
      </c>
      <c r="B376" s="28"/>
      <c r="C376" s="28"/>
      <c r="D376" s="29"/>
      <c r="E376" s="35">
        <f t="shared" si="24"/>
        <v>0</v>
      </c>
      <c r="F376" s="35">
        <f t="shared" si="25"/>
        <v>0</v>
      </c>
      <c r="G376" s="30">
        <f>IF(F376&gt;0,VLOOKUP(F376,税率表!$A$41:$D$43,3,1),0)</f>
        <v>0</v>
      </c>
      <c r="H376" s="30">
        <f>IF(F376&gt;0,VLOOKUP(F376,税率表!$A$41:$D$43,4,1),0)</f>
        <v>0</v>
      </c>
      <c r="I376" s="30">
        <f t="shared" si="26"/>
        <v>0</v>
      </c>
      <c r="J376" s="30">
        <f t="shared" si="27"/>
        <v>0</v>
      </c>
    </row>
    <row r="377" spans="1:10">
      <c r="A377" s="28">
        <v>376</v>
      </c>
      <c r="B377" s="28"/>
      <c r="C377" s="28"/>
      <c r="D377" s="29"/>
      <c r="E377" s="35">
        <f t="shared" si="24"/>
        <v>0</v>
      </c>
      <c r="F377" s="35">
        <f t="shared" si="25"/>
        <v>0</v>
      </c>
      <c r="G377" s="30">
        <f>IF(F377&gt;0,VLOOKUP(F377,税率表!$A$41:$D$43,3,1),0)</f>
        <v>0</v>
      </c>
      <c r="H377" s="30">
        <f>IF(F377&gt;0,VLOOKUP(F377,税率表!$A$41:$D$43,4,1),0)</f>
        <v>0</v>
      </c>
      <c r="I377" s="30">
        <f t="shared" si="26"/>
        <v>0</v>
      </c>
      <c r="J377" s="30">
        <f t="shared" si="27"/>
        <v>0</v>
      </c>
    </row>
    <row r="378" spans="1:10">
      <c r="A378" s="28">
        <v>377</v>
      </c>
      <c r="B378" s="28"/>
      <c r="C378" s="28"/>
      <c r="D378" s="29"/>
      <c r="E378" s="35">
        <f t="shared" si="24"/>
        <v>0</v>
      </c>
      <c r="F378" s="35">
        <f t="shared" si="25"/>
        <v>0</v>
      </c>
      <c r="G378" s="30">
        <f>IF(F378&gt;0,VLOOKUP(F378,税率表!$A$41:$D$43,3,1),0)</f>
        <v>0</v>
      </c>
      <c r="H378" s="30">
        <f>IF(F378&gt;0,VLOOKUP(F378,税率表!$A$41:$D$43,4,1),0)</f>
        <v>0</v>
      </c>
      <c r="I378" s="30">
        <f t="shared" si="26"/>
        <v>0</v>
      </c>
      <c r="J378" s="30">
        <f t="shared" si="27"/>
        <v>0</v>
      </c>
    </row>
    <row r="379" spans="1:10">
      <c r="A379" s="28">
        <v>378</v>
      </c>
      <c r="B379" s="28"/>
      <c r="C379" s="28"/>
      <c r="D379" s="29"/>
      <c r="E379" s="35">
        <f t="shared" si="24"/>
        <v>0</v>
      </c>
      <c r="F379" s="35">
        <f t="shared" si="25"/>
        <v>0</v>
      </c>
      <c r="G379" s="30">
        <f>IF(F379&gt;0,VLOOKUP(F379,税率表!$A$41:$D$43,3,1),0)</f>
        <v>0</v>
      </c>
      <c r="H379" s="30">
        <f>IF(F379&gt;0,VLOOKUP(F379,税率表!$A$41:$D$43,4,1),0)</f>
        <v>0</v>
      </c>
      <c r="I379" s="30">
        <f t="shared" si="26"/>
        <v>0</v>
      </c>
      <c r="J379" s="30">
        <f t="shared" si="27"/>
        <v>0</v>
      </c>
    </row>
    <row r="380" spans="1:10">
      <c r="A380" s="28">
        <v>379</v>
      </c>
      <c r="B380" s="28"/>
      <c r="C380" s="28"/>
      <c r="D380" s="29"/>
      <c r="E380" s="35">
        <f t="shared" si="24"/>
        <v>0</v>
      </c>
      <c r="F380" s="35">
        <f t="shared" si="25"/>
        <v>0</v>
      </c>
      <c r="G380" s="30">
        <f>IF(F380&gt;0,VLOOKUP(F380,税率表!$A$41:$D$43,3,1),0)</f>
        <v>0</v>
      </c>
      <c r="H380" s="30">
        <f>IF(F380&gt;0,VLOOKUP(F380,税率表!$A$41:$D$43,4,1),0)</f>
        <v>0</v>
      </c>
      <c r="I380" s="30">
        <f t="shared" si="26"/>
        <v>0</v>
      </c>
      <c r="J380" s="30">
        <f t="shared" si="27"/>
        <v>0</v>
      </c>
    </row>
    <row r="381" spans="1:10">
      <c r="A381" s="28">
        <v>380</v>
      </c>
      <c r="B381" s="28"/>
      <c r="C381" s="28"/>
      <c r="D381" s="29"/>
      <c r="E381" s="35">
        <f t="shared" si="24"/>
        <v>0</v>
      </c>
      <c r="F381" s="35">
        <f t="shared" si="25"/>
        <v>0</v>
      </c>
      <c r="G381" s="30">
        <f>IF(F381&gt;0,VLOOKUP(F381,税率表!$A$41:$D$43,3,1),0)</f>
        <v>0</v>
      </c>
      <c r="H381" s="30">
        <f>IF(F381&gt;0,VLOOKUP(F381,税率表!$A$41:$D$43,4,1),0)</f>
        <v>0</v>
      </c>
      <c r="I381" s="30">
        <f t="shared" si="26"/>
        <v>0</v>
      </c>
      <c r="J381" s="30">
        <f t="shared" si="27"/>
        <v>0</v>
      </c>
    </row>
    <row r="382" spans="1:10">
      <c r="A382" s="28">
        <v>381</v>
      </c>
      <c r="B382" s="28"/>
      <c r="C382" s="28"/>
      <c r="D382" s="29"/>
      <c r="E382" s="35">
        <f t="shared" si="24"/>
        <v>0</v>
      </c>
      <c r="F382" s="35">
        <f t="shared" si="25"/>
        <v>0</v>
      </c>
      <c r="G382" s="30">
        <f>IF(F382&gt;0,VLOOKUP(F382,税率表!$A$41:$D$43,3,1),0)</f>
        <v>0</v>
      </c>
      <c r="H382" s="30">
        <f>IF(F382&gt;0,VLOOKUP(F382,税率表!$A$41:$D$43,4,1),0)</f>
        <v>0</v>
      </c>
      <c r="I382" s="30">
        <f t="shared" si="26"/>
        <v>0</v>
      </c>
      <c r="J382" s="30">
        <f t="shared" si="27"/>
        <v>0</v>
      </c>
    </row>
    <row r="383" spans="1:10">
      <c r="A383" s="28">
        <v>382</v>
      </c>
      <c r="B383" s="28"/>
      <c r="C383" s="28"/>
      <c r="D383" s="29"/>
      <c r="E383" s="35">
        <f t="shared" si="24"/>
        <v>0</v>
      </c>
      <c r="F383" s="35">
        <f t="shared" si="25"/>
        <v>0</v>
      </c>
      <c r="G383" s="30">
        <f>IF(F383&gt;0,VLOOKUP(F383,税率表!$A$41:$D$43,3,1),0)</f>
        <v>0</v>
      </c>
      <c r="H383" s="30">
        <f>IF(F383&gt;0,VLOOKUP(F383,税率表!$A$41:$D$43,4,1),0)</f>
        <v>0</v>
      </c>
      <c r="I383" s="30">
        <f t="shared" si="26"/>
        <v>0</v>
      </c>
      <c r="J383" s="30">
        <f t="shared" si="27"/>
        <v>0</v>
      </c>
    </row>
    <row r="384" spans="1:10">
      <c r="A384" s="28">
        <v>383</v>
      </c>
      <c r="B384" s="28"/>
      <c r="C384" s="28"/>
      <c r="D384" s="29"/>
      <c r="E384" s="35">
        <f t="shared" si="24"/>
        <v>0</v>
      </c>
      <c r="F384" s="35">
        <f t="shared" si="25"/>
        <v>0</v>
      </c>
      <c r="G384" s="30">
        <f>IF(F384&gt;0,VLOOKUP(F384,税率表!$A$41:$D$43,3,1),0)</f>
        <v>0</v>
      </c>
      <c r="H384" s="30">
        <f>IF(F384&gt;0,VLOOKUP(F384,税率表!$A$41:$D$43,4,1),0)</f>
        <v>0</v>
      </c>
      <c r="I384" s="30">
        <f t="shared" si="26"/>
        <v>0</v>
      </c>
      <c r="J384" s="30">
        <f t="shared" si="27"/>
        <v>0</v>
      </c>
    </row>
    <row r="385" spans="1:10">
      <c r="A385" s="28">
        <v>384</v>
      </c>
      <c r="B385" s="28"/>
      <c r="C385" s="28"/>
      <c r="D385" s="29"/>
      <c r="E385" s="35">
        <f t="shared" si="24"/>
        <v>0</v>
      </c>
      <c r="F385" s="35">
        <f t="shared" si="25"/>
        <v>0</v>
      </c>
      <c r="G385" s="30">
        <f>IF(F385&gt;0,VLOOKUP(F385,税率表!$A$41:$D$43,3,1),0)</f>
        <v>0</v>
      </c>
      <c r="H385" s="30">
        <f>IF(F385&gt;0,VLOOKUP(F385,税率表!$A$41:$D$43,4,1),0)</f>
        <v>0</v>
      </c>
      <c r="I385" s="30">
        <f t="shared" si="26"/>
        <v>0</v>
      </c>
      <c r="J385" s="30">
        <f t="shared" si="27"/>
        <v>0</v>
      </c>
    </row>
    <row r="386" spans="1:10">
      <c r="A386" s="28">
        <v>385</v>
      </c>
      <c r="B386" s="28"/>
      <c r="C386" s="28"/>
      <c r="D386" s="29"/>
      <c r="E386" s="35">
        <f t="shared" si="24"/>
        <v>0</v>
      </c>
      <c r="F386" s="35">
        <f t="shared" si="25"/>
        <v>0</v>
      </c>
      <c r="G386" s="30">
        <f>IF(F386&gt;0,VLOOKUP(F386,税率表!$A$41:$D$43,3,1),0)</f>
        <v>0</v>
      </c>
      <c r="H386" s="30">
        <f>IF(F386&gt;0,VLOOKUP(F386,税率表!$A$41:$D$43,4,1),0)</f>
        <v>0</v>
      </c>
      <c r="I386" s="30">
        <f t="shared" si="26"/>
        <v>0</v>
      </c>
      <c r="J386" s="30">
        <f t="shared" si="27"/>
        <v>0</v>
      </c>
    </row>
    <row r="387" spans="1:10">
      <c r="A387" s="28">
        <v>386</v>
      </c>
      <c r="B387" s="28"/>
      <c r="C387" s="28"/>
      <c r="D387" s="29"/>
      <c r="E387" s="35">
        <f t="shared" si="24"/>
        <v>0</v>
      </c>
      <c r="F387" s="35">
        <f t="shared" si="25"/>
        <v>0</v>
      </c>
      <c r="G387" s="30">
        <f>IF(F387&gt;0,VLOOKUP(F387,税率表!$A$41:$D$43,3,1),0)</f>
        <v>0</v>
      </c>
      <c r="H387" s="30">
        <f>IF(F387&gt;0,VLOOKUP(F387,税率表!$A$41:$D$43,4,1),0)</f>
        <v>0</v>
      </c>
      <c r="I387" s="30">
        <f t="shared" si="26"/>
        <v>0</v>
      </c>
      <c r="J387" s="30">
        <f t="shared" si="27"/>
        <v>0</v>
      </c>
    </row>
    <row r="388" spans="1:10">
      <c r="A388" s="28">
        <v>387</v>
      </c>
      <c r="B388" s="28"/>
      <c r="C388" s="28"/>
      <c r="D388" s="29"/>
      <c r="E388" s="35">
        <f t="shared" si="24"/>
        <v>0</v>
      </c>
      <c r="F388" s="35">
        <f t="shared" si="25"/>
        <v>0</v>
      </c>
      <c r="G388" s="30">
        <f>IF(F388&gt;0,VLOOKUP(F388,税率表!$A$41:$D$43,3,1),0)</f>
        <v>0</v>
      </c>
      <c r="H388" s="30">
        <f>IF(F388&gt;0,VLOOKUP(F388,税率表!$A$41:$D$43,4,1),0)</f>
        <v>0</v>
      </c>
      <c r="I388" s="30">
        <f t="shared" si="26"/>
        <v>0</v>
      </c>
      <c r="J388" s="30">
        <f t="shared" si="27"/>
        <v>0</v>
      </c>
    </row>
    <row r="389" spans="1:10">
      <c r="A389" s="28">
        <v>388</v>
      </c>
      <c r="B389" s="28"/>
      <c r="C389" s="28"/>
      <c r="D389" s="29"/>
      <c r="E389" s="35">
        <f t="shared" si="24"/>
        <v>0</v>
      </c>
      <c r="F389" s="35">
        <f t="shared" si="25"/>
        <v>0</v>
      </c>
      <c r="G389" s="30">
        <f>IF(F389&gt;0,VLOOKUP(F389,税率表!$A$41:$D$43,3,1),0)</f>
        <v>0</v>
      </c>
      <c r="H389" s="30">
        <f>IF(F389&gt;0,VLOOKUP(F389,税率表!$A$41:$D$43,4,1),0)</f>
        <v>0</v>
      </c>
      <c r="I389" s="30">
        <f t="shared" si="26"/>
        <v>0</v>
      </c>
      <c r="J389" s="30">
        <f t="shared" si="27"/>
        <v>0</v>
      </c>
    </row>
    <row r="390" spans="1:10">
      <c r="A390" s="28">
        <v>389</v>
      </c>
      <c r="B390" s="28"/>
      <c r="C390" s="28"/>
      <c r="D390" s="29"/>
      <c r="E390" s="35">
        <f t="shared" si="24"/>
        <v>0</v>
      </c>
      <c r="F390" s="35">
        <f t="shared" si="25"/>
        <v>0</v>
      </c>
      <c r="G390" s="30">
        <f>IF(F390&gt;0,VLOOKUP(F390,税率表!$A$41:$D$43,3,1),0)</f>
        <v>0</v>
      </c>
      <c r="H390" s="30">
        <f>IF(F390&gt;0,VLOOKUP(F390,税率表!$A$41:$D$43,4,1),0)</f>
        <v>0</v>
      </c>
      <c r="I390" s="30">
        <f t="shared" si="26"/>
        <v>0</v>
      </c>
      <c r="J390" s="30">
        <f t="shared" si="27"/>
        <v>0</v>
      </c>
    </row>
    <row r="391" spans="1:10">
      <c r="A391" s="28">
        <v>390</v>
      </c>
      <c r="B391" s="28"/>
      <c r="C391" s="28"/>
      <c r="D391" s="29"/>
      <c r="E391" s="35">
        <f t="shared" si="24"/>
        <v>0</v>
      </c>
      <c r="F391" s="35">
        <f t="shared" si="25"/>
        <v>0</v>
      </c>
      <c r="G391" s="30">
        <f>IF(F391&gt;0,VLOOKUP(F391,税率表!$A$41:$D$43,3,1),0)</f>
        <v>0</v>
      </c>
      <c r="H391" s="30">
        <f>IF(F391&gt;0,VLOOKUP(F391,税率表!$A$41:$D$43,4,1),0)</f>
        <v>0</v>
      </c>
      <c r="I391" s="30">
        <f t="shared" si="26"/>
        <v>0</v>
      </c>
      <c r="J391" s="30">
        <f t="shared" si="27"/>
        <v>0</v>
      </c>
    </row>
    <row r="392" spans="1:10">
      <c r="A392" s="28">
        <v>391</v>
      </c>
      <c r="B392" s="28"/>
      <c r="C392" s="28"/>
      <c r="D392" s="29"/>
      <c r="E392" s="35">
        <f t="shared" si="24"/>
        <v>0</v>
      </c>
      <c r="F392" s="35">
        <f t="shared" si="25"/>
        <v>0</v>
      </c>
      <c r="G392" s="30">
        <f>IF(F392&gt;0,VLOOKUP(F392,税率表!$A$41:$D$43,3,1),0)</f>
        <v>0</v>
      </c>
      <c r="H392" s="30">
        <f>IF(F392&gt;0,VLOOKUP(F392,税率表!$A$41:$D$43,4,1),0)</f>
        <v>0</v>
      </c>
      <c r="I392" s="30">
        <f t="shared" si="26"/>
        <v>0</v>
      </c>
      <c r="J392" s="30">
        <f t="shared" si="27"/>
        <v>0</v>
      </c>
    </row>
    <row r="393" spans="1:10">
      <c r="A393" s="28">
        <v>392</v>
      </c>
      <c r="B393" s="28"/>
      <c r="C393" s="28"/>
      <c r="D393" s="29"/>
      <c r="E393" s="35">
        <f t="shared" si="24"/>
        <v>0</v>
      </c>
      <c r="F393" s="35">
        <f t="shared" si="25"/>
        <v>0</v>
      </c>
      <c r="G393" s="30">
        <f>IF(F393&gt;0,VLOOKUP(F393,税率表!$A$41:$D$43,3,1),0)</f>
        <v>0</v>
      </c>
      <c r="H393" s="30">
        <f>IF(F393&gt;0,VLOOKUP(F393,税率表!$A$41:$D$43,4,1),0)</f>
        <v>0</v>
      </c>
      <c r="I393" s="30">
        <f t="shared" si="26"/>
        <v>0</v>
      </c>
      <c r="J393" s="30">
        <f t="shared" si="27"/>
        <v>0</v>
      </c>
    </row>
    <row r="394" spans="1:10">
      <c r="A394" s="28">
        <v>393</v>
      </c>
      <c r="B394" s="28"/>
      <c r="C394" s="28"/>
      <c r="D394" s="29"/>
      <c r="E394" s="35">
        <f t="shared" ref="E394:E457" si="28">IF(D394&gt;0,IF(D394&lt;=4000,800,ROUND(D394*0.2,2)),0)</f>
        <v>0</v>
      </c>
      <c r="F394" s="35">
        <f t="shared" ref="F394:F457" si="29">ROUND(MAX((D394-E394),0),2)</f>
        <v>0</v>
      </c>
      <c r="G394" s="30">
        <f>IF(F394&gt;0,VLOOKUP(F394,税率表!$A$41:$D$43,3,1),0)</f>
        <v>0</v>
      </c>
      <c r="H394" s="30">
        <f>IF(F394&gt;0,VLOOKUP(F394,税率表!$A$41:$D$43,4,1),0)</f>
        <v>0</v>
      </c>
      <c r="I394" s="30">
        <f t="shared" ref="I394:I457" si="30">ROUND(F394*G394-H394,2)</f>
        <v>0</v>
      </c>
      <c r="J394" s="30">
        <f t="shared" ref="J394:J457" si="31">D394-I394</f>
        <v>0</v>
      </c>
    </row>
    <row r="395" spans="1:10">
      <c r="A395" s="28">
        <v>394</v>
      </c>
      <c r="B395" s="28"/>
      <c r="C395" s="28"/>
      <c r="D395" s="29"/>
      <c r="E395" s="35">
        <f t="shared" si="28"/>
        <v>0</v>
      </c>
      <c r="F395" s="35">
        <f t="shared" si="29"/>
        <v>0</v>
      </c>
      <c r="G395" s="30">
        <f>IF(F395&gt;0,VLOOKUP(F395,税率表!$A$41:$D$43,3,1),0)</f>
        <v>0</v>
      </c>
      <c r="H395" s="30">
        <f>IF(F395&gt;0,VLOOKUP(F395,税率表!$A$41:$D$43,4,1),0)</f>
        <v>0</v>
      </c>
      <c r="I395" s="30">
        <f t="shared" si="30"/>
        <v>0</v>
      </c>
      <c r="J395" s="30">
        <f t="shared" si="31"/>
        <v>0</v>
      </c>
    </row>
    <row r="396" spans="1:10">
      <c r="A396" s="28">
        <v>395</v>
      </c>
      <c r="B396" s="28"/>
      <c r="C396" s="28"/>
      <c r="D396" s="29"/>
      <c r="E396" s="35">
        <f t="shared" si="28"/>
        <v>0</v>
      </c>
      <c r="F396" s="35">
        <f t="shared" si="29"/>
        <v>0</v>
      </c>
      <c r="G396" s="30">
        <f>IF(F396&gt;0,VLOOKUP(F396,税率表!$A$41:$D$43,3,1),0)</f>
        <v>0</v>
      </c>
      <c r="H396" s="30">
        <f>IF(F396&gt;0,VLOOKUP(F396,税率表!$A$41:$D$43,4,1),0)</f>
        <v>0</v>
      </c>
      <c r="I396" s="30">
        <f t="shared" si="30"/>
        <v>0</v>
      </c>
      <c r="J396" s="30">
        <f t="shared" si="31"/>
        <v>0</v>
      </c>
    </row>
    <row r="397" spans="1:10">
      <c r="A397" s="28">
        <v>396</v>
      </c>
      <c r="B397" s="28"/>
      <c r="C397" s="28"/>
      <c r="D397" s="29"/>
      <c r="E397" s="35">
        <f t="shared" si="28"/>
        <v>0</v>
      </c>
      <c r="F397" s="35">
        <f t="shared" si="29"/>
        <v>0</v>
      </c>
      <c r="G397" s="30">
        <f>IF(F397&gt;0,VLOOKUP(F397,税率表!$A$41:$D$43,3,1),0)</f>
        <v>0</v>
      </c>
      <c r="H397" s="30">
        <f>IF(F397&gt;0,VLOOKUP(F397,税率表!$A$41:$D$43,4,1),0)</f>
        <v>0</v>
      </c>
      <c r="I397" s="30">
        <f t="shared" si="30"/>
        <v>0</v>
      </c>
      <c r="J397" s="30">
        <f t="shared" si="31"/>
        <v>0</v>
      </c>
    </row>
    <row r="398" spans="1:10">
      <c r="A398" s="28">
        <v>397</v>
      </c>
      <c r="B398" s="28"/>
      <c r="C398" s="28"/>
      <c r="D398" s="29"/>
      <c r="E398" s="35">
        <f t="shared" si="28"/>
        <v>0</v>
      </c>
      <c r="F398" s="35">
        <f t="shared" si="29"/>
        <v>0</v>
      </c>
      <c r="G398" s="30">
        <f>IF(F398&gt;0,VLOOKUP(F398,税率表!$A$41:$D$43,3,1),0)</f>
        <v>0</v>
      </c>
      <c r="H398" s="30">
        <f>IF(F398&gt;0,VLOOKUP(F398,税率表!$A$41:$D$43,4,1),0)</f>
        <v>0</v>
      </c>
      <c r="I398" s="30">
        <f t="shared" si="30"/>
        <v>0</v>
      </c>
      <c r="J398" s="30">
        <f t="shared" si="31"/>
        <v>0</v>
      </c>
    </row>
    <row r="399" spans="1:10">
      <c r="A399" s="28">
        <v>398</v>
      </c>
      <c r="B399" s="28"/>
      <c r="C399" s="28"/>
      <c r="D399" s="29"/>
      <c r="E399" s="35">
        <f t="shared" si="28"/>
        <v>0</v>
      </c>
      <c r="F399" s="35">
        <f t="shared" si="29"/>
        <v>0</v>
      </c>
      <c r="G399" s="30">
        <f>IF(F399&gt;0,VLOOKUP(F399,税率表!$A$41:$D$43,3,1),0)</f>
        <v>0</v>
      </c>
      <c r="H399" s="30">
        <f>IF(F399&gt;0,VLOOKUP(F399,税率表!$A$41:$D$43,4,1),0)</f>
        <v>0</v>
      </c>
      <c r="I399" s="30">
        <f t="shared" si="30"/>
        <v>0</v>
      </c>
      <c r="J399" s="30">
        <f t="shared" si="31"/>
        <v>0</v>
      </c>
    </row>
    <row r="400" spans="1:10">
      <c r="A400" s="28">
        <v>399</v>
      </c>
      <c r="B400" s="28"/>
      <c r="C400" s="28"/>
      <c r="D400" s="29"/>
      <c r="E400" s="35">
        <f t="shared" si="28"/>
        <v>0</v>
      </c>
      <c r="F400" s="35">
        <f t="shared" si="29"/>
        <v>0</v>
      </c>
      <c r="G400" s="30">
        <f>IF(F400&gt;0,VLOOKUP(F400,税率表!$A$41:$D$43,3,1),0)</f>
        <v>0</v>
      </c>
      <c r="H400" s="30">
        <f>IF(F400&gt;0,VLOOKUP(F400,税率表!$A$41:$D$43,4,1),0)</f>
        <v>0</v>
      </c>
      <c r="I400" s="30">
        <f t="shared" si="30"/>
        <v>0</v>
      </c>
      <c r="J400" s="30">
        <f t="shared" si="31"/>
        <v>0</v>
      </c>
    </row>
    <row r="401" spans="1:10">
      <c r="A401" s="28">
        <v>400</v>
      </c>
      <c r="B401" s="28"/>
      <c r="C401" s="28"/>
      <c r="D401" s="29"/>
      <c r="E401" s="35">
        <f t="shared" si="28"/>
        <v>0</v>
      </c>
      <c r="F401" s="35">
        <f t="shared" si="29"/>
        <v>0</v>
      </c>
      <c r="G401" s="30">
        <f>IF(F401&gt;0,VLOOKUP(F401,税率表!$A$41:$D$43,3,1),0)</f>
        <v>0</v>
      </c>
      <c r="H401" s="30">
        <f>IF(F401&gt;0,VLOOKUP(F401,税率表!$A$41:$D$43,4,1),0)</f>
        <v>0</v>
      </c>
      <c r="I401" s="30">
        <f t="shared" si="30"/>
        <v>0</v>
      </c>
      <c r="J401" s="30">
        <f t="shared" si="31"/>
        <v>0</v>
      </c>
    </row>
    <row r="402" spans="1:10">
      <c r="A402" s="28">
        <v>401</v>
      </c>
      <c r="B402" s="28"/>
      <c r="C402" s="28"/>
      <c r="D402" s="29"/>
      <c r="E402" s="35">
        <f t="shared" si="28"/>
        <v>0</v>
      </c>
      <c r="F402" s="35">
        <f t="shared" si="29"/>
        <v>0</v>
      </c>
      <c r="G402" s="30">
        <f>IF(F402&gt;0,VLOOKUP(F402,税率表!$A$41:$D$43,3,1),0)</f>
        <v>0</v>
      </c>
      <c r="H402" s="30">
        <f>IF(F402&gt;0,VLOOKUP(F402,税率表!$A$41:$D$43,4,1),0)</f>
        <v>0</v>
      </c>
      <c r="I402" s="30">
        <f t="shared" si="30"/>
        <v>0</v>
      </c>
      <c r="J402" s="30">
        <f t="shared" si="31"/>
        <v>0</v>
      </c>
    </row>
    <row r="403" spans="1:10">
      <c r="A403" s="28">
        <v>402</v>
      </c>
      <c r="B403" s="28"/>
      <c r="C403" s="28"/>
      <c r="D403" s="29"/>
      <c r="E403" s="35">
        <f t="shared" si="28"/>
        <v>0</v>
      </c>
      <c r="F403" s="35">
        <f t="shared" si="29"/>
        <v>0</v>
      </c>
      <c r="G403" s="30">
        <f>IF(F403&gt;0,VLOOKUP(F403,税率表!$A$41:$D$43,3,1),0)</f>
        <v>0</v>
      </c>
      <c r="H403" s="30">
        <f>IF(F403&gt;0,VLOOKUP(F403,税率表!$A$41:$D$43,4,1),0)</f>
        <v>0</v>
      </c>
      <c r="I403" s="30">
        <f t="shared" si="30"/>
        <v>0</v>
      </c>
      <c r="J403" s="30">
        <f t="shared" si="31"/>
        <v>0</v>
      </c>
    </row>
    <row r="404" spans="1:10">
      <c r="A404" s="28">
        <v>403</v>
      </c>
      <c r="B404" s="28"/>
      <c r="C404" s="28"/>
      <c r="D404" s="29"/>
      <c r="E404" s="35">
        <f t="shared" si="28"/>
        <v>0</v>
      </c>
      <c r="F404" s="35">
        <f t="shared" si="29"/>
        <v>0</v>
      </c>
      <c r="G404" s="30">
        <f>IF(F404&gt;0,VLOOKUP(F404,税率表!$A$41:$D$43,3,1),0)</f>
        <v>0</v>
      </c>
      <c r="H404" s="30">
        <f>IF(F404&gt;0,VLOOKUP(F404,税率表!$A$41:$D$43,4,1),0)</f>
        <v>0</v>
      </c>
      <c r="I404" s="30">
        <f t="shared" si="30"/>
        <v>0</v>
      </c>
      <c r="J404" s="30">
        <f t="shared" si="31"/>
        <v>0</v>
      </c>
    </row>
    <row r="405" spans="1:10">
      <c r="A405" s="28">
        <v>404</v>
      </c>
      <c r="B405" s="28"/>
      <c r="C405" s="28"/>
      <c r="D405" s="29"/>
      <c r="E405" s="35">
        <f t="shared" si="28"/>
        <v>0</v>
      </c>
      <c r="F405" s="35">
        <f t="shared" si="29"/>
        <v>0</v>
      </c>
      <c r="G405" s="30">
        <f>IF(F405&gt;0,VLOOKUP(F405,税率表!$A$41:$D$43,3,1),0)</f>
        <v>0</v>
      </c>
      <c r="H405" s="30">
        <f>IF(F405&gt;0,VLOOKUP(F405,税率表!$A$41:$D$43,4,1),0)</f>
        <v>0</v>
      </c>
      <c r="I405" s="30">
        <f t="shared" si="30"/>
        <v>0</v>
      </c>
      <c r="J405" s="30">
        <f t="shared" si="31"/>
        <v>0</v>
      </c>
    </row>
    <row r="406" spans="1:10">
      <c r="A406" s="28">
        <v>405</v>
      </c>
      <c r="B406" s="28"/>
      <c r="C406" s="28"/>
      <c r="D406" s="29"/>
      <c r="E406" s="35">
        <f t="shared" si="28"/>
        <v>0</v>
      </c>
      <c r="F406" s="35">
        <f t="shared" si="29"/>
        <v>0</v>
      </c>
      <c r="G406" s="30">
        <f>IF(F406&gt;0,VLOOKUP(F406,税率表!$A$41:$D$43,3,1),0)</f>
        <v>0</v>
      </c>
      <c r="H406" s="30">
        <f>IF(F406&gt;0,VLOOKUP(F406,税率表!$A$41:$D$43,4,1),0)</f>
        <v>0</v>
      </c>
      <c r="I406" s="30">
        <f t="shared" si="30"/>
        <v>0</v>
      </c>
      <c r="J406" s="30">
        <f t="shared" si="31"/>
        <v>0</v>
      </c>
    </row>
    <row r="407" spans="1:10">
      <c r="A407" s="28">
        <v>406</v>
      </c>
      <c r="B407" s="28"/>
      <c r="C407" s="28"/>
      <c r="D407" s="29"/>
      <c r="E407" s="35">
        <f t="shared" si="28"/>
        <v>0</v>
      </c>
      <c r="F407" s="35">
        <f t="shared" si="29"/>
        <v>0</v>
      </c>
      <c r="G407" s="30">
        <f>IF(F407&gt;0,VLOOKUP(F407,税率表!$A$41:$D$43,3,1),0)</f>
        <v>0</v>
      </c>
      <c r="H407" s="30">
        <f>IF(F407&gt;0,VLOOKUP(F407,税率表!$A$41:$D$43,4,1),0)</f>
        <v>0</v>
      </c>
      <c r="I407" s="30">
        <f t="shared" si="30"/>
        <v>0</v>
      </c>
      <c r="J407" s="30">
        <f t="shared" si="31"/>
        <v>0</v>
      </c>
    </row>
    <row r="408" spans="1:10">
      <c r="A408" s="28">
        <v>407</v>
      </c>
      <c r="B408" s="28"/>
      <c r="C408" s="28"/>
      <c r="D408" s="29"/>
      <c r="E408" s="35">
        <f t="shared" si="28"/>
        <v>0</v>
      </c>
      <c r="F408" s="35">
        <f t="shared" si="29"/>
        <v>0</v>
      </c>
      <c r="G408" s="30">
        <f>IF(F408&gt;0,VLOOKUP(F408,税率表!$A$41:$D$43,3,1),0)</f>
        <v>0</v>
      </c>
      <c r="H408" s="30">
        <f>IF(F408&gt;0,VLOOKUP(F408,税率表!$A$41:$D$43,4,1),0)</f>
        <v>0</v>
      </c>
      <c r="I408" s="30">
        <f t="shared" si="30"/>
        <v>0</v>
      </c>
      <c r="J408" s="30">
        <f t="shared" si="31"/>
        <v>0</v>
      </c>
    </row>
    <row r="409" spans="1:10">
      <c r="A409" s="28">
        <v>408</v>
      </c>
      <c r="B409" s="28"/>
      <c r="C409" s="28"/>
      <c r="D409" s="29"/>
      <c r="E409" s="35">
        <f t="shared" si="28"/>
        <v>0</v>
      </c>
      <c r="F409" s="35">
        <f t="shared" si="29"/>
        <v>0</v>
      </c>
      <c r="G409" s="30">
        <f>IF(F409&gt;0,VLOOKUP(F409,税率表!$A$41:$D$43,3,1),0)</f>
        <v>0</v>
      </c>
      <c r="H409" s="30">
        <f>IF(F409&gt;0,VLOOKUP(F409,税率表!$A$41:$D$43,4,1),0)</f>
        <v>0</v>
      </c>
      <c r="I409" s="30">
        <f t="shared" si="30"/>
        <v>0</v>
      </c>
      <c r="J409" s="30">
        <f t="shared" si="31"/>
        <v>0</v>
      </c>
    </row>
    <row r="410" spans="1:10">
      <c r="A410" s="28">
        <v>409</v>
      </c>
      <c r="B410" s="28"/>
      <c r="C410" s="28"/>
      <c r="D410" s="29"/>
      <c r="E410" s="35">
        <f t="shared" si="28"/>
        <v>0</v>
      </c>
      <c r="F410" s="35">
        <f t="shared" si="29"/>
        <v>0</v>
      </c>
      <c r="G410" s="30">
        <f>IF(F410&gt;0,VLOOKUP(F410,税率表!$A$41:$D$43,3,1),0)</f>
        <v>0</v>
      </c>
      <c r="H410" s="30">
        <f>IF(F410&gt;0,VLOOKUP(F410,税率表!$A$41:$D$43,4,1),0)</f>
        <v>0</v>
      </c>
      <c r="I410" s="30">
        <f t="shared" si="30"/>
        <v>0</v>
      </c>
      <c r="J410" s="30">
        <f t="shared" si="31"/>
        <v>0</v>
      </c>
    </row>
    <row r="411" spans="1:10">
      <c r="A411" s="28">
        <v>410</v>
      </c>
      <c r="B411" s="28"/>
      <c r="C411" s="28"/>
      <c r="D411" s="29"/>
      <c r="E411" s="35">
        <f t="shared" si="28"/>
        <v>0</v>
      </c>
      <c r="F411" s="35">
        <f t="shared" si="29"/>
        <v>0</v>
      </c>
      <c r="G411" s="30">
        <f>IF(F411&gt;0,VLOOKUP(F411,税率表!$A$41:$D$43,3,1),0)</f>
        <v>0</v>
      </c>
      <c r="H411" s="30">
        <f>IF(F411&gt;0,VLOOKUP(F411,税率表!$A$41:$D$43,4,1),0)</f>
        <v>0</v>
      </c>
      <c r="I411" s="30">
        <f t="shared" si="30"/>
        <v>0</v>
      </c>
      <c r="J411" s="30">
        <f t="shared" si="31"/>
        <v>0</v>
      </c>
    </row>
    <row r="412" spans="1:10">
      <c r="A412" s="28">
        <v>411</v>
      </c>
      <c r="B412" s="28"/>
      <c r="C412" s="28"/>
      <c r="D412" s="29"/>
      <c r="E412" s="35">
        <f t="shared" si="28"/>
        <v>0</v>
      </c>
      <c r="F412" s="35">
        <f t="shared" si="29"/>
        <v>0</v>
      </c>
      <c r="G412" s="30">
        <f>IF(F412&gt;0,VLOOKUP(F412,税率表!$A$41:$D$43,3,1),0)</f>
        <v>0</v>
      </c>
      <c r="H412" s="30">
        <f>IF(F412&gt;0,VLOOKUP(F412,税率表!$A$41:$D$43,4,1),0)</f>
        <v>0</v>
      </c>
      <c r="I412" s="30">
        <f t="shared" si="30"/>
        <v>0</v>
      </c>
      <c r="J412" s="30">
        <f t="shared" si="31"/>
        <v>0</v>
      </c>
    </row>
    <row r="413" spans="1:10">
      <c r="A413" s="28">
        <v>412</v>
      </c>
      <c r="B413" s="28"/>
      <c r="C413" s="28"/>
      <c r="D413" s="29"/>
      <c r="E413" s="35">
        <f t="shared" si="28"/>
        <v>0</v>
      </c>
      <c r="F413" s="35">
        <f t="shared" si="29"/>
        <v>0</v>
      </c>
      <c r="G413" s="30">
        <f>IF(F413&gt;0,VLOOKUP(F413,税率表!$A$41:$D$43,3,1),0)</f>
        <v>0</v>
      </c>
      <c r="H413" s="30">
        <f>IF(F413&gt;0,VLOOKUP(F413,税率表!$A$41:$D$43,4,1),0)</f>
        <v>0</v>
      </c>
      <c r="I413" s="30">
        <f t="shared" si="30"/>
        <v>0</v>
      </c>
      <c r="J413" s="30">
        <f t="shared" si="31"/>
        <v>0</v>
      </c>
    </row>
    <row r="414" spans="1:10">
      <c r="A414" s="28">
        <v>413</v>
      </c>
      <c r="B414" s="28"/>
      <c r="C414" s="28"/>
      <c r="D414" s="29"/>
      <c r="E414" s="35">
        <f t="shared" si="28"/>
        <v>0</v>
      </c>
      <c r="F414" s="35">
        <f t="shared" si="29"/>
        <v>0</v>
      </c>
      <c r="G414" s="30">
        <f>IF(F414&gt;0,VLOOKUP(F414,税率表!$A$41:$D$43,3,1),0)</f>
        <v>0</v>
      </c>
      <c r="H414" s="30">
        <f>IF(F414&gt;0,VLOOKUP(F414,税率表!$A$41:$D$43,4,1),0)</f>
        <v>0</v>
      </c>
      <c r="I414" s="30">
        <f t="shared" si="30"/>
        <v>0</v>
      </c>
      <c r="J414" s="30">
        <f t="shared" si="31"/>
        <v>0</v>
      </c>
    </row>
    <row r="415" spans="1:10">
      <c r="A415" s="28">
        <v>414</v>
      </c>
      <c r="B415" s="28"/>
      <c r="C415" s="28"/>
      <c r="D415" s="29"/>
      <c r="E415" s="35">
        <f t="shared" si="28"/>
        <v>0</v>
      </c>
      <c r="F415" s="35">
        <f t="shared" si="29"/>
        <v>0</v>
      </c>
      <c r="G415" s="30">
        <f>IF(F415&gt;0,VLOOKUP(F415,税率表!$A$41:$D$43,3,1),0)</f>
        <v>0</v>
      </c>
      <c r="H415" s="30">
        <f>IF(F415&gt;0,VLOOKUP(F415,税率表!$A$41:$D$43,4,1),0)</f>
        <v>0</v>
      </c>
      <c r="I415" s="30">
        <f t="shared" si="30"/>
        <v>0</v>
      </c>
      <c r="J415" s="30">
        <f t="shared" si="31"/>
        <v>0</v>
      </c>
    </row>
    <row r="416" spans="1:10">
      <c r="A416" s="28">
        <v>415</v>
      </c>
      <c r="B416" s="28"/>
      <c r="C416" s="28"/>
      <c r="D416" s="29"/>
      <c r="E416" s="35">
        <f t="shared" si="28"/>
        <v>0</v>
      </c>
      <c r="F416" s="35">
        <f t="shared" si="29"/>
        <v>0</v>
      </c>
      <c r="G416" s="30">
        <f>IF(F416&gt;0,VLOOKUP(F416,税率表!$A$41:$D$43,3,1),0)</f>
        <v>0</v>
      </c>
      <c r="H416" s="30">
        <f>IF(F416&gt;0,VLOOKUP(F416,税率表!$A$41:$D$43,4,1),0)</f>
        <v>0</v>
      </c>
      <c r="I416" s="30">
        <f t="shared" si="30"/>
        <v>0</v>
      </c>
      <c r="J416" s="30">
        <f t="shared" si="31"/>
        <v>0</v>
      </c>
    </row>
    <row r="417" spans="1:10">
      <c r="A417" s="28">
        <v>416</v>
      </c>
      <c r="B417" s="28"/>
      <c r="C417" s="28"/>
      <c r="D417" s="29"/>
      <c r="E417" s="35">
        <f t="shared" si="28"/>
        <v>0</v>
      </c>
      <c r="F417" s="35">
        <f t="shared" si="29"/>
        <v>0</v>
      </c>
      <c r="G417" s="30">
        <f>IF(F417&gt;0,VLOOKUP(F417,税率表!$A$41:$D$43,3,1),0)</f>
        <v>0</v>
      </c>
      <c r="H417" s="30">
        <f>IF(F417&gt;0,VLOOKUP(F417,税率表!$A$41:$D$43,4,1),0)</f>
        <v>0</v>
      </c>
      <c r="I417" s="30">
        <f t="shared" si="30"/>
        <v>0</v>
      </c>
      <c r="J417" s="30">
        <f t="shared" si="31"/>
        <v>0</v>
      </c>
    </row>
    <row r="418" spans="1:10">
      <c r="A418" s="28">
        <v>417</v>
      </c>
      <c r="B418" s="28"/>
      <c r="C418" s="28"/>
      <c r="D418" s="29"/>
      <c r="E418" s="35">
        <f t="shared" si="28"/>
        <v>0</v>
      </c>
      <c r="F418" s="35">
        <f t="shared" si="29"/>
        <v>0</v>
      </c>
      <c r="G418" s="30">
        <f>IF(F418&gt;0,VLOOKUP(F418,税率表!$A$41:$D$43,3,1),0)</f>
        <v>0</v>
      </c>
      <c r="H418" s="30">
        <f>IF(F418&gt;0,VLOOKUP(F418,税率表!$A$41:$D$43,4,1),0)</f>
        <v>0</v>
      </c>
      <c r="I418" s="30">
        <f t="shared" si="30"/>
        <v>0</v>
      </c>
      <c r="J418" s="30">
        <f t="shared" si="31"/>
        <v>0</v>
      </c>
    </row>
    <row r="419" spans="1:10">
      <c r="A419" s="28">
        <v>418</v>
      </c>
      <c r="B419" s="28"/>
      <c r="C419" s="28"/>
      <c r="D419" s="29"/>
      <c r="E419" s="35">
        <f t="shared" si="28"/>
        <v>0</v>
      </c>
      <c r="F419" s="35">
        <f t="shared" si="29"/>
        <v>0</v>
      </c>
      <c r="G419" s="30">
        <f>IF(F419&gt;0,VLOOKUP(F419,税率表!$A$41:$D$43,3,1),0)</f>
        <v>0</v>
      </c>
      <c r="H419" s="30">
        <f>IF(F419&gt;0,VLOOKUP(F419,税率表!$A$41:$D$43,4,1),0)</f>
        <v>0</v>
      </c>
      <c r="I419" s="30">
        <f t="shared" si="30"/>
        <v>0</v>
      </c>
      <c r="J419" s="30">
        <f t="shared" si="31"/>
        <v>0</v>
      </c>
    </row>
    <row r="420" spans="1:10">
      <c r="A420" s="28">
        <v>419</v>
      </c>
      <c r="B420" s="28"/>
      <c r="C420" s="28"/>
      <c r="D420" s="29"/>
      <c r="E420" s="35">
        <f t="shared" si="28"/>
        <v>0</v>
      </c>
      <c r="F420" s="35">
        <f t="shared" si="29"/>
        <v>0</v>
      </c>
      <c r="G420" s="30">
        <f>IF(F420&gt;0,VLOOKUP(F420,税率表!$A$41:$D$43,3,1),0)</f>
        <v>0</v>
      </c>
      <c r="H420" s="30">
        <f>IF(F420&gt;0,VLOOKUP(F420,税率表!$A$41:$D$43,4,1),0)</f>
        <v>0</v>
      </c>
      <c r="I420" s="30">
        <f t="shared" si="30"/>
        <v>0</v>
      </c>
      <c r="J420" s="30">
        <f t="shared" si="31"/>
        <v>0</v>
      </c>
    </row>
    <row r="421" spans="1:10">
      <c r="A421" s="28">
        <v>420</v>
      </c>
      <c r="B421" s="28"/>
      <c r="C421" s="28"/>
      <c r="D421" s="29"/>
      <c r="E421" s="35">
        <f t="shared" si="28"/>
        <v>0</v>
      </c>
      <c r="F421" s="35">
        <f t="shared" si="29"/>
        <v>0</v>
      </c>
      <c r="G421" s="30">
        <f>IF(F421&gt;0,VLOOKUP(F421,税率表!$A$41:$D$43,3,1),0)</f>
        <v>0</v>
      </c>
      <c r="H421" s="30">
        <f>IF(F421&gt;0,VLOOKUP(F421,税率表!$A$41:$D$43,4,1),0)</f>
        <v>0</v>
      </c>
      <c r="I421" s="30">
        <f t="shared" si="30"/>
        <v>0</v>
      </c>
      <c r="J421" s="30">
        <f t="shared" si="31"/>
        <v>0</v>
      </c>
    </row>
    <row r="422" spans="1:10">
      <c r="A422" s="28">
        <v>421</v>
      </c>
      <c r="B422" s="28"/>
      <c r="C422" s="28"/>
      <c r="D422" s="29"/>
      <c r="E422" s="35">
        <f t="shared" si="28"/>
        <v>0</v>
      </c>
      <c r="F422" s="35">
        <f t="shared" si="29"/>
        <v>0</v>
      </c>
      <c r="G422" s="30">
        <f>IF(F422&gt;0,VLOOKUP(F422,税率表!$A$41:$D$43,3,1),0)</f>
        <v>0</v>
      </c>
      <c r="H422" s="30">
        <f>IF(F422&gt;0,VLOOKUP(F422,税率表!$A$41:$D$43,4,1),0)</f>
        <v>0</v>
      </c>
      <c r="I422" s="30">
        <f t="shared" si="30"/>
        <v>0</v>
      </c>
      <c r="J422" s="30">
        <f t="shared" si="31"/>
        <v>0</v>
      </c>
    </row>
    <row r="423" spans="1:10">
      <c r="A423" s="28">
        <v>422</v>
      </c>
      <c r="B423" s="28"/>
      <c r="C423" s="28"/>
      <c r="D423" s="29"/>
      <c r="E423" s="35">
        <f t="shared" si="28"/>
        <v>0</v>
      </c>
      <c r="F423" s="35">
        <f t="shared" si="29"/>
        <v>0</v>
      </c>
      <c r="G423" s="30">
        <f>IF(F423&gt;0,VLOOKUP(F423,税率表!$A$41:$D$43,3,1),0)</f>
        <v>0</v>
      </c>
      <c r="H423" s="30">
        <f>IF(F423&gt;0,VLOOKUP(F423,税率表!$A$41:$D$43,4,1),0)</f>
        <v>0</v>
      </c>
      <c r="I423" s="30">
        <f t="shared" si="30"/>
        <v>0</v>
      </c>
      <c r="J423" s="30">
        <f t="shared" si="31"/>
        <v>0</v>
      </c>
    </row>
    <row r="424" spans="1:10">
      <c r="A424" s="28">
        <v>423</v>
      </c>
      <c r="B424" s="28"/>
      <c r="C424" s="28"/>
      <c r="D424" s="29"/>
      <c r="E424" s="35">
        <f t="shared" si="28"/>
        <v>0</v>
      </c>
      <c r="F424" s="35">
        <f t="shared" si="29"/>
        <v>0</v>
      </c>
      <c r="G424" s="30">
        <f>IF(F424&gt;0,VLOOKUP(F424,税率表!$A$41:$D$43,3,1),0)</f>
        <v>0</v>
      </c>
      <c r="H424" s="30">
        <f>IF(F424&gt;0,VLOOKUP(F424,税率表!$A$41:$D$43,4,1),0)</f>
        <v>0</v>
      </c>
      <c r="I424" s="30">
        <f t="shared" si="30"/>
        <v>0</v>
      </c>
      <c r="J424" s="30">
        <f t="shared" si="31"/>
        <v>0</v>
      </c>
    </row>
    <row r="425" spans="1:10">
      <c r="A425" s="28">
        <v>424</v>
      </c>
      <c r="B425" s="28"/>
      <c r="C425" s="28"/>
      <c r="D425" s="29"/>
      <c r="E425" s="35">
        <f t="shared" si="28"/>
        <v>0</v>
      </c>
      <c r="F425" s="35">
        <f t="shared" si="29"/>
        <v>0</v>
      </c>
      <c r="G425" s="30">
        <f>IF(F425&gt;0,VLOOKUP(F425,税率表!$A$41:$D$43,3,1),0)</f>
        <v>0</v>
      </c>
      <c r="H425" s="30">
        <f>IF(F425&gt;0,VLOOKUP(F425,税率表!$A$41:$D$43,4,1),0)</f>
        <v>0</v>
      </c>
      <c r="I425" s="30">
        <f t="shared" si="30"/>
        <v>0</v>
      </c>
      <c r="J425" s="30">
        <f t="shared" si="31"/>
        <v>0</v>
      </c>
    </row>
    <row r="426" spans="1:10">
      <c r="A426" s="28">
        <v>425</v>
      </c>
      <c r="B426" s="28"/>
      <c r="C426" s="28"/>
      <c r="D426" s="29"/>
      <c r="E426" s="35">
        <f t="shared" si="28"/>
        <v>0</v>
      </c>
      <c r="F426" s="35">
        <f t="shared" si="29"/>
        <v>0</v>
      </c>
      <c r="G426" s="30">
        <f>IF(F426&gt;0,VLOOKUP(F426,税率表!$A$41:$D$43,3,1),0)</f>
        <v>0</v>
      </c>
      <c r="H426" s="30">
        <f>IF(F426&gt;0,VLOOKUP(F426,税率表!$A$41:$D$43,4,1),0)</f>
        <v>0</v>
      </c>
      <c r="I426" s="30">
        <f t="shared" si="30"/>
        <v>0</v>
      </c>
      <c r="J426" s="30">
        <f t="shared" si="31"/>
        <v>0</v>
      </c>
    </row>
    <row r="427" spans="1:10">
      <c r="A427" s="28">
        <v>426</v>
      </c>
      <c r="B427" s="28"/>
      <c r="C427" s="28"/>
      <c r="D427" s="29"/>
      <c r="E427" s="35">
        <f t="shared" si="28"/>
        <v>0</v>
      </c>
      <c r="F427" s="35">
        <f t="shared" si="29"/>
        <v>0</v>
      </c>
      <c r="G427" s="30">
        <f>IF(F427&gt;0,VLOOKUP(F427,税率表!$A$41:$D$43,3,1),0)</f>
        <v>0</v>
      </c>
      <c r="H427" s="30">
        <f>IF(F427&gt;0,VLOOKUP(F427,税率表!$A$41:$D$43,4,1),0)</f>
        <v>0</v>
      </c>
      <c r="I427" s="30">
        <f t="shared" si="30"/>
        <v>0</v>
      </c>
      <c r="J427" s="30">
        <f t="shared" si="31"/>
        <v>0</v>
      </c>
    </row>
    <row r="428" spans="1:10">
      <c r="A428" s="28">
        <v>427</v>
      </c>
      <c r="B428" s="28"/>
      <c r="C428" s="28"/>
      <c r="D428" s="29"/>
      <c r="E428" s="35">
        <f t="shared" si="28"/>
        <v>0</v>
      </c>
      <c r="F428" s="35">
        <f t="shared" si="29"/>
        <v>0</v>
      </c>
      <c r="G428" s="30">
        <f>IF(F428&gt;0,VLOOKUP(F428,税率表!$A$41:$D$43,3,1),0)</f>
        <v>0</v>
      </c>
      <c r="H428" s="30">
        <f>IF(F428&gt;0,VLOOKUP(F428,税率表!$A$41:$D$43,4,1),0)</f>
        <v>0</v>
      </c>
      <c r="I428" s="30">
        <f t="shared" si="30"/>
        <v>0</v>
      </c>
      <c r="J428" s="30">
        <f t="shared" si="31"/>
        <v>0</v>
      </c>
    </row>
    <row r="429" spans="1:10">
      <c r="A429" s="28">
        <v>428</v>
      </c>
      <c r="B429" s="28"/>
      <c r="C429" s="28"/>
      <c r="D429" s="29"/>
      <c r="E429" s="35">
        <f t="shared" si="28"/>
        <v>0</v>
      </c>
      <c r="F429" s="35">
        <f t="shared" si="29"/>
        <v>0</v>
      </c>
      <c r="G429" s="30">
        <f>IF(F429&gt;0,VLOOKUP(F429,税率表!$A$41:$D$43,3,1),0)</f>
        <v>0</v>
      </c>
      <c r="H429" s="30">
        <f>IF(F429&gt;0,VLOOKUP(F429,税率表!$A$41:$D$43,4,1),0)</f>
        <v>0</v>
      </c>
      <c r="I429" s="30">
        <f t="shared" si="30"/>
        <v>0</v>
      </c>
      <c r="J429" s="30">
        <f t="shared" si="31"/>
        <v>0</v>
      </c>
    </row>
    <row r="430" spans="1:10">
      <c r="A430" s="28">
        <v>429</v>
      </c>
      <c r="B430" s="28"/>
      <c r="C430" s="28"/>
      <c r="D430" s="29"/>
      <c r="E430" s="35">
        <f t="shared" si="28"/>
        <v>0</v>
      </c>
      <c r="F430" s="35">
        <f t="shared" si="29"/>
        <v>0</v>
      </c>
      <c r="G430" s="30">
        <f>IF(F430&gt;0,VLOOKUP(F430,税率表!$A$41:$D$43,3,1),0)</f>
        <v>0</v>
      </c>
      <c r="H430" s="30">
        <f>IF(F430&gt;0,VLOOKUP(F430,税率表!$A$41:$D$43,4,1),0)</f>
        <v>0</v>
      </c>
      <c r="I430" s="30">
        <f t="shared" si="30"/>
        <v>0</v>
      </c>
      <c r="J430" s="30">
        <f t="shared" si="31"/>
        <v>0</v>
      </c>
    </row>
    <row r="431" spans="1:10">
      <c r="A431" s="28">
        <v>430</v>
      </c>
      <c r="B431" s="28"/>
      <c r="C431" s="28"/>
      <c r="D431" s="29"/>
      <c r="E431" s="35">
        <f t="shared" si="28"/>
        <v>0</v>
      </c>
      <c r="F431" s="35">
        <f t="shared" si="29"/>
        <v>0</v>
      </c>
      <c r="G431" s="30">
        <f>IF(F431&gt;0,VLOOKUP(F431,税率表!$A$41:$D$43,3,1),0)</f>
        <v>0</v>
      </c>
      <c r="H431" s="30">
        <f>IF(F431&gt;0,VLOOKUP(F431,税率表!$A$41:$D$43,4,1),0)</f>
        <v>0</v>
      </c>
      <c r="I431" s="30">
        <f t="shared" si="30"/>
        <v>0</v>
      </c>
      <c r="J431" s="30">
        <f t="shared" si="31"/>
        <v>0</v>
      </c>
    </row>
    <row r="432" spans="1:10">
      <c r="A432" s="28">
        <v>431</v>
      </c>
      <c r="B432" s="28"/>
      <c r="C432" s="28"/>
      <c r="D432" s="29"/>
      <c r="E432" s="35">
        <f t="shared" si="28"/>
        <v>0</v>
      </c>
      <c r="F432" s="35">
        <f t="shared" si="29"/>
        <v>0</v>
      </c>
      <c r="G432" s="30">
        <f>IF(F432&gt;0,VLOOKUP(F432,税率表!$A$41:$D$43,3,1),0)</f>
        <v>0</v>
      </c>
      <c r="H432" s="30">
        <f>IF(F432&gt;0,VLOOKUP(F432,税率表!$A$41:$D$43,4,1),0)</f>
        <v>0</v>
      </c>
      <c r="I432" s="30">
        <f t="shared" si="30"/>
        <v>0</v>
      </c>
      <c r="J432" s="30">
        <f t="shared" si="31"/>
        <v>0</v>
      </c>
    </row>
    <row r="433" spans="1:10">
      <c r="A433" s="28">
        <v>432</v>
      </c>
      <c r="B433" s="28"/>
      <c r="C433" s="28"/>
      <c r="D433" s="29"/>
      <c r="E433" s="35">
        <f t="shared" si="28"/>
        <v>0</v>
      </c>
      <c r="F433" s="35">
        <f t="shared" si="29"/>
        <v>0</v>
      </c>
      <c r="G433" s="30">
        <f>IF(F433&gt;0,VLOOKUP(F433,税率表!$A$41:$D$43,3,1),0)</f>
        <v>0</v>
      </c>
      <c r="H433" s="30">
        <f>IF(F433&gt;0,VLOOKUP(F433,税率表!$A$41:$D$43,4,1),0)</f>
        <v>0</v>
      </c>
      <c r="I433" s="30">
        <f t="shared" si="30"/>
        <v>0</v>
      </c>
      <c r="J433" s="30">
        <f t="shared" si="31"/>
        <v>0</v>
      </c>
    </row>
    <row r="434" spans="1:10">
      <c r="A434" s="28">
        <v>433</v>
      </c>
      <c r="B434" s="28"/>
      <c r="C434" s="28"/>
      <c r="D434" s="29"/>
      <c r="E434" s="35">
        <f t="shared" si="28"/>
        <v>0</v>
      </c>
      <c r="F434" s="35">
        <f t="shared" si="29"/>
        <v>0</v>
      </c>
      <c r="G434" s="30">
        <f>IF(F434&gt;0,VLOOKUP(F434,税率表!$A$41:$D$43,3,1),0)</f>
        <v>0</v>
      </c>
      <c r="H434" s="30">
        <f>IF(F434&gt;0,VLOOKUP(F434,税率表!$A$41:$D$43,4,1),0)</f>
        <v>0</v>
      </c>
      <c r="I434" s="30">
        <f t="shared" si="30"/>
        <v>0</v>
      </c>
      <c r="J434" s="30">
        <f t="shared" si="31"/>
        <v>0</v>
      </c>
    </row>
    <row r="435" spans="1:10">
      <c r="A435" s="28">
        <v>434</v>
      </c>
      <c r="B435" s="28"/>
      <c r="C435" s="28"/>
      <c r="D435" s="29"/>
      <c r="E435" s="35">
        <f t="shared" si="28"/>
        <v>0</v>
      </c>
      <c r="F435" s="35">
        <f t="shared" si="29"/>
        <v>0</v>
      </c>
      <c r="G435" s="30">
        <f>IF(F435&gt;0,VLOOKUP(F435,税率表!$A$41:$D$43,3,1),0)</f>
        <v>0</v>
      </c>
      <c r="H435" s="30">
        <f>IF(F435&gt;0,VLOOKUP(F435,税率表!$A$41:$D$43,4,1),0)</f>
        <v>0</v>
      </c>
      <c r="I435" s="30">
        <f t="shared" si="30"/>
        <v>0</v>
      </c>
      <c r="J435" s="30">
        <f t="shared" si="31"/>
        <v>0</v>
      </c>
    </row>
    <row r="436" spans="1:10">
      <c r="A436" s="28">
        <v>435</v>
      </c>
      <c r="B436" s="28"/>
      <c r="C436" s="28"/>
      <c r="D436" s="29"/>
      <c r="E436" s="35">
        <f t="shared" si="28"/>
        <v>0</v>
      </c>
      <c r="F436" s="35">
        <f t="shared" si="29"/>
        <v>0</v>
      </c>
      <c r="G436" s="30">
        <f>IF(F436&gt;0,VLOOKUP(F436,税率表!$A$41:$D$43,3,1),0)</f>
        <v>0</v>
      </c>
      <c r="H436" s="30">
        <f>IF(F436&gt;0,VLOOKUP(F436,税率表!$A$41:$D$43,4,1),0)</f>
        <v>0</v>
      </c>
      <c r="I436" s="30">
        <f t="shared" si="30"/>
        <v>0</v>
      </c>
      <c r="J436" s="30">
        <f t="shared" si="31"/>
        <v>0</v>
      </c>
    </row>
    <row r="437" spans="1:10">
      <c r="A437" s="28">
        <v>436</v>
      </c>
      <c r="B437" s="28"/>
      <c r="C437" s="28"/>
      <c r="D437" s="29"/>
      <c r="E437" s="35">
        <f t="shared" si="28"/>
        <v>0</v>
      </c>
      <c r="F437" s="35">
        <f t="shared" si="29"/>
        <v>0</v>
      </c>
      <c r="G437" s="30">
        <f>IF(F437&gt;0,VLOOKUP(F437,税率表!$A$41:$D$43,3,1),0)</f>
        <v>0</v>
      </c>
      <c r="H437" s="30">
        <f>IF(F437&gt;0,VLOOKUP(F437,税率表!$A$41:$D$43,4,1),0)</f>
        <v>0</v>
      </c>
      <c r="I437" s="30">
        <f t="shared" si="30"/>
        <v>0</v>
      </c>
      <c r="J437" s="30">
        <f t="shared" si="31"/>
        <v>0</v>
      </c>
    </row>
    <row r="438" spans="1:10">
      <c r="A438" s="28">
        <v>437</v>
      </c>
      <c r="B438" s="28"/>
      <c r="C438" s="28"/>
      <c r="D438" s="29"/>
      <c r="E438" s="35">
        <f t="shared" si="28"/>
        <v>0</v>
      </c>
      <c r="F438" s="35">
        <f t="shared" si="29"/>
        <v>0</v>
      </c>
      <c r="G438" s="30">
        <f>IF(F438&gt;0,VLOOKUP(F438,税率表!$A$41:$D$43,3,1),0)</f>
        <v>0</v>
      </c>
      <c r="H438" s="30">
        <f>IF(F438&gt;0,VLOOKUP(F438,税率表!$A$41:$D$43,4,1),0)</f>
        <v>0</v>
      </c>
      <c r="I438" s="30">
        <f t="shared" si="30"/>
        <v>0</v>
      </c>
      <c r="J438" s="30">
        <f t="shared" si="31"/>
        <v>0</v>
      </c>
    </row>
    <row r="439" spans="1:10">
      <c r="A439" s="28">
        <v>438</v>
      </c>
      <c r="B439" s="28"/>
      <c r="C439" s="28"/>
      <c r="D439" s="29"/>
      <c r="E439" s="35">
        <f t="shared" si="28"/>
        <v>0</v>
      </c>
      <c r="F439" s="35">
        <f t="shared" si="29"/>
        <v>0</v>
      </c>
      <c r="G439" s="30">
        <f>IF(F439&gt;0,VLOOKUP(F439,税率表!$A$41:$D$43,3,1),0)</f>
        <v>0</v>
      </c>
      <c r="H439" s="30">
        <f>IF(F439&gt;0,VLOOKUP(F439,税率表!$A$41:$D$43,4,1),0)</f>
        <v>0</v>
      </c>
      <c r="I439" s="30">
        <f t="shared" si="30"/>
        <v>0</v>
      </c>
      <c r="J439" s="30">
        <f t="shared" si="31"/>
        <v>0</v>
      </c>
    </row>
    <row r="440" spans="1:10">
      <c r="A440" s="28">
        <v>439</v>
      </c>
      <c r="B440" s="28"/>
      <c r="C440" s="28"/>
      <c r="D440" s="29"/>
      <c r="E440" s="35">
        <f t="shared" si="28"/>
        <v>0</v>
      </c>
      <c r="F440" s="35">
        <f t="shared" si="29"/>
        <v>0</v>
      </c>
      <c r="G440" s="30">
        <f>IF(F440&gt;0,VLOOKUP(F440,税率表!$A$41:$D$43,3,1),0)</f>
        <v>0</v>
      </c>
      <c r="H440" s="30">
        <f>IF(F440&gt;0,VLOOKUP(F440,税率表!$A$41:$D$43,4,1),0)</f>
        <v>0</v>
      </c>
      <c r="I440" s="30">
        <f t="shared" si="30"/>
        <v>0</v>
      </c>
      <c r="J440" s="30">
        <f t="shared" si="31"/>
        <v>0</v>
      </c>
    </row>
    <row r="441" spans="1:10">
      <c r="A441" s="28">
        <v>440</v>
      </c>
      <c r="B441" s="28"/>
      <c r="C441" s="28"/>
      <c r="D441" s="29"/>
      <c r="E441" s="35">
        <f t="shared" si="28"/>
        <v>0</v>
      </c>
      <c r="F441" s="35">
        <f t="shared" si="29"/>
        <v>0</v>
      </c>
      <c r="G441" s="30">
        <f>IF(F441&gt;0,VLOOKUP(F441,税率表!$A$41:$D$43,3,1),0)</f>
        <v>0</v>
      </c>
      <c r="H441" s="30">
        <f>IF(F441&gt;0,VLOOKUP(F441,税率表!$A$41:$D$43,4,1),0)</f>
        <v>0</v>
      </c>
      <c r="I441" s="30">
        <f t="shared" si="30"/>
        <v>0</v>
      </c>
      <c r="J441" s="30">
        <f t="shared" si="31"/>
        <v>0</v>
      </c>
    </row>
    <row r="442" spans="1:10">
      <c r="A442" s="28">
        <v>441</v>
      </c>
      <c r="B442" s="28"/>
      <c r="C442" s="28"/>
      <c r="D442" s="29"/>
      <c r="E442" s="35">
        <f t="shared" si="28"/>
        <v>0</v>
      </c>
      <c r="F442" s="35">
        <f t="shared" si="29"/>
        <v>0</v>
      </c>
      <c r="G442" s="30">
        <f>IF(F442&gt;0,VLOOKUP(F442,税率表!$A$41:$D$43,3,1),0)</f>
        <v>0</v>
      </c>
      <c r="H442" s="30">
        <f>IF(F442&gt;0,VLOOKUP(F442,税率表!$A$41:$D$43,4,1),0)</f>
        <v>0</v>
      </c>
      <c r="I442" s="30">
        <f t="shared" si="30"/>
        <v>0</v>
      </c>
      <c r="J442" s="30">
        <f t="shared" si="31"/>
        <v>0</v>
      </c>
    </row>
    <row r="443" spans="1:10">
      <c r="A443" s="28">
        <v>442</v>
      </c>
      <c r="B443" s="28"/>
      <c r="C443" s="28"/>
      <c r="D443" s="29"/>
      <c r="E443" s="35">
        <f t="shared" si="28"/>
        <v>0</v>
      </c>
      <c r="F443" s="35">
        <f t="shared" si="29"/>
        <v>0</v>
      </c>
      <c r="G443" s="30">
        <f>IF(F443&gt;0,VLOOKUP(F443,税率表!$A$41:$D$43,3,1),0)</f>
        <v>0</v>
      </c>
      <c r="H443" s="30">
        <f>IF(F443&gt;0,VLOOKUP(F443,税率表!$A$41:$D$43,4,1),0)</f>
        <v>0</v>
      </c>
      <c r="I443" s="30">
        <f t="shared" si="30"/>
        <v>0</v>
      </c>
      <c r="J443" s="30">
        <f t="shared" si="31"/>
        <v>0</v>
      </c>
    </row>
    <row r="444" spans="1:10">
      <c r="A444" s="28">
        <v>443</v>
      </c>
      <c r="B444" s="28"/>
      <c r="C444" s="28"/>
      <c r="D444" s="29"/>
      <c r="E444" s="35">
        <f t="shared" si="28"/>
        <v>0</v>
      </c>
      <c r="F444" s="35">
        <f t="shared" si="29"/>
        <v>0</v>
      </c>
      <c r="G444" s="30">
        <f>IF(F444&gt;0,VLOOKUP(F444,税率表!$A$41:$D$43,3,1),0)</f>
        <v>0</v>
      </c>
      <c r="H444" s="30">
        <f>IF(F444&gt;0,VLOOKUP(F444,税率表!$A$41:$D$43,4,1),0)</f>
        <v>0</v>
      </c>
      <c r="I444" s="30">
        <f t="shared" si="30"/>
        <v>0</v>
      </c>
      <c r="J444" s="30">
        <f t="shared" si="31"/>
        <v>0</v>
      </c>
    </row>
    <row r="445" spans="1:10">
      <c r="A445" s="28">
        <v>444</v>
      </c>
      <c r="B445" s="28"/>
      <c r="C445" s="28"/>
      <c r="D445" s="29"/>
      <c r="E445" s="35">
        <f t="shared" si="28"/>
        <v>0</v>
      </c>
      <c r="F445" s="35">
        <f t="shared" si="29"/>
        <v>0</v>
      </c>
      <c r="G445" s="30">
        <f>IF(F445&gt;0,VLOOKUP(F445,税率表!$A$41:$D$43,3,1),0)</f>
        <v>0</v>
      </c>
      <c r="H445" s="30">
        <f>IF(F445&gt;0,VLOOKUP(F445,税率表!$A$41:$D$43,4,1),0)</f>
        <v>0</v>
      </c>
      <c r="I445" s="30">
        <f t="shared" si="30"/>
        <v>0</v>
      </c>
      <c r="J445" s="30">
        <f t="shared" si="31"/>
        <v>0</v>
      </c>
    </row>
    <row r="446" spans="1:10">
      <c r="A446" s="28">
        <v>445</v>
      </c>
      <c r="B446" s="28"/>
      <c r="C446" s="28"/>
      <c r="D446" s="29"/>
      <c r="E446" s="35">
        <f t="shared" si="28"/>
        <v>0</v>
      </c>
      <c r="F446" s="35">
        <f t="shared" si="29"/>
        <v>0</v>
      </c>
      <c r="G446" s="30">
        <f>IF(F446&gt;0,VLOOKUP(F446,税率表!$A$41:$D$43,3,1),0)</f>
        <v>0</v>
      </c>
      <c r="H446" s="30">
        <f>IF(F446&gt;0,VLOOKUP(F446,税率表!$A$41:$D$43,4,1),0)</f>
        <v>0</v>
      </c>
      <c r="I446" s="30">
        <f t="shared" si="30"/>
        <v>0</v>
      </c>
      <c r="J446" s="30">
        <f t="shared" si="31"/>
        <v>0</v>
      </c>
    </row>
    <row r="447" spans="1:10">
      <c r="A447" s="28">
        <v>446</v>
      </c>
      <c r="B447" s="28"/>
      <c r="C447" s="28"/>
      <c r="D447" s="29"/>
      <c r="E447" s="35">
        <f t="shared" si="28"/>
        <v>0</v>
      </c>
      <c r="F447" s="35">
        <f t="shared" si="29"/>
        <v>0</v>
      </c>
      <c r="G447" s="30">
        <f>IF(F447&gt;0,VLOOKUP(F447,税率表!$A$41:$D$43,3,1),0)</f>
        <v>0</v>
      </c>
      <c r="H447" s="30">
        <f>IF(F447&gt;0,VLOOKUP(F447,税率表!$A$41:$D$43,4,1),0)</f>
        <v>0</v>
      </c>
      <c r="I447" s="30">
        <f t="shared" si="30"/>
        <v>0</v>
      </c>
      <c r="J447" s="30">
        <f t="shared" si="31"/>
        <v>0</v>
      </c>
    </row>
    <row r="448" spans="1:10">
      <c r="A448" s="28">
        <v>447</v>
      </c>
      <c r="B448" s="28"/>
      <c r="C448" s="28"/>
      <c r="D448" s="29"/>
      <c r="E448" s="35">
        <f t="shared" si="28"/>
        <v>0</v>
      </c>
      <c r="F448" s="35">
        <f t="shared" si="29"/>
        <v>0</v>
      </c>
      <c r="G448" s="30">
        <f>IF(F448&gt;0,VLOOKUP(F448,税率表!$A$41:$D$43,3,1),0)</f>
        <v>0</v>
      </c>
      <c r="H448" s="30">
        <f>IF(F448&gt;0,VLOOKUP(F448,税率表!$A$41:$D$43,4,1),0)</f>
        <v>0</v>
      </c>
      <c r="I448" s="30">
        <f t="shared" si="30"/>
        <v>0</v>
      </c>
      <c r="J448" s="30">
        <f t="shared" si="31"/>
        <v>0</v>
      </c>
    </row>
    <row r="449" spans="1:10">
      <c r="A449" s="28">
        <v>448</v>
      </c>
      <c r="B449" s="28"/>
      <c r="C449" s="28"/>
      <c r="D449" s="29"/>
      <c r="E449" s="35">
        <f t="shared" si="28"/>
        <v>0</v>
      </c>
      <c r="F449" s="35">
        <f t="shared" si="29"/>
        <v>0</v>
      </c>
      <c r="G449" s="30">
        <f>IF(F449&gt;0,VLOOKUP(F449,税率表!$A$41:$D$43,3,1),0)</f>
        <v>0</v>
      </c>
      <c r="H449" s="30">
        <f>IF(F449&gt;0,VLOOKUP(F449,税率表!$A$41:$D$43,4,1),0)</f>
        <v>0</v>
      </c>
      <c r="I449" s="30">
        <f t="shared" si="30"/>
        <v>0</v>
      </c>
      <c r="J449" s="30">
        <f t="shared" si="31"/>
        <v>0</v>
      </c>
    </row>
    <row r="450" spans="1:10">
      <c r="A450" s="28">
        <v>449</v>
      </c>
      <c r="B450" s="28"/>
      <c r="C450" s="28"/>
      <c r="D450" s="29"/>
      <c r="E450" s="35">
        <f t="shared" si="28"/>
        <v>0</v>
      </c>
      <c r="F450" s="35">
        <f t="shared" si="29"/>
        <v>0</v>
      </c>
      <c r="G450" s="30">
        <f>IF(F450&gt;0,VLOOKUP(F450,税率表!$A$41:$D$43,3,1),0)</f>
        <v>0</v>
      </c>
      <c r="H450" s="30">
        <f>IF(F450&gt;0,VLOOKUP(F450,税率表!$A$41:$D$43,4,1),0)</f>
        <v>0</v>
      </c>
      <c r="I450" s="30">
        <f t="shared" si="30"/>
        <v>0</v>
      </c>
      <c r="J450" s="30">
        <f t="shared" si="31"/>
        <v>0</v>
      </c>
    </row>
    <row r="451" spans="1:10">
      <c r="A451" s="28">
        <v>450</v>
      </c>
      <c r="B451" s="28"/>
      <c r="C451" s="28"/>
      <c r="D451" s="29"/>
      <c r="E451" s="35">
        <f t="shared" si="28"/>
        <v>0</v>
      </c>
      <c r="F451" s="35">
        <f t="shared" si="29"/>
        <v>0</v>
      </c>
      <c r="G451" s="30">
        <f>IF(F451&gt;0,VLOOKUP(F451,税率表!$A$41:$D$43,3,1),0)</f>
        <v>0</v>
      </c>
      <c r="H451" s="30">
        <f>IF(F451&gt;0,VLOOKUP(F451,税率表!$A$41:$D$43,4,1),0)</f>
        <v>0</v>
      </c>
      <c r="I451" s="30">
        <f t="shared" si="30"/>
        <v>0</v>
      </c>
      <c r="J451" s="30">
        <f t="shared" si="31"/>
        <v>0</v>
      </c>
    </row>
    <row r="452" spans="1:10">
      <c r="A452" s="28">
        <v>451</v>
      </c>
      <c r="B452" s="28"/>
      <c r="C452" s="28"/>
      <c r="D452" s="29"/>
      <c r="E452" s="35">
        <f t="shared" si="28"/>
        <v>0</v>
      </c>
      <c r="F452" s="35">
        <f t="shared" si="29"/>
        <v>0</v>
      </c>
      <c r="G452" s="30">
        <f>IF(F452&gt;0,VLOOKUP(F452,税率表!$A$41:$D$43,3,1),0)</f>
        <v>0</v>
      </c>
      <c r="H452" s="30">
        <f>IF(F452&gt;0,VLOOKUP(F452,税率表!$A$41:$D$43,4,1),0)</f>
        <v>0</v>
      </c>
      <c r="I452" s="30">
        <f t="shared" si="30"/>
        <v>0</v>
      </c>
      <c r="J452" s="30">
        <f t="shared" si="31"/>
        <v>0</v>
      </c>
    </row>
    <row r="453" spans="1:10">
      <c r="A453" s="28">
        <v>452</v>
      </c>
      <c r="B453" s="28"/>
      <c r="C453" s="28"/>
      <c r="D453" s="29"/>
      <c r="E453" s="35">
        <f t="shared" si="28"/>
        <v>0</v>
      </c>
      <c r="F453" s="35">
        <f t="shared" si="29"/>
        <v>0</v>
      </c>
      <c r="G453" s="30">
        <f>IF(F453&gt;0,VLOOKUP(F453,税率表!$A$41:$D$43,3,1),0)</f>
        <v>0</v>
      </c>
      <c r="H453" s="30">
        <f>IF(F453&gt;0,VLOOKUP(F453,税率表!$A$41:$D$43,4,1),0)</f>
        <v>0</v>
      </c>
      <c r="I453" s="30">
        <f t="shared" si="30"/>
        <v>0</v>
      </c>
      <c r="J453" s="30">
        <f t="shared" si="31"/>
        <v>0</v>
      </c>
    </row>
    <row r="454" spans="1:10">
      <c r="A454" s="28">
        <v>453</v>
      </c>
      <c r="B454" s="28"/>
      <c r="C454" s="28"/>
      <c r="D454" s="29"/>
      <c r="E454" s="35">
        <f t="shared" si="28"/>
        <v>0</v>
      </c>
      <c r="F454" s="35">
        <f t="shared" si="29"/>
        <v>0</v>
      </c>
      <c r="G454" s="30">
        <f>IF(F454&gt;0,VLOOKUP(F454,税率表!$A$41:$D$43,3,1),0)</f>
        <v>0</v>
      </c>
      <c r="H454" s="30">
        <f>IF(F454&gt;0,VLOOKUP(F454,税率表!$A$41:$D$43,4,1),0)</f>
        <v>0</v>
      </c>
      <c r="I454" s="30">
        <f t="shared" si="30"/>
        <v>0</v>
      </c>
      <c r="J454" s="30">
        <f t="shared" si="31"/>
        <v>0</v>
      </c>
    </row>
    <row r="455" spans="1:10">
      <c r="A455" s="28">
        <v>454</v>
      </c>
      <c r="B455" s="28"/>
      <c r="C455" s="28"/>
      <c r="D455" s="29"/>
      <c r="E455" s="35">
        <f t="shared" si="28"/>
        <v>0</v>
      </c>
      <c r="F455" s="35">
        <f t="shared" si="29"/>
        <v>0</v>
      </c>
      <c r="G455" s="30">
        <f>IF(F455&gt;0,VLOOKUP(F455,税率表!$A$41:$D$43,3,1),0)</f>
        <v>0</v>
      </c>
      <c r="H455" s="30">
        <f>IF(F455&gt;0,VLOOKUP(F455,税率表!$A$41:$D$43,4,1),0)</f>
        <v>0</v>
      </c>
      <c r="I455" s="30">
        <f t="shared" si="30"/>
        <v>0</v>
      </c>
      <c r="J455" s="30">
        <f t="shared" si="31"/>
        <v>0</v>
      </c>
    </row>
    <row r="456" spans="1:10">
      <c r="A456" s="28">
        <v>455</v>
      </c>
      <c r="B456" s="28"/>
      <c r="C456" s="28"/>
      <c r="D456" s="29"/>
      <c r="E456" s="35">
        <f t="shared" si="28"/>
        <v>0</v>
      </c>
      <c r="F456" s="35">
        <f t="shared" si="29"/>
        <v>0</v>
      </c>
      <c r="G456" s="30">
        <f>IF(F456&gt;0,VLOOKUP(F456,税率表!$A$41:$D$43,3,1),0)</f>
        <v>0</v>
      </c>
      <c r="H456" s="30">
        <f>IF(F456&gt;0,VLOOKUP(F456,税率表!$A$41:$D$43,4,1),0)</f>
        <v>0</v>
      </c>
      <c r="I456" s="30">
        <f t="shared" si="30"/>
        <v>0</v>
      </c>
      <c r="J456" s="30">
        <f t="shared" si="31"/>
        <v>0</v>
      </c>
    </row>
    <row r="457" spans="1:10">
      <c r="A457" s="28">
        <v>456</v>
      </c>
      <c r="B457" s="28"/>
      <c r="C457" s="28"/>
      <c r="D457" s="29"/>
      <c r="E457" s="35">
        <f t="shared" si="28"/>
        <v>0</v>
      </c>
      <c r="F457" s="35">
        <f t="shared" si="29"/>
        <v>0</v>
      </c>
      <c r="G457" s="30">
        <f>IF(F457&gt;0,VLOOKUP(F457,税率表!$A$41:$D$43,3,1),0)</f>
        <v>0</v>
      </c>
      <c r="H457" s="30">
        <f>IF(F457&gt;0,VLOOKUP(F457,税率表!$A$41:$D$43,4,1),0)</f>
        <v>0</v>
      </c>
      <c r="I457" s="30">
        <f t="shared" si="30"/>
        <v>0</v>
      </c>
      <c r="J457" s="30">
        <f t="shared" si="31"/>
        <v>0</v>
      </c>
    </row>
    <row r="458" spans="1:10">
      <c r="A458" s="28">
        <v>457</v>
      </c>
      <c r="B458" s="28"/>
      <c r="C458" s="28"/>
      <c r="D458" s="29"/>
      <c r="E458" s="35">
        <f t="shared" ref="E458:E521" si="32">IF(D458&gt;0,IF(D458&lt;=4000,800,ROUND(D458*0.2,2)),0)</f>
        <v>0</v>
      </c>
      <c r="F458" s="35">
        <f t="shared" ref="F458:F521" si="33">ROUND(MAX((D458-E458),0),2)</f>
        <v>0</v>
      </c>
      <c r="G458" s="30">
        <f>IF(F458&gt;0,VLOOKUP(F458,税率表!$A$41:$D$43,3,1),0)</f>
        <v>0</v>
      </c>
      <c r="H458" s="30">
        <f>IF(F458&gt;0,VLOOKUP(F458,税率表!$A$41:$D$43,4,1),0)</f>
        <v>0</v>
      </c>
      <c r="I458" s="30">
        <f t="shared" ref="I458:I521" si="34">ROUND(F458*G458-H458,2)</f>
        <v>0</v>
      </c>
      <c r="J458" s="30">
        <f t="shared" ref="J458:J521" si="35">D458-I458</f>
        <v>0</v>
      </c>
    </row>
    <row r="459" spans="1:10">
      <c r="A459" s="28">
        <v>458</v>
      </c>
      <c r="B459" s="28"/>
      <c r="C459" s="28"/>
      <c r="D459" s="29"/>
      <c r="E459" s="35">
        <f t="shared" si="32"/>
        <v>0</v>
      </c>
      <c r="F459" s="35">
        <f t="shared" si="33"/>
        <v>0</v>
      </c>
      <c r="G459" s="30">
        <f>IF(F459&gt;0,VLOOKUP(F459,税率表!$A$41:$D$43,3,1),0)</f>
        <v>0</v>
      </c>
      <c r="H459" s="30">
        <f>IF(F459&gt;0,VLOOKUP(F459,税率表!$A$41:$D$43,4,1),0)</f>
        <v>0</v>
      </c>
      <c r="I459" s="30">
        <f t="shared" si="34"/>
        <v>0</v>
      </c>
      <c r="J459" s="30">
        <f t="shared" si="35"/>
        <v>0</v>
      </c>
    </row>
    <row r="460" spans="1:10">
      <c r="A460" s="28">
        <v>459</v>
      </c>
      <c r="B460" s="28"/>
      <c r="C460" s="28"/>
      <c r="D460" s="29"/>
      <c r="E460" s="35">
        <f t="shared" si="32"/>
        <v>0</v>
      </c>
      <c r="F460" s="35">
        <f t="shared" si="33"/>
        <v>0</v>
      </c>
      <c r="G460" s="30">
        <f>IF(F460&gt;0,VLOOKUP(F460,税率表!$A$41:$D$43,3,1),0)</f>
        <v>0</v>
      </c>
      <c r="H460" s="30">
        <f>IF(F460&gt;0,VLOOKUP(F460,税率表!$A$41:$D$43,4,1),0)</f>
        <v>0</v>
      </c>
      <c r="I460" s="30">
        <f t="shared" si="34"/>
        <v>0</v>
      </c>
      <c r="J460" s="30">
        <f t="shared" si="35"/>
        <v>0</v>
      </c>
    </row>
    <row r="461" spans="1:10">
      <c r="A461" s="28">
        <v>460</v>
      </c>
      <c r="B461" s="28"/>
      <c r="C461" s="28"/>
      <c r="D461" s="29"/>
      <c r="E461" s="35">
        <f t="shared" si="32"/>
        <v>0</v>
      </c>
      <c r="F461" s="35">
        <f t="shared" si="33"/>
        <v>0</v>
      </c>
      <c r="G461" s="30">
        <f>IF(F461&gt;0,VLOOKUP(F461,税率表!$A$41:$D$43,3,1),0)</f>
        <v>0</v>
      </c>
      <c r="H461" s="30">
        <f>IF(F461&gt;0,VLOOKUP(F461,税率表!$A$41:$D$43,4,1),0)</f>
        <v>0</v>
      </c>
      <c r="I461" s="30">
        <f t="shared" si="34"/>
        <v>0</v>
      </c>
      <c r="J461" s="30">
        <f t="shared" si="35"/>
        <v>0</v>
      </c>
    </row>
    <row r="462" spans="1:10">
      <c r="A462" s="28">
        <v>461</v>
      </c>
      <c r="B462" s="28"/>
      <c r="C462" s="28"/>
      <c r="D462" s="29"/>
      <c r="E462" s="35">
        <f t="shared" si="32"/>
        <v>0</v>
      </c>
      <c r="F462" s="35">
        <f t="shared" si="33"/>
        <v>0</v>
      </c>
      <c r="G462" s="30">
        <f>IF(F462&gt;0,VLOOKUP(F462,税率表!$A$41:$D$43,3,1),0)</f>
        <v>0</v>
      </c>
      <c r="H462" s="30">
        <f>IF(F462&gt;0,VLOOKUP(F462,税率表!$A$41:$D$43,4,1),0)</f>
        <v>0</v>
      </c>
      <c r="I462" s="30">
        <f t="shared" si="34"/>
        <v>0</v>
      </c>
      <c r="J462" s="30">
        <f t="shared" si="35"/>
        <v>0</v>
      </c>
    </row>
    <row r="463" spans="1:10">
      <c r="A463" s="28">
        <v>462</v>
      </c>
      <c r="B463" s="28"/>
      <c r="C463" s="28"/>
      <c r="D463" s="29"/>
      <c r="E463" s="35">
        <f t="shared" si="32"/>
        <v>0</v>
      </c>
      <c r="F463" s="35">
        <f t="shared" si="33"/>
        <v>0</v>
      </c>
      <c r="G463" s="30">
        <f>IF(F463&gt;0,VLOOKUP(F463,税率表!$A$41:$D$43,3,1),0)</f>
        <v>0</v>
      </c>
      <c r="H463" s="30">
        <f>IF(F463&gt;0,VLOOKUP(F463,税率表!$A$41:$D$43,4,1),0)</f>
        <v>0</v>
      </c>
      <c r="I463" s="30">
        <f t="shared" si="34"/>
        <v>0</v>
      </c>
      <c r="J463" s="30">
        <f t="shared" si="35"/>
        <v>0</v>
      </c>
    </row>
    <row r="464" spans="1:10">
      <c r="A464" s="28">
        <v>463</v>
      </c>
      <c r="B464" s="28"/>
      <c r="C464" s="28"/>
      <c r="D464" s="29"/>
      <c r="E464" s="35">
        <f t="shared" si="32"/>
        <v>0</v>
      </c>
      <c r="F464" s="35">
        <f t="shared" si="33"/>
        <v>0</v>
      </c>
      <c r="G464" s="30">
        <f>IF(F464&gt;0,VLOOKUP(F464,税率表!$A$41:$D$43,3,1),0)</f>
        <v>0</v>
      </c>
      <c r="H464" s="30">
        <f>IF(F464&gt;0,VLOOKUP(F464,税率表!$A$41:$D$43,4,1),0)</f>
        <v>0</v>
      </c>
      <c r="I464" s="30">
        <f t="shared" si="34"/>
        <v>0</v>
      </c>
      <c r="J464" s="30">
        <f t="shared" si="35"/>
        <v>0</v>
      </c>
    </row>
    <row r="465" spans="1:10">
      <c r="A465" s="28">
        <v>464</v>
      </c>
      <c r="B465" s="28"/>
      <c r="C465" s="28"/>
      <c r="D465" s="29"/>
      <c r="E465" s="35">
        <f t="shared" si="32"/>
        <v>0</v>
      </c>
      <c r="F465" s="35">
        <f t="shared" si="33"/>
        <v>0</v>
      </c>
      <c r="G465" s="30">
        <f>IF(F465&gt;0,VLOOKUP(F465,税率表!$A$41:$D$43,3,1),0)</f>
        <v>0</v>
      </c>
      <c r="H465" s="30">
        <f>IF(F465&gt;0,VLOOKUP(F465,税率表!$A$41:$D$43,4,1),0)</f>
        <v>0</v>
      </c>
      <c r="I465" s="30">
        <f t="shared" si="34"/>
        <v>0</v>
      </c>
      <c r="J465" s="30">
        <f t="shared" si="35"/>
        <v>0</v>
      </c>
    </row>
    <row r="466" spans="1:10">
      <c r="A466" s="28">
        <v>465</v>
      </c>
      <c r="B466" s="28"/>
      <c r="C466" s="28"/>
      <c r="D466" s="29"/>
      <c r="E466" s="35">
        <f t="shared" si="32"/>
        <v>0</v>
      </c>
      <c r="F466" s="35">
        <f t="shared" si="33"/>
        <v>0</v>
      </c>
      <c r="G466" s="30">
        <f>IF(F466&gt;0,VLOOKUP(F466,税率表!$A$41:$D$43,3,1),0)</f>
        <v>0</v>
      </c>
      <c r="H466" s="30">
        <f>IF(F466&gt;0,VLOOKUP(F466,税率表!$A$41:$D$43,4,1),0)</f>
        <v>0</v>
      </c>
      <c r="I466" s="30">
        <f t="shared" si="34"/>
        <v>0</v>
      </c>
      <c r="J466" s="30">
        <f t="shared" si="35"/>
        <v>0</v>
      </c>
    </row>
    <row r="467" spans="1:10">
      <c r="A467" s="28">
        <v>466</v>
      </c>
      <c r="B467" s="28"/>
      <c r="C467" s="28"/>
      <c r="D467" s="29"/>
      <c r="E467" s="35">
        <f t="shared" si="32"/>
        <v>0</v>
      </c>
      <c r="F467" s="35">
        <f t="shared" si="33"/>
        <v>0</v>
      </c>
      <c r="G467" s="30">
        <f>IF(F467&gt;0,VLOOKUP(F467,税率表!$A$41:$D$43,3,1),0)</f>
        <v>0</v>
      </c>
      <c r="H467" s="30">
        <f>IF(F467&gt;0,VLOOKUP(F467,税率表!$A$41:$D$43,4,1),0)</f>
        <v>0</v>
      </c>
      <c r="I467" s="30">
        <f t="shared" si="34"/>
        <v>0</v>
      </c>
      <c r="J467" s="30">
        <f t="shared" si="35"/>
        <v>0</v>
      </c>
    </row>
    <row r="468" spans="1:10">
      <c r="A468" s="28">
        <v>467</v>
      </c>
      <c r="B468" s="28"/>
      <c r="C468" s="28"/>
      <c r="D468" s="29"/>
      <c r="E468" s="35">
        <f t="shared" si="32"/>
        <v>0</v>
      </c>
      <c r="F468" s="35">
        <f t="shared" si="33"/>
        <v>0</v>
      </c>
      <c r="G468" s="30">
        <f>IF(F468&gt;0,VLOOKUP(F468,税率表!$A$41:$D$43,3,1),0)</f>
        <v>0</v>
      </c>
      <c r="H468" s="30">
        <f>IF(F468&gt;0,VLOOKUP(F468,税率表!$A$41:$D$43,4,1),0)</f>
        <v>0</v>
      </c>
      <c r="I468" s="30">
        <f t="shared" si="34"/>
        <v>0</v>
      </c>
      <c r="J468" s="30">
        <f t="shared" si="35"/>
        <v>0</v>
      </c>
    </row>
    <row r="469" spans="1:10">
      <c r="A469" s="28">
        <v>468</v>
      </c>
      <c r="B469" s="28"/>
      <c r="C469" s="28"/>
      <c r="D469" s="29"/>
      <c r="E469" s="35">
        <f t="shared" si="32"/>
        <v>0</v>
      </c>
      <c r="F469" s="35">
        <f t="shared" si="33"/>
        <v>0</v>
      </c>
      <c r="G469" s="30">
        <f>IF(F469&gt;0,VLOOKUP(F469,税率表!$A$41:$D$43,3,1),0)</f>
        <v>0</v>
      </c>
      <c r="H469" s="30">
        <f>IF(F469&gt;0,VLOOKUP(F469,税率表!$A$41:$D$43,4,1),0)</f>
        <v>0</v>
      </c>
      <c r="I469" s="30">
        <f t="shared" si="34"/>
        <v>0</v>
      </c>
      <c r="J469" s="30">
        <f t="shared" si="35"/>
        <v>0</v>
      </c>
    </row>
    <row r="470" spans="1:10">
      <c r="A470" s="28">
        <v>469</v>
      </c>
      <c r="B470" s="28"/>
      <c r="C470" s="28"/>
      <c r="D470" s="29"/>
      <c r="E470" s="35">
        <f t="shared" si="32"/>
        <v>0</v>
      </c>
      <c r="F470" s="35">
        <f t="shared" si="33"/>
        <v>0</v>
      </c>
      <c r="G470" s="30">
        <f>IF(F470&gt;0,VLOOKUP(F470,税率表!$A$41:$D$43,3,1),0)</f>
        <v>0</v>
      </c>
      <c r="H470" s="30">
        <f>IF(F470&gt;0,VLOOKUP(F470,税率表!$A$41:$D$43,4,1),0)</f>
        <v>0</v>
      </c>
      <c r="I470" s="30">
        <f t="shared" si="34"/>
        <v>0</v>
      </c>
      <c r="J470" s="30">
        <f t="shared" si="35"/>
        <v>0</v>
      </c>
    </row>
    <row r="471" spans="1:10">
      <c r="A471" s="28">
        <v>470</v>
      </c>
      <c r="B471" s="28"/>
      <c r="C471" s="28"/>
      <c r="D471" s="29"/>
      <c r="E471" s="35">
        <f t="shared" si="32"/>
        <v>0</v>
      </c>
      <c r="F471" s="35">
        <f t="shared" si="33"/>
        <v>0</v>
      </c>
      <c r="G471" s="30">
        <f>IF(F471&gt;0,VLOOKUP(F471,税率表!$A$41:$D$43,3,1),0)</f>
        <v>0</v>
      </c>
      <c r="H471" s="30">
        <f>IF(F471&gt;0,VLOOKUP(F471,税率表!$A$41:$D$43,4,1),0)</f>
        <v>0</v>
      </c>
      <c r="I471" s="30">
        <f t="shared" si="34"/>
        <v>0</v>
      </c>
      <c r="J471" s="30">
        <f t="shared" si="35"/>
        <v>0</v>
      </c>
    </row>
    <row r="472" spans="1:10">
      <c r="A472" s="28">
        <v>471</v>
      </c>
      <c r="B472" s="28"/>
      <c r="C472" s="28"/>
      <c r="D472" s="29"/>
      <c r="E472" s="35">
        <f t="shared" si="32"/>
        <v>0</v>
      </c>
      <c r="F472" s="35">
        <f t="shared" si="33"/>
        <v>0</v>
      </c>
      <c r="G472" s="30">
        <f>IF(F472&gt;0,VLOOKUP(F472,税率表!$A$41:$D$43,3,1),0)</f>
        <v>0</v>
      </c>
      <c r="H472" s="30">
        <f>IF(F472&gt;0,VLOOKUP(F472,税率表!$A$41:$D$43,4,1),0)</f>
        <v>0</v>
      </c>
      <c r="I472" s="30">
        <f t="shared" si="34"/>
        <v>0</v>
      </c>
      <c r="J472" s="30">
        <f t="shared" si="35"/>
        <v>0</v>
      </c>
    </row>
    <row r="473" spans="1:10">
      <c r="A473" s="28">
        <v>472</v>
      </c>
      <c r="B473" s="28"/>
      <c r="C473" s="28"/>
      <c r="D473" s="29"/>
      <c r="E473" s="35">
        <f t="shared" si="32"/>
        <v>0</v>
      </c>
      <c r="F473" s="35">
        <f t="shared" si="33"/>
        <v>0</v>
      </c>
      <c r="G473" s="30">
        <f>IF(F473&gt;0,VLOOKUP(F473,税率表!$A$41:$D$43,3,1),0)</f>
        <v>0</v>
      </c>
      <c r="H473" s="30">
        <f>IF(F473&gt;0,VLOOKUP(F473,税率表!$A$41:$D$43,4,1),0)</f>
        <v>0</v>
      </c>
      <c r="I473" s="30">
        <f t="shared" si="34"/>
        <v>0</v>
      </c>
      <c r="J473" s="30">
        <f t="shared" si="35"/>
        <v>0</v>
      </c>
    </row>
    <row r="474" spans="1:10">
      <c r="A474" s="28">
        <v>473</v>
      </c>
      <c r="B474" s="28"/>
      <c r="C474" s="28"/>
      <c r="D474" s="29"/>
      <c r="E474" s="35">
        <f t="shared" si="32"/>
        <v>0</v>
      </c>
      <c r="F474" s="35">
        <f t="shared" si="33"/>
        <v>0</v>
      </c>
      <c r="G474" s="30">
        <f>IF(F474&gt;0,VLOOKUP(F474,税率表!$A$41:$D$43,3,1),0)</f>
        <v>0</v>
      </c>
      <c r="H474" s="30">
        <f>IF(F474&gt;0,VLOOKUP(F474,税率表!$A$41:$D$43,4,1),0)</f>
        <v>0</v>
      </c>
      <c r="I474" s="30">
        <f t="shared" si="34"/>
        <v>0</v>
      </c>
      <c r="J474" s="30">
        <f t="shared" si="35"/>
        <v>0</v>
      </c>
    </row>
    <row r="475" spans="1:10">
      <c r="A475" s="28">
        <v>474</v>
      </c>
      <c r="B475" s="28"/>
      <c r="C475" s="28"/>
      <c r="D475" s="29"/>
      <c r="E475" s="35">
        <f t="shared" si="32"/>
        <v>0</v>
      </c>
      <c r="F475" s="35">
        <f t="shared" si="33"/>
        <v>0</v>
      </c>
      <c r="G475" s="30">
        <f>IF(F475&gt;0,VLOOKUP(F475,税率表!$A$41:$D$43,3,1),0)</f>
        <v>0</v>
      </c>
      <c r="H475" s="30">
        <f>IF(F475&gt;0,VLOOKUP(F475,税率表!$A$41:$D$43,4,1),0)</f>
        <v>0</v>
      </c>
      <c r="I475" s="30">
        <f t="shared" si="34"/>
        <v>0</v>
      </c>
      <c r="J475" s="30">
        <f t="shared" si="35"/>
        <v>0</v>
      </c>
    </row>
    <row r="476" spans="1:10">
      <c r="A476" s="28">
        <v>475</v>
      </c>
      <c r="B476" s="28"/>
      <c r="C476" s="28"/>
      <c r="D476" s="29"/>
      <c r="E476" s="35">
        <f t="shared" si="32"/>
        <v>0</v>
      </c>
      <c r="F476" s="35">
        <f t="shared" si="33"/>
        <v>0</v>
      </c>
      <c r="G476" s="30">
        <f>IF(F476&gt;0,VLOOKUP(F476,税率表!$A$41:$D$43,3,1),0)</f>
        <v>0</v>
      </c>
      <c r="H476" s="30">
        <f>IF(F476&gt;0,VLOOKUP(F476,税率表!$A$41:$D$43,4,1),0)</f>
        <v>0</v>
      </c>
      <c r="I476" s="30">
        <f t="shared" si="34"/>
        <v>0</v>
      </c>
      <c r="J476" s="30">
        <f t="shared" si="35"/>
        <v>0</v>
      </c>
    </row>
    <row r="477" spans="1:10">
      <c r="A477" s="28">
        <v>476</v>
      </c>
      <c r="B477" s="28"/>
      <c r="C477" s="28"/>
      <c r="D477" s="29"/>
      <c r="E477" s="35">
        <f t="shared" si="32"/>
        <v>0</v>
      </c>
      <c r="F477" s="35">
        <f t="shared" si="33"/>
        <v>0</v>
      </c>
      <c r="G477" s="30">
        <f>IF(F477&gt;0,VLOOKUP(F477,税率表!$A$41:$D$43,3,1),0)</f>
        <v>0</v>
      </c>
      <c r="H477" s="30">
        <f>IF(F477&gt;0,VLOOKUP(F477,税率表!$A$41:$D$43,4,1),0)</f>
        <v>0</v>
      </c>
      <c r="I477" s="30">
        <f t="shared" si="34"/>
        <v>0</v>
      </c>
      <c r="J477" s="30">
        <f t="shared" si="35"/>
        <v>0</v>
      </c>
    </row>
    <row r="478" spans="1:10">
      <c r="A478" s="28">
        <v>477</v>
      </c>
      <c r="B478" s="28"/>
      <c r="C478" s="28"/>
      <c r="D478" s="29"/>
      <c r="E478" s="35">
        <f t="shared" si="32"/>
        <v>0</v>
      </c>
      <c r="F478" s="35">
        <f t="shared" si="33"/>
        <v>0</v>
      </c>
      <c r="G478" s="30">
        <f>IF(F478&gt;0,VLOOKUP(F478,税率表!$A$41:$D$43,3,1),0)</f>
        <v>0</v>
      </c>
      <c r="H478" s="30">
        <f>IF(F478&gt;0,VLOOKUP(F478,税率表!$A$41:$D$43,4,1),0)</f>
        <v>0</v>
      </c>
      <c r="I478" s="30">
        <f t="shared" si="34"/>
        <v>0</v>
      </c>
      <c r="J478" s="30">
        <f t="shared" si="35"/>
        <v>0</v>
      </c>
    </row>
    <row r="479" spans="1:10">
      <c r="A479" s="28">
        <v>478</v>
      </c>
      <c r="B479" s="28"/>
      <c r="C479" s="28"/>
      <c r="D479" s="29"/>
      <c r="E479" s="35">
        <f t="shared" si="32"/>
        <v>0</v>
      </c>
      <c r="F479" s="35">
        <f t="shared" si="33"/>
        <v>0</v>
      </c>
      <c r="G479" s="30">
        <f>IF(F479&gt;0,VLOOKUP(F479,税率表!$A$41:$D$43,3,1),0)</f>
        <v>0</v>
      </c>
      <c r="H479" s="30">
        <f>IF(F479&gt;0,VLOOKUP(F479,税率表!$A$41:$D$43,4,1),0)</f>
        <v>0</v>
      </c>
      <c r="I479" s="30">
        <f t="shared" si="34"/>
        <v>0</v>
      </c>
      <c r="J479" s="30">
        <f t="shared" si="35"/>
        <v>0</v>
      </c>
    </row>
    <row r="480" spans="1:10">
      <c r="A480" s="28">
        <v>479</v>
      </c>
      <c r="B480" s="28"/>
      <c r="C480" s="28"/>
      <c r="D480" s="29"/>
      <c r="E480" s="35">
        <f t="shared" si="32"/>
        <v>0</v>
      </c>
      <c r="F480" s="35">
        <f t="shared" si="33"/>
        <v>0</v>
      </c>
      <c r="G480" s="30">
        <f>IF(F480&gt;0,VLOOKUP(F480,税率表!$A$41:$D$43,3,1),0)</f>
        <v>0</v>
      </c>
      <c r="H480" s="30">
        <f>IF(F480&gt;0,VLOOKUP(F480,税率表!$A$41:$D$43,4,1),0)</f>
        <v>0</v>
      </c>
      <c r="I480" s="30">
        <f t="shared" si="34"/>
        <v>0</v>
      </c>
      <c r="J480" s="30">
        <f t="shared" si="35"/>
        <v>0</v>
      </c>
    </row>
    <row r="481" spans="1:10">
      <c r="A481" s="28">
        <v>480</v>
      </c>
      <c r="B481" s="28"/>
      <c r="C481" s="28"/>
      <c r="D481" s="29"/>
      <c r="E481" s="35">
        <f t="shared" si="32"/>
        <v>0</v>
      </c>
      <c r="F481" s="35">
        <f t="shared" si="33"/>
        <v>0</v>
      </c>
      <c r="G481" s="30">
        <f>IF(F481&gt;0,VLOOKUP(F481,税率表!$A$41:$D$43,3,1),0)</f>
        <v>0</v>
      </c>
      <c r="H481" s="30">
        <f>IF(F481&gt;0,VLOOKUP(F481,税率表!$A$41:$D$43,4,1),0)</f>
        <v>0</v>
      </c>
      <c r="I481" s="30">
        <f t="shared" si="34"/>
        <v>0</v>
      </c>
      <c r="J481" s="30">
        <f t="shared" si="35"/>
        <v>0</v>
      </c>
    </row>
    <row r="482" spans="1:10">
      <c r="A482" s="28">
        <v>481</v>
      </c>
      <c r="B482" s="28"/>
      <c r="C482" s="28"/>
      <c r="D482" s="29"/>
      <c r="E482" s="35">
        <f t="shared" si="32"/>
        <v>0</v>
      </c>
      <c r="F482" s="35">
        <f t="shared" si="33"/>
        <v>0</v>
      </c>
      <c r="G482" s="30">
        <f>IF(F482&gt;0,VLOOKUP(F482,税率表!$A$41:$D$43,3,1),0)</f>
        <v>0</v>
      </c>
      <c r="H482" s="30">
        <f>IF(F482&gt;0,VLOOKUP(F482,税率表!$A$41:$D$43,4,1),0)</f>
        <v>0</v>
      </c>
      <c r="I482" s="30">
        <f t="shared" si="34"/>
        <v>0</v>
      </c>
      <c r="J482" s="30">
        <f t="shared" si="35"/>
        <v>0</v>
      </c>
    </row>
    <row r="483" spans="1:10">
      <c r="A483" s="28">
        <v>482</v>
      </c>
      <c r="B483" s="28"/>
      <c r="C483" s="28"/>
      <c r="D483" s="29"/>
      <c r="E483" s="35">
        <f t="shared" si="32"/>
        <v>0</v>
      </c>
      <c r="F483" s="35">
        <f t="shared" si="33"/>
        <v>0</v>
      </c>
      <c r="G483" s="30">
        <f>IF(F483&gt;0,VLOOKUP(F483,税率表!$A$41:$D$43,3,1),0)</f>
        <v>0</v>
      </c>
      <c r="H483" s="30">
        <f>IF(F483&gt;0,VLOOKUP(F483,税率表!$A$41:$D$43,4,1),0)</f>
        <v>0</v>
      </c>
      <c r="I483" s="30">
        <f t="shared" si="34"/>
        <v>0</v>
      </c>
      <c r="J483" s="30">
        <f t="shared" si="35"/>
        <v>0</v>
      </c>
    </row>
    <row r="484" spans="1:10">
      <c r="A484" s="28">
        <v>483</v>
      </c>
      <c r="B484" s="28"/>
      <c r="C484" s="28"/>
      <c r="D484" s="29"/>
      <c r="E484" s="35">
        <f t="shared" si="32"/>
        <v>0</v>
      </c>
      <c r="F484" s="35">
        <f t="shared" si="33"/>
        <v>0</v>
      </c>
      <c r="G484" s="30">
        <f>IF(F484&gt;0,VLOOKUP(F484,税率表!$A$41:$D$43,3,1),0)</f>
        <v>0</v>
      </c>
      <c r="H484" s="30">
        <f>IF(F484&gt;0,VLOOKUP(F484,税率表!$A$41:$D$43,4,1),0)</f>
        <v>0</v>
      </c>
      <c r="I484" s="30">
        <f t="shared" si="34"/>
        <v>0</v>
      </c>
      <c r="J484" s="30">
        <f t="shared" si="35"/>
        <v>0</v>
      </c>
    </row>
    <row r="485" spans="1:10">
      <c r="A485" s="28">
        <v>484</v>
      </c>
      <c r="B485" s="28"/>
      <c r="C485" s="28"/>
      <c r="D485" s="29"/>
      <c r="E485" s="35">
        <f t="shared" si="32"/>
        <v>0</v>
      </c>
      <c r="F485" s="35">
        <f t="shared" si="33"/>
        <v>0</v>
      </c>
      <c r="G485" s="30">
        <f>IF(F485&gt;0,VLOOKUP(F485,税率表!$A$41:$D$43,3,1),0)</f>
        <v>0</v>
      </c>
      <c r="H485" s="30">
        <f>IF(F485&gt;0,VLOOKUP(F485,税率表!$A$41:$D$43,4,1),0)</f>
        <v>0</v>
      </c>
      <c r="I485" s="30">
        <f t="shared" si="34"/>
        <v>0</v>
      </c>
      <c r="J485" s="30">
        <f t="shared" si="35"/>
        <v>0</v>
      </c>
    </row>
    <row r="486" spans="1:10">
      <c r="A486" s="28">
        <v>485</v>
      </c>
      <c r="B486" s="28"/>
      <c r="C486" s="28"/>
      <c r="D486" s="29"/>
      <c r="E486" s="35">
        <f t="shared" si="32"/>
        <v>0</v>
      </c>
      <c r="F486" s="35">
        <f t="shared" si="33"/>
        <v>0</v>
      </c>
      <c r="G486" s="30">
        <f>IF(F486&gt;0,VLOOKUP(F486,税率表!$A$41:$D$43,3,1),0)</f>
        <v>0</v>
      </c>
      <c r="H486" s="30">
        <f>IF(F486&gt;0,VLOOKUP(F486,税率表!$A$41:$D$43,4,1),0)</f>
        <v>0</v>
      </c>
      <c r="I486" s="30">
        <f t="shared" si="34"/>
        <v>0</v>
      </c>
      <c r="J486" s="30">
        <f t="shared" si="35"/>
        <v>0</v>
      </c>
    </row>
    <row r="487" spans="1:10">
      <c r="A487" s="28">
        <v>486</v>
      </c>
      <c r="B487" s="28"/>
      <c r="C487" s="28"/>
      <c r="D487" s="29"/>
      <c r="E487" s="35">
        <f t="shared" si="32"/>
        <v>0</v>
      </c>
      <c r="F487" s="35">
        <f t="shared" si="33"/>
        <v>0</v>
      </c>
      <c r="G487" s="30">
        <f>IF(F487&gt;0,VLOOKUP(F487,税率表!$A$41:$D$43,3,1),0)</f>
        <v>0</v>
      </c>
      <c r="H487" s="30">
        <f>IF(F487&gt;0,VLOOKUP(F487,税率表!$A$41:$D$43,4,1),0)</f>
        <v>0</v>
      </c>
      <c r="I487" s="30">
        <f t="shared" si="34"/>
        <v>0</v>
      </c>
      <c r="J487" s="30">
        <f t="shared" si="35"/>
        <v>0</v>
      </c>
    </row>
    <row r="488" spans="1:10">
      <c r="A488" s="28">
        <v>487</v>
      </c>
      <c r="B488" s="28"/>
      <c r="C488" s="28"/>
      <c r="D488" s="29"/>
      <c r="E488" s="35">
        <f t="shared" si="32"/>
        <v>0</v>
      </c>
      <c r="F488" s="35">
        <f t="shared" si="33"/>
        <v>0</v>
      </c>
      <c r="G488" s="30">
        <f>IF(F488&gt;0,VLOOKUP(F488,税率表!$A$41:$D$43,3,1),0)</f>
        <v>0</v>
      </c>
      <c r="H488" s="30">
        <f>IF(F488&gt;0,VLOOKUP(F488,税率表!$A$41:$D$43,4,1),0)</f>
        <v>0</v>
      </c>
      <c r="I488" s="30">
        <f t="shared" si="34"/>
        <v>0</v>
      </c>
      <c r="J488" s="30">
        <f t="shared" si="35"/>
        <v>0</v>
      </c>
    </row>
    <row r="489" spans="1:10">
      <c r="A489" s="28">
        <v>488</v>
      </c>
      <c r="B489" s="28"/>
      <c r="C489" s="28"/>
      <c r="D489" s="29"/>
      <c r="E489" s="35">
        <f t="shared" si="32"/>
        <v>0</v>
      </c>
      <c r="F489" s="35">
        <f t="shared" si="33"/>
        <v>0</v>
      </c>
      <c r="G489" s="30">
        <f>IF(F489&gt;0,VLOOKUP(F489,税率表!$A$41:$D$43,3,1),0)</f>
        <v>0</v>
      </c>
      <c r="H489" s="30">
        <f>IF(F489&gt;0,VLOOKUP(F489,税率表!$A$41:$D$43,4,1),0)</f>
        <v>0</v>
      </c>
      <c r="I489" s="30">
        <f t="shared" si="34"/>
        <v>0</v>
      </c>
      <c r="J489" s="30">
        <f t="shared" si="35"/>
        <v>0</v>
      </c>
    </row>
    <row r="490" spans="1:10">
      <c r="A490" s="28">
        <v>489</v>
      </c>
      <c r="B490" s="28"/>
      <c r="C490" s="28"/>
      <c r="D490" s="29"/>
      <c r="E490" s="35">
        <f t="shared" si="32"/>
        <v>0</v>
      </c>
      <c r="F490" s="35">
        <f t="shared" si="33"/>
        <v>0</v>
      </c>
      <c r="G490" s="30">
        <f>IF(F490&gt;0,VLOOKUP(F490,税率表!$A$41:$D$43,3,1),0)</f>
        <v>0</v>
      </c>
      <c r="H490" s="30">
        <f>IF(F490&gt;0,VLOOKUP(F490,税率表!$A$41:$D$43,4,1),0)</f>
        <v>0</v>
      </c>
      <c r="I490" s="30">
        <f t="shared" si="34"/>
        <v>0</v>
      </c>
      <c r="J490" s="30">
        <f t="shared" si="35"/>
        <v>0</v>
      </c>
    </row>
    <row r="491" spans="1:10">
      <c r="A491" s="28">
        <v>490</v>
      </c>
      <c r="B491" s="28"/>
      <c r="C491" s="28"/>
      <c r="D491" s="29"/>
      <c r="E491" s="35">
        <f t="shared" si="32"/>
        <v>0</v>
      </c>
      <c r="F491" s="35">
        <f t="shared" si="33"/>
        <v>0</v>
      </c>
      <c r="G491" s="30">
        <f>IF(F491&gt;0,VLOOKUP(F491,税率表!$A$41:$D$43,3,1),0)</f>
        <v>0</v>
      </c>
      <c r="H491" s="30">
        <f>IF(F491&gt;0,VLOOKUP(F491,税率表!$A$41:$D$43,4,1),0)</f>
        <v>0</v>
      </c>
      <c r="I491" s="30">
        <f t="shared" si="34"/>
        <v>0</v>
      </c>
      <c r="J491" s="30">
        <f t="shared" si="35"/>
        <v>0</v>
      </c>
    </row>
    <row r="492" spans="1:10">
      <c r="A492" s="28">
        <v>491</v>
      </c>
      <c r="B492" s="28"/>
      <c r="C492" s="28"/>
      <c r="D492" s="29"/>
      <c r="E492" s="35">
        <f t="shared" si="32"/>
        <v>0</v>
      </c>
      <c r="F492" s="35">
        <f t="shared" si="33"/>
        <v>0</v>
      </c>
      <c r="G492" s="30">
        <f>IF(F492&gt;0,VLOOKUP(F492,税率表!$A$41:$D$43,3,1),0)</f>
        <v>0</v>
      </c>
      <c r="H492" s="30">
        <f>IF(F492&gt;0,VLOOKUP(F492,税率表!$A$41:$D$43,4,1),0)</f>
        <v>0</v>
      </c>
      <c r="I492" s="30">
        <f t="shared" si="34"/>
        <v>0</v>
      </c>
      <c r="J492" s="30">
        <f t="shared" si="35"/>
        <v>0</v>
      </c>
    </row>
    <row r="493" spans="1:10">
      <c r="A493" s="28">
        <v>492</v>
      </c>
      <c r="B493" s="28"/>
      <c r="C493" s="28"/>
      <c r="D493" s="29"/>
      <c r="E493" s="35">
        <f t="shared" si="32"/>
        <v>0</v>
      </c>
      <c r="F493" s="35">
        <f t="shared" si="33"/>
        <v>0</v>
      </c>
      <c r="G493" s="30">
        <f>IF(F493&gt;0,VLOOKUP(F493,税率表!$A$41:$D$43,3,1),0)</f>
        <v>0</v>
      </c>
      <c r="H493" s="30">
        <f>IF(F493&gt;0,VLOOKUP(F493,税率表!$A$41:$D$43,4,1),0)</f>
        <v>0</v>
      </c>
      <c r="I493" s="30">
        <f t="shared" si="34"/>
        <v>0</v>
      </c>
      <c r="J493" s="30">
        <f t="shared" si="35"/>
        <v>0</v>
      </c>
    </row>
    <row r="494" spans="1:10">
      <c r="A494" s="28">
        <v>493</v>
      </c>
      <c r="B494" s="28"/>
      <c r="C494" s="28"/>
      <c r="D494" s="29"/>
      <c r="E494" s="35">
        <f t="shared" si="32"/>
        <v>0</v>
      </c>
      <c r="F494" s="35">
        <f t="shared" si="33"/>
        <v>0</v>
      </c>
      <c r="G494" s="30">
        <f>IF(F494&gt;0,VLOOKUP(F494,税率表!$A$41:$D$43,3,1),0)</f>
        <v>0</v>
      </c>
      <c r="H494" s="30">
        <f>IF(F494&gt;0,VLOOKUP(F494,税率表!$A$41:$D$43,4,1),0)</f>
        <v>0</v>
      </c>
      <c r="I494" s="30">
        <f t="shared" si="34"/>
        <v>0</v>
      </c>
      <c r="J494" s="30">
        <f t="shared" si="35"/>
        <v>0</v>
      </c>
    </row>
    <row r="495" spans="1:10">
      <c r="A495" s="28">
        <v>494</v>
      </c>
      <c r="B495" s="28"/>
      <c r="C495" s="28"/>
      <c r="D495" s="29"/>
      <c r="E495" s="35">
        <f t="shared" si="32"/>
        <v>0</v>
      </c>
      <c r="F495" s="35">
        <f t="shared" si="33"/>
        <v>0</v>
      </c>
      <c r="G495" s="30">
        <f>IF(F495&gt;0,VLOOKUP(F495,税率表!$A$41:$D$43,3,1),0)</f>
        <v>0</v>
      </c>
      <c r="H495" s="30">
        <f>IF(F495&gt;0,VLOOKUP(F495,税率表!$A$41:$D$43,4,1),0)</f>
        <v>0</v>
      </c>
      <c r="I495" s="30">
        <f t="shared" si="34"/>
        <v>0</v>
      </c>
      <c r="J495" s="30">
        <f t="shared" si="35"/>
        <v>0</v>
      </c>
    </row>
    <row r="496" spans="1:10">
      <c r="A496" s="28">
        <v>495</v>
      </c>
      <c r="B496" s="28"/>
      <c r="C496" s="28"/>
      <c r="D496" s="29"/>
      <c r="E496" s="35">
        <f t="shared" si="32"/>
        <v>0</v>
      </c>
      <c r="F496" s="35">
        <f t="shared" si="33"/>
        <v>0</v>
      </c>
      <c r="G496" s="30">
        <f>IF(F496&gt;0,VLOOKUP(F496,税率表!$A$41:$D$43,3,1),0)</f>
        <v>0</v>
      </c>
      <c r="H496" s="30">
        <f>IF(F496&gt;0,VLOOKUP(F496,税率表!$A$41:$D$43,4,1),0)</f>
        <v>0</v>
      </c>
      <c r="I496" s="30">
        <f t="shared" si="34"/>
        <v>0</v>
      </c>
      <c r="J496" s="30">
        <f t="shared" si="35"/>
        <v>0</v>
      </c>
    </row>
    <row r="497" spans="1:10">
      <c r="A497" s="28">
        <v>496</v>
      </c>
      <c r="B497" s="28"/>
      <c r="C497" s="28"/>
      <c r="D497" s="29"/>
      <c r="E497" s="35">
        <f t="shared" si="32"/>
        <v>0</v>
      </c>
      <c r="F497" s="35">
        <f t="shared" si="33"/>
        <v>0</v>
      </c>
      <c r="G497" s="30">
        <f>IF(F497&gt;0,VLOOKUP(F497,税率表!$A$41:$D$43,3,1),0)</f>
        <v>0</v>
      </c>
      <c r="H497" s="30">
        <f>IF(F497&gt;0,VLOOKUP(F497,税率表!$A$41:$D$43,4,1),0)</f>
        <v>0</v>
      </c>
      <c r="I497" s="30">
        <f t="shared" si="34"/>
        <v>0</v>
      </c>
      <c r="J497" s="30">
        <f t="shared" si="35"/>
        <v>0</v>
      </c>
    </row>
    <row r="498" spans="1:10">
      <c r="A498" s="28">
        <v>497</v>
      </c>
      <c r="B498" s="28"/>
      <c r="C498" s="28"/>
      <c r="D498" s="29"/>
      <c r="E498" s="35">
        <f t="shared" si="32"/>
        <v>0</v>
      </c>
      <c r="F498" s="35">
        <f t="shared" si="33"/>
        <v>0</v>
      </c>
      <c r="G498" s="30">
        <f>IF(F498&gt;0,VLOOKUP(F498,税率表!$A$41:$D$43,3,1),0)</f>
        <v>0</v>
      </c>
      <c r="H498" s="30">
        <f>IF(F498&gt;0,VLOOKUP(F498,税率表!$A$41:$D$43,4,1),0)</f>
        <v>0</v>
      </c>
      <c r="I498" s="30">
        <f t="shared" si="34"/>
        <v>0</v>
      </c>
      <c r="J498" s="30">
        <f t="shared" si="35"/>
        <v>0</v>
      </c>
    </row>
    <row r="499" spans="1:10">
      <c r="A499" s="28">
        <v>498</v>
      </c>
      <c r="B499" s="28"/>
      <c r="C499" s="28"/>
      <c r="D499" s="29"/>
      <c r="E499" s="35">
        <f t="shared" si="32"/>
        <v>0</v>
      </c>
      <c r="F499" s="35">
        <f t="shared" si="33"/>
        <v>0</v>
      </c>
      <c r="G499" s="30">
        <f>IF(F499&gt;0,VLOOKUP(F499,税率表!$A$41:$D$43,3,1),0)</f>
        <v>0</v>
      </c>
      <c r="H499" s="30">
        <f>IF(F499&gt;0,VLOOKUP(F499,税率表!$A$41:$D$43,4,1),0)</f>
        <v>0</v>
      </c>
      <c r="I499" s="30">
        <f t="shared" si="34"/>
        <v>0</v>
      </c>
      <c r="J499" s="30">
        <f t="shared" si="35"/>
        <v>0</v>
      </c>
    </row>
    <row r="500" spans="1:10">
      <c r="A500" s="28">
        <v>499</v>
      </c>
      <c r="B500" s="28"/>
      <c r="C500" s="28"/>
      <c r="D500" s="29"/>
      <c r="E500" s="35">
        <f t="shared" si="32"/>
        <v>0</v>
      </c>
      <c r="F500" s="35">
        <f t="shared" si="33"/>
        <v>0</v>
      </c>
      <c r="G500" s="30">
        <f>IF(F500&gt;0,VLOOKUP(F500,税率表!$A$41:$D$43,3,1),0)</f>
        <v>0</v>
      </c>
      <c r="H500" s="30">
        <f>IF(F500&gt;0,VLOOKUP(F500,税率表!$A$41:$D$43,4,1),0)</f>
        <v>0</v>
      </c>
      <c r="I500" s="30">
        <f t="shared" si="34"/>
        <v>0</v>
      </c>
      <c r="J500" s="30">
        <f t="shared" si="35"/>
        <v>0</v>
      </c>
    </row>
    <row r="501" spans="1:10">
      <c r="A501" s="28">
        <v>500</v>
      </c>
      <c r="B501" s="28"/>
      <c r="C501" s="28"/>
      <c r="D501" s="29"/>
      <c r="E501" s="35">
        <f t="shared" si="32"/>
        <v>0</v>
      </c>
      <c r="F501" s="35">
        <f t="shared" si="33"/>
        <v>0</v>
      </c>
      <c r="G501" s="30">
        <f>IF(F501&gt;0,VLOOKUP(F501,税率表!$A$41:$D$43,3,1),0)</f>
        <v>0</v>
      </c>
      <c r="H501" s="30">
        <f>IF(F501&gt;0,VLOOKUP(F501,税率表!$A$41:$D$43,4,1),0)</f>
        <v>0</v>
      </c>
      <c r="I501" s="30">
        <f t="shared" si="34"/>
        <v>0</v>
      </c>
      <c r="J501" s="30">
        <f t="shared" si="35"/>
        <v>0</v>
      </c>
    </row>
    <row r="502" spans="1:10">
      <c r="A502" s="28">
        <v>501</v>
      </c>
      <c r="B502" s="28"/>
      <c r="C502" s="28"/>
      <c r="D502" s="29"/>
      <c r="E502" s="35">
        <f t="shared" si="32"/>
        <v>0</v>
      </c>
      <c r="F502" s="35">
        <f t="shared" si="33"/>
        <v>0</v>
      </c>
      <c r="G502" s="30">
        <f>IF(F502&gt;0,VLOOKUP(F502,税率表!$A$41:$D$43,3,1),0)</f>
        <v>0</v>
      </c>
      <c r="H502" s="30">
        <f>IF(F502&gt;0,VLOOKUP(F502,税率表!$A$41:$D$43,4,1),0)</f>
        <v>0</v>
      </c>
      <c r="I502" s="30">
        <f t="shared" si="34"/>
        <v>0</v>
      </c>
      <c r="J502" s="30">
        <f t="shared" si="35"/>
        <v>0</v>
      </c>
    </row>
    <row r="503" spans="1:10">
      <c r="A503" s="28">
        <v>502</v>
      </c>
      <c r="B503" s="28"/>
      <c r="C503" s="28"/>
      <c r="D503" s="29"/>
      <c r="E503" s="35">
        <f t="shared" si="32"/>
        <v>0</v>
      </c>
      <c r="F503" s="35">
        <f t="shared" si="33"/>
        <v>0</v>
      </c>
      <c r="G503" s="30">
        <f>IF(F503&gt;0,VLOOKUP(F503,税率表!$A$41:$D$43,3,1),0)</f>
        <v>0</v>
      </c>
      <c r="H503" s="30">
        <f>IF(F503&gt;0,VLOOKUP(F503,税率表!$A$41:$D$43,4,1),0)</f>
        <v>0</v>
      </c>
      <c r="I503" s="30">
        <f t="shared" si="34"/>
        <v>0</v>
      </c>
      <c r="J503" s="30">
        <f t="shared" si="35"/>
        <v>0</v>
      </c>
    </row>
    <row r="504" spans="1:10">
      <c r="A504" s="28">
        <v>503</v>
      </c>
      <c r="B504" s="28"/>
      <c r="C504" s="28"/>
      <c r="D504" s="29"/>
      <c r="E504" s="35">
        <f t="shared" si="32"/>
        <v>0</v>
      </c>
      <c r="F504" s="35">
        <f t="shared" si="33"/>
        <v>0</v>
      </c>
      <c r="G504" s="30">
        <f>IF(F504&gt;0,VLOOKUP(F504,税率表!$A$41:$D$43,3,1),0)</f>
        <v>0</v>
      </c>
      <c r="H504" s="30">
        <f>IF(F504&gt;0,VLOOKUP(F504,税率表!$A$41:$D$43,4,1),0)</f>
        <v>0</v>
      </c>
      <c r="I504" s="30">
        <f t="shared" si="34"/>
        <v>0</v>
      </c>
      <c r="J504" s="30">
        <f t="shared" si="35"/>
        <v>0</v>
      </c>
    </row>
    <row r="505" spans="1:10">
      <c r="A505" s="28">
        <v>504</v>
      </c>
      <c r="B505" s="28"/>
      <c r="C505" s="28"/>
      <c r="D505" s="29"/>
      <c r="E505" s="35">
        <f t="shared" si="32"/>
        <v>0</v>
      </c>
      <c r="F505" s="35">
        <f t="shared" si="33"/>
        <v>0</v>
      </c>
      <c r="G505" s="30">
        <f>IF(F505&gt;0,VLOOKUP(F505,税率表!$A$41:$D$43,3,1),0)</f>
        <v>0</v>
      </c>
      <c r="H505" s="30">
        <f>IF(F505&gt;0,VLOOKUP(F505,税率表!$A$41:$D$43,4,1),0)</f>
        <v>0</v>
      </c>
      <c r="I505" s="30">
        <f t="shared" si="34"/>
        <v>0</v>
      </c>
      <c r="J505" s="30">
        <f t="shared" si="35"/>
        <v>0</v>
      </c>
    </row>
    <row r="506" spans="1:10">
      <c r="A506" s="28">
        <v>505</v>
      </c>
      <c r="B506" s="28"/>
      <c r="C506" s="28"/>
      <c r="D506" s="29"/>
      <c r="E506" s="35">
        <f t="shared" si="32"/>
        <v>0</v>
      </c>
      <c r="F506" s="35">
        <f t="shared" si="33"/>
        <v>0</v>
      </c>
      <c r="G506" s="30">
        <f>IF(F506&gt;0,VLOOKUP(F506,税率表!$A$41:$D$43,3,1),0)</f>
        <v>0</v>
      </c>
      <c r="H506" s="30">
        <f>IF(F506&gt;0,VLOOKUP(F506,税率表!$A$41:$D$43,4,1),0)</f>
        <v>0</v>
      </c>
      <c r="I506" s="30">
        <f t="shared" si="34"/>
        <v>0</v>
      </c>
      <c r="J506" s="30">
        <f t="shared" si="35"/>
        <v>0</v>
      </c>
    </row>
    <row r="507" spans="1:10">
      <c r="A507" s="28">
        <v>506</v>
      </c>
      <c r="B507" s="28"/>
      <c r="C507" s="28"/>
      <c r="D507" s="29"/>
      <c r="E507" s="35">
        <f t="shared" si="32"/>
        <v>0</v>
      </c>
      <c r="F507" s="35">
        <f t="shared" si="33"/>
        <v>0</v>
      </c>
      <c r="G507" s="30">
        <f>IF(F507&gt;0,VLOOKUP(F507,税率表!$A$41:$D$43,3,1),0)</f>
        <v>0</v>
      </c>
      <c r="H507" s="30">
        <f>IF(F507&gt;0,VLOOKUP(F507,税率表!$A$41:$D$43,4,1),0)</f>
        <v>0</v>
      </c>
      <c r="I507" s="30">
        <f t="shared" si="34"/>
        <v>0</v>
      </c>
      <c r="J507" s="30">
        <f t="shared" si="35"/>
        <v>0</v>
      </c>
    </row>
    <row r="508" spans="1:10">
      <c r="A508" s="28">
        <v>507</v>
      </c>
      <c r="B508" s="28"/>
      <c r="C508" s="28"/>
      <c r="D508" s="29"/>
      <c r="E508" s="35">
        <f t="shared" si="32"/>
        <v>0</v>
      </c>
      <c r="F508" s="35">
        <f t="shared" si="33"/>
        <v>0</v>
      </c>
      <c r="G508" s="30">
        <f>IF(F508&gt;0,VLOOKUP(F508,税率表!$A$41:$D$43,3,1),0)</f>
        <v>0</v>
      </c>
      <c r="H508" s="30">
        <f>IF(F508&gt;0,VLOOKUP(F508,税率表!$A$41:$D$43,4,1),0)</f>
        <v>0</v>
      </c>
      <c r="I508" s="30">
        <f t="shared" si="34"/>
        <v>0</v>
      </c>
      <c r="J508" s="30">
        <f t="shared" si="35"/>
        <v>0</v>
      </c>
    </row>
    <row r="509" spans="1:10">
      <c r="A509" s="28">
        <v>508</v>
      </c>
      <c r="B509" s="28"/>
      <c r="C509" s="28"/>
      <c r="D509" s="29"/>
      <c r="E509" s="35">
        <f t="shared" si="32"/>
        <v>0</v>
      </c>
      <c r="F509" s="35">
        <f t="shared" si="33"/>
        <v>0</v>
      </c>
      <c r="G509" s="30">
        <f>IF(F509&gt;0,VLOOKUP(F509,税率表!$A$41:$D$43,3,1),0)</f>
        <v>0</v>
      </c>
      <c r="H509" s="30">
        <f>IF(F509&gt;0,VLOOKUP(F509,税率表!$A$41:$D$43,4,1),0)</f>
        <v>0</v>
      </c>
      <c r="I509" s="30">
        <f t="shared" si="34"/>
        <v>0</v>
      </c>
      <c r="J509" s="30">
        <f t="shared" si="35"/>
        <v>0</v>
      </c>
    </row>
    <row r="510" spans="1:10">
      <c r="A510" s="28">
        <v>509</v>
      </c>
      <c r="B510" s="28"/>
      <c r="C510" s="28"/>
      <c r="D510" s="29"/>
      <c r="E510" s="35">
        <f t="shared" si="32"/>
        <v>0</v>
      </c>
      <c r="F510" s="35">
        <f t="shared" si="33"/>
        <v>0</v>
      </c>
      <c r="G510" s="30">
        <f>IF(F510&gt;0,VLOOKUP(F510,税率表!$A$41:$D$43,3,1),0)</f>
        <v>0</v>
      </c>
      <c r="H510" s="30">
        <f>IF(F510&gt;0,VLOOKUP(F510,税率表!$A$41:$D$43,4,1),0)</f>
        <v>0</v>
      </c>
      <c r="I510" s="30">
        <f t="shared" si="34"/>
        <v>0</v>
      </c>
      <c r="J510" s="30">
        <f t="shared" si="35"/>
        <v>0</v>
      </c>
    </row>
    <row r="511" spans="1:10">
      <c r="A511" s="28">
        <v>510</v>
      </c>
      <c r="B511" s="28"/>
      <c r="C511" s="28"/>
      <c r="D511" s="29"/>
      <c r="E511" s="35">
        <f t="shared" si="32"/>
        <v>0</v>
      </c>
      <c r="F511" s="35">
        <f t="shared" si="33"/>
        <v>0</v>
      </c>
      <c r="G511" s="30">
        <f>IF(F511&gt;0,VLOOKUP(F511,税率表!$A$41:$D$43,3,1),0)</f>
        <v>0</v>
      </c>
      <c r="H511" s="30">
        <f>IF(F511&gt;0,VLOOKUP(F511,税率表!$A$41:$D$43,4,1),0)</f>
        <v>0</v>
      </c>
      <c r="I511" s="30">
        <f t="shared" si="34"/>
        <v>0</v>
      </c>
      <c r="J511" s="30">
        <f t="shared" si="35"/>
        <v>0</v>
      </c>
    </row>
    <row r="512" spans="1:10">
      <c r="A512" s="28">
        <v>511</v>
      </c>
      <c r="B512" s="28"/>
      <c r="C512" s="28"/>
      <c r="D512" s="29"/>
      <c r="E512" s="35">
        <f t="shared" si="32"/>
        <v>0</v>
      </c>
      <c r="F512" s="35">
        <f t="shared" si="33"/>
        <v>0</v>
      </c>
      <c r="G512" s="30">
        <f>IF(F512&gt;0,VLOOKUP(F512,税率表!$A$41:$D$43,3,1),0)</f>
        <v>0</v>
      </c>
      <c r="H512" s="30">
        <f>IF(F512&gt;0,VLOOKUP(F512,税率表!$A$41:$D$43,4,1),0)</f>
        <v>0</v>
      </c>
      <c r="I512" s="30">
        <f t="shared" si="34"/>
        <v>0</v>
      </c>
      <c r="J512" s="30">
        <f t="shared" si="35"/>
        <v>0</v>
      </c>
    </row>
    <row r="513" spans="1:10">
      <c r="A513" s="28">
        <v>512</v>
      </c>
      <c r="B513" s="28"/>
      <c r="C513" s="28"/>
      <c r="D513" s="29"/>
      <c r="E513" s="35">
        <f t="shared" si="32"/>
        <v>0</v>
      </c>
      <c r="F513" s="35">
        <f t="shared" si="33"/>
        <v>0</v>
      </c>
      <c r="G513" s="30">
        <f>IF(F513&gt;0,VLOOKUP(F513,税率表!$A$41:$D$43,3,1),0)</f>
        <v>0</v>
      </c>
      <c r="H513" s="30">
        <f>IF(F513&gt;0,VLOOKUP(F513,税率表!$A$41:$D$43,4,1),0)</f>
        <v>0</v>
      </c>
      <c r="I513" s="30">
        <f t="shared" si="34"/>
        <v>0</v>
      </c>
      <c r="J513" s="30">
        <f t="shared" si="35"/>
        <v>0</v>
      </c>
    </row>
    <row r="514" spans="1:10">
      <c r="A514" s="28">
        <v>513</v>
      </c>
      <c r="B514" s="28"/>
      <c r="C514" s="28"/>
      <c r="D514" s="29"/>
      <c r="E514" s="35">
        <f t="shared" si="32"/>
        <v>0</v>
      </c>
      <c r="F514" s="35">
        <f t="shared" si="33"/>
        <v>0</v>
      </c>
      <c r="G514" s="30">
        <f>IF(F514&gt;0,VLOOKUP(F514,税率表!$A$41:$D$43,3,1),0)</f>
        <v>0</v>
      </c>
      <c r="H514" s="30">
        <f>IF(F514&gt;0,VLOOKUP(F514,税率表!$A$41:$D$43,4,1),0)</f>
        <v>0</v>
      </c>
      <c r="I514" s="30">
        <f t="shared" si="34"/>
        <v>0</v>
      </c>
      <c r="J514" s="30">
        <f t="shared" si="35"/>
        <v>0</v>
      </c>
    </row>
    <row r="515" spans="1:10">
      <c r="A515" s="28">
        <v>514</v>
      </c>
      <c r="B515" s="28"/>
      <c r="C515" s="28"/>
      <c r="D515" s="29"/>
      <c r="E515" s="35">
        <f t="shared" si="32"/>
        <v>0</v>
      </c>
      <c r="F515" s="35">
        <f t="shared" si="33"/>
        <v>0</v>
      </c>
      <c r="G515" s="30">
        <f>IF(F515&gt;0,VLOOKUP(F515,税率表!$A$41:$D$43,3,1),0)</f>
        <v>0</v>
      </c>
      <c r="H515" s="30">
        <f>IF(F515&gt;0,VLOOKUP(F515,税率表!$A$41:$D$43,4,1),0)</f>
        <v>0</v>
      </c>
      <c r="I515" s="30">
        <f t="shared" si="34"/>
        <v>0</v>
      </c>
      <c r="J515" s="30">
        <f t="shared" si="35"/>
        <v>0</v>
      </c>
    </row>
    <row r="516" spans="1:10">
      <c r="A516" s="28">
        <v>515</v>
      </c>
      <c r="B516" s="28"/>
      <c r="C516" s="28"/>
      <c r="D516" s="29"/>
      <c r="E516" s="35">
        <f t="shared" si="32"/>
        <v>0</v>
      </c>
      <c r="F516" s="35">
        <f t="shared" si="33"/>
        <v>0</v>
      </c>
      <c r="G516" s="30">
        <f>IF(F516&gt;0,VLOOKUP(F516,税率表!$A$41:$D$43,3,1),0)</f>
        <v>0</v>
      </c>
      <c r="H516" s="30">
        <f>IF(F516&gt;0,VLOOKUP(F516,税率表!$A$41:$D$43,4,1),0)</f>
        <v>0</v>
      </c>
      <c r="I516" s="30">
        <f t="shared" si="34"/>
        <v>0</v>
      </c>
      <c r="J516" s="30">
        <f t="shared" si="35"/>
        <v>0</v>
      </c>
    </row>
    <row r="517" spans="1:10">
      <c r="A517" s="28">
        <v>516</v>
      </c>
      <c r="B517" s="28"/>
      <c r="C517" s="28"/>
      <c r="D517" s="29"/>
      <c r="E517" s="35">
        <f t="shared" si="32"/>
        <v>0</v>
      </c>
      <c r="F517" s="35">
        <f t="shared" si="33"/>
        <v>0</v>
      </c>
      <c r="G517" s="30">
        <f>IF(F517&gt;0,VLOOKUP(F517,税率表!$A$41:$D$43,3,1),0)</f>
        <v>0</v>
      </c>
      <c r="H517" s="30">
        <f>IF(F517&gt;0,VLOOKUP(F517,税率表!$A$41:$D$43,4,1),0)</f>
        <v>0</v>
      </c>
      <c r="I517" s="30">
        <f t="shared" si="34"/>
        <v>0</v>
      </c>
      <c r="J517" s="30">
        <f t="shared" si="35"/>
        <v>0</v>
      </c>
    </row>
    <row r="518" spans="1:10">
      <c r="A518" s="28">
        <v>517</v>
      </c>
      <c r="B518" s="28"/>
      <c r="C518" s="28"/>
      <c r="D518" s="29"/>
      <c r="E518" s="35">
        <f t="shared" si="32"/>
        <v>0</v>
      </c>
      <c r="F518" s="35">
        <f t="shared" si="33"/>
        <v>0</v>
      </c>
      <c r="G518" s="30">
        <f>IF(F518&gt;0,VLOOKUP(F518,税率表!$A$41:$D$43,3,1),0)</f>
        <v>0</v>
      </c>
      <c r="H518" s="30">
        <f>IF(F518&gt;0,VLOOKUP(F518,税率表!$A$41:$D$43,4,1),0)</f>
        <v>0</v>
      </c>
      <c r="I518" s="30">
        <f t="shared" si="34"/>
        <v>0</v>
      </c>
      <c r="J518" s="30">
        <f t="shared" si="35"/>
        <v>0</v>
      </c>
    </row>
    <row r="519" spans="1:10">
      <c r="A519" s="28">
        <v>518</v>
      </c>
      <c r="B519" s="28"/>
      <c r="C519" s="28"/>
      <c r="D519" s="29"/>
      <c r="E519" s="35">
        <f t="shared" si="32"/>
        <v>0</v>
      </c>
      <c r="F519" s="35">
        <f t="shared" si="33"/>
        <v>0</v>
      </c>
      <c r="G519" s="30">
        <f>IF(F519&gt;0,VLOOKUP(F519,税率表!$A$41:$D$43,3,1),0)</f>
        <v>0</v>
      </c>
      <c r="H519" s="30">
        <f>IF(F519&gt;0,VLOOKUP(F519,税率表!$A$41:$D$43,4,1),0)</f>
        <v>0</v>
      </c>
      <c r="I519" s="30">
        <f t="shared" si="34"/>
        <v>0</v>
      </c>
      <c r="J519" s="30">
        <f t="shared" si="35"/>
        <v>0</v>
      </c>
    </row>
    <row r="520" spans="1:10">
      <c r="A520" s="28">
        <v>519</v>
      </c>
      <c r="B520" s="28"/>
      <c r="C520" s="28"/>
      <c r="D520" s="29"/>
      <c r="E520" s="35">
        <f t="shared" si="32"/>
        <v>0</v>
      </c>
      <c r="F520" s="35">
        <f t="shared" si="33"/>
        <v>0</v>
      </c>
      <c r="G520" s="30">
        <f>IF(F520&gt;0,VLOOKUP(F520,税率表!$A$41:$D$43,3,1),0)</f>
        <v>0</v>
      </c>
      <c r="H520" s="30">
        <f>IF(F520&gt;0,VLOOKUP(F520,税率表!$A$41:$D$43,4,1),0)</f>
        <v>0</v>
      </c>
      <c r="I520" s="30">
        <f t="shared" si="34"/>
        <v>0</v>
      </c>
      <c r="J520" s="30">
        <f t="shared" si="35"/>
        <v>0</v>
      </c>
    </row>
    <row r="521" spans="1:10">
      <c r="A521" s="28">
        <v>520</v>
      </c>
      <c r="B521" s="28"/>
      <c r="C521" s="28"/>
      <c r="D521" s="29"/>
      <c r="E521" s="35">
        <f t="shared" si="32"/>
        <v>0</v>
      </c>
      <c r="F521" s="35">
        <f t="shared" si="33"/>
        <v>0</v>
      </c>
      <c r="G521" s="30">
        <f>IF(F521&gt;0,VLOOKUP(F521,税率表!$A$41:$D$43,3,1),0)</f>
        <v>0</v>
      </c>
      <c r="H521" s="30">
        <f>IF(F521&gt;0,VLOOKUP(F521,税率表!$A$41:$D$43,4,1),0)</f>
        <v>0</v>
      </c>
      <c r="I521" s="30">
        <f t="shared" si="34"/>
        <v>0</v>
      </c>
      <c r="J521" s="30">
        <f t="shared" si="35"/>
        <v>0</v>
      </c>
    </row>
    <row r="522" spans="1:10">
      <c r="A522" s="28">
        <v>521</v>
      </c>
      <c r="B522" s="28"/>
      <c r="C522" s="28"/>
      <c r="D522" s="29"/>
      <c r="E522" s="35">
        <f t="shared" ref="E522:E585" si="36">IF(D522&gt;0,IF(D522&lt;=4000,800,ROUND(D522*0.2,2)),0)</f>
        <v>0</v>
      </c>
      <c r="F522" s="35">
        <f t="shared" ref="F522:F585" si="37">ROUND(MAX((D522-E522),0),2)</f>
        <v>0</v>
      </c>
      <c r="G522" s="30">
        <f>IF(F522&gt;0,VLOOKUP(F522,税率表!$A$41:$D$43,3,1),0)</f>
        <v>0</v>
      </c>
      <c r="H522" s="30">
        <f>IF(F522&gt;0,VLOOKUP(F522,税率表!$A$41:$D$43,4,1),0)</f>
        <v>0</v>
      </c>
      <c r="I522" s="30">
        <f t="shared" ref="I522:I585" si="38">ROUND(F522*G522-H522,2)</f>
        <v>0</v>
      </c>
      <c r="J522" s="30">
        <f t="shared" ref="J522:J585" si="39">D522-I522</f>
        <v>0</v>
      </c>
    </row>
    <row r="523" spans="1:10">
      <c r="A523" s="28">
        <v>522</v>
      </c>
      <c r="B523" s="28"/>
      <c r="C523" s="28"/>
      <c r="D523" s="29"/>
      <c r="E523" s="35">
        <f t="shared" si="36"/>
        <v>0</v>
      </c>
      <c r="F523" s="35">
        <f t="shared" si="37"/>
        <v>0</v>
      </c>
      <c r="G523" s="30">
        <f>IF(F523&gt;0,VLOOKUP(F523,税率表!$A$41:$D$43,3,1),0)</f>
        <v>0</v>
      </c>
      <c r="H523" s="30">
        <f>IF(F523&gt;0,VLOOKUP(F523,税率表!$A$41:$D$43,4,1),0)</f>
        <v>0</v>
      </c>
      <c r="I523" s="30">
        <f t="shared" si="38"/>
        <v>0</v>
      </c>
      <c r="J523" s="30">
        <f t="shared" si="39"/>
        <v>0</v>
      </c>
    </row>
    <row r="524" spans="1:10">
      <c r="A524" s="28">
        <v>523</v>
      </c>
      <c r="B524" s="28"/>
      <c r="C524" s="28"/>
      <c r="D524" s="29"/>
      <c r="E524" s="35">
        <f t="shared" si="36"/>
        <v>0</v>
      </c>
      <c r="F524" s="35">
        <f t="shared" si="37"/>
        <v>0</v>
      </c>
      <c r="G524" s="30">
        <f>IF(F524&gt;0,VLOOKUP(F524,税率表!$A$41:$D$43,3,1),0)</f>
        <v>0</v>
      </c>
      <c r="H524" s="30">
        <f>IF(F524&gt;0,VLOOKUP(F524,税率表!$A$41:$D$43,4,1),0)</f>
        <v>0</v>
      </c>
      <c r="I524" s="30">
        <f t="shared" si="38"/>
        <v>0</v>
      </c>
      <c r="J524" s="30">
        <f t="shared" si="39"/>
        <v>0</v>
      </c>
    </row>
    <row r="525" spans="1:10">
      <c r="A525" s="28">
        <v>524</v>
      </c>
      <c r="B525" s="28"/>
      <c r="C525" s="28"/>
      <c r="D525" s="29"/>
      <c r="E525" s="35">
        <f t="shared" si="36"/>
        <v>0</v>
      </c>
      <c r="F525" s="35">
        <f t="shared" si="37"/>
        <v>0</v>
      </c>
      <c r="G525" s="30">
        <f>IF(F525&gt;0,VLOOKUP(F525,税率表!$A$41:$D$43,3,1),0)</f>
        <v>0</v>
      </c>
      <c r="H525" s="30">
        <f>IF(F525&gt;0,VLOOKUP(F525,税率表!$A$41:$D$43,4,1),0)</f>
        <v>0</v>
      </c>
      <c r="I525" s="30">
        <f t="shared" si="38"/>
        <v>0</v>
      </c>
      <c r="J525" s="30">
        <f t="shared" si="39"/>
        <v>0</v>
      </c>
    </row>
    <row r="526" spans="1:10">
      <c r="A526" s="28">
        <v>525</v>
      </c>
      <c r="B526" s="28"/>
      <c r="C526" s="28"/>
      <c r="D526" s="29"/>
      <c r="E526" s="35">
        <f t="shared" si="36"/>
        <v>0</v>
      </c>
      <c r="F526" s="35">
        <f t="shared" si="37"/>
        <v>0</v>
      </c>
      <c r="G526" s="30">
        <f>IF(F526&gt;0,VLOOKUP(F526,税率表!$A$41:$D$43,3,1),0)</f>
        <v>0</v>
      </c>
      <c r="H526" s="30">
        <f>IF(F526&gt;0,VLOOKUP(F526,税率表!$A$41:$D$43,4,1),0)</f>
        <v>0</v>
      </c>
      <c r="I526" s="30">
        <f t="shared" si="38"/>
        <v>0</v>
      </c>
      <c r="J526" s="30">
        <f t="shared" si="39"/>
        <v>0</v>
      </c>
    </row>
    <row r="527" spans="1:10">
      <c r="A527" s="28">
        <v>526</v>
      </c>
      <c r="B527" s="28"/>
      <c r="C527" s="28"/>
      <c r="D527" s="29"/>
      <c r="E527" s="35">
        <f t="shared" si="36"/>
        <v>0</v>
      </c>
      <c r="F527" s="35">
        <f t="shared" si="37"/>
        <v>0</v>
      </c>
      <c r="G527" s="30">
        <f>IF(F527&gt;0,VLOOKUP(F527,税率表!$A$41:$D$43,3,1),0)</f>
        <v>0</v>
      </c>
      <c r="H527" s="30">
        <f>IF(F527&gt;0,VLOOKUP(F527,税率表!$A$41:$D$43,4,1),0)</f>
        <v>0</v>
      </c>
      <c r="I527" s="30">
        <f t="shared" si="38"/>
        <v>0</v>
      </c>
      <c r="J527" s="30">
        <f t="shared" si="39"/>
        <v>0</v>
      </c>
    </row>
    <row r="528" spans="1:10">
      <c r="A528" s="28">
        <v>527</v>
      </c>
      <c r="B528" s="28"/>
      <c r="C528" s="28"/>
      <c r="D528" s="29"/>
      <c r="E528" s="35">
        <f t="shared" si="36"/>
        <v>0</v>
      </c>
      <c r="F528" s="35">
        <f t="shared" si="37"/>
        <v>0</v>
      </c>
      <c r="G528" s="30">
        <f>IF(F528&gt;0,VLOOKUP(F528,税率表!$A$41:$D$43,3,1),0)</f>
        <v>0</v>
      </c>
      <c r="H528" s="30">
        <f>IF(F528&gt;0,VLOOKUP(F528,税率表!$A$41:$D$43,4,1),0)</f>
        <v>0</v>
      </c>
      <c r="I528" s="30">
        <f t="shared" si="38"/>
        <v>0</v>
      </c>
      <c r="J528" s="30">
        <f t="shared" si="39"/>
        <v>0</v>
      </c>
    </row>
    <row r="529" spans="1:10">
      <c r="A529" s="28">
        <v>528</v>
      </c>
      <c r="B529" s="28"/>
      <c r="C529" s="28"/>
      <c r="D529" s="29"/>
      <c r="E529" s="35">
        <f t="shared" si="36"/>
        <v>0</v>
      </c>
      <c r="F529" s="35">
        <f t="shared" si="37"/>
        <v>0</v>
      </c>
      <c r="G529" s="30">
        <f>IF(F529&gt;0,VLOOKUP(F529,税率表!$A$41:$D$43,3,1),0)</f>
        <v>0</v>
      </c>
      <c r="H529" s="30">
        <f>IF(F529&gt;0,VLOOKUP(F529,税率表!$A$41:$D$43,4,1),0)</f>
        <v>0</v>
      </c>
      <c r="I529" s="30">
        <f t="shared" si="38"/>
        <v>0</v>
      </c>
      <c r="J529" s="30">
        <f t="shared" si="39"/>
        <v>0</v>
      </c>
    </row>
    <row r="530" spans="1:10">
      <c r="A530" s="28">
        <v>529</v>
      </c>
      <c r="B530" s="28"/>
      <c r="C530" s="28"/>
      <c r="D530" s="29"/>
      <c r="E530" s="35">
        <f t="shared" si="36"/>
        <v>0</v>
      </c>
      <c r="F530" s="35">
        <f t="shared" si="37"/>
        <v>0</v>
      </c>
      <c r="G530" s="30">
        <f>IF(F530&gt;0,VLOOKUP(F530,税率表!$A$41:$D$43,3,1),0)</f>
        <v>0</v>
      </c>
      <c r="H530" s="30">
        <f>IF(F530&gt;0,VLOOKUP(F530,税率表!$A$41:$D$43,4,1),0)</f>
        <v>0</v>
      </c>
      <c r="I530" s="30">
        <f t="shared" si="38"/>
        <v>0</v>
      </c>
      <c r="J530" s="30">
        <f t="shared" si="39"/>
        <v>0</v>
      </c>
    </row>
    <row r="531" spans="1:10">
      <c r="A531" s="28">
        <v>530</v>
      </c>
      <c r="B531" s="28"/>
      <c r="C531" s="28"/>
      <c r="D531" s="29"/>
      <c r="E531" s="35">
        <f t="shared" si="36"/>
        <v>0</v>
      </c>
      <c r="F531" s="35">
        <f t="shared" si="37"/>
        <v>0</v>
      </c>
      <c r="G531" s="30">
        <f>IF(F531&gt;0,VLOOKUP(F531,税率表!$A$41:$D$43,3,1),0)</f>
        <v>0</v>
      </c>
      <c r="H531" s="30">
        <f>IF(F531&gt;0,VLOOKUP(F531,税率表!$A$41:$D$43,4,1),0)</f>
        <v>0</v>
      </c>
      <c r="I531" s="30">
        <f t="shared" si="38"/>
        <v>0</v>
      </c>
      <c r="J531" s="30">
        <f t="shared" si="39"/>
        <v>0</v>
      </c>
    </row>
    <row r="532" spans="1:10">
      <c r="A532" s="28">
        <v>531</v>
      </c>
      <c r="B532" s="28"/>
      <c r="C532" s="28"/>
      <c r="D532" s="29"/>
      <c r="E532" s="35">
        <f t="shared" si="36"/>
        <v>0</v>
      </c>
      <c r="F532" s="35">
        <f t="shared" si="37"/>
        <v>0</v>
      </c>
      <c r="G532" s="30">
        <f>IF(F532&gt;0,VLOOKUP(F532,税率表!$A$41:$D$43,3,1),0)</f>
        <v>0</v>
      </c>
      <c r="H532" s="30">
        <f>IF(F532&gt;0,VLOOKUP(F532,税率表!$A$41:$D$43,4,1),0)</f>
        <v>0</v>
      </c>
      <c r="I532" s="30">
        <f t="shared" si="38"/>
        <v>0</v>
      </c>
      <c r="J532" s="30">
        <f t="shared" si="39"/>
        <v>0</v>
      </c>
    </row>
    <row r="533" spans="1:10">
      <c r="A533" s="28">
        <v>532</v>
      </c>
      <c r="B533" s="28"/>
      <c r="C533" s="28"/>
      <c r="D533" s="29"/>
      <c r="E533" s="35">
        <f t="shared" si="36"/>
        <v>0</v>
      </c>
      <c r="F533" s="35">
        <f t="shared" si="37"/>
        <v>0</v>
      </c>
      <c r="G533" s="30">
        <f>IF(F533&gt;0,VLOOKUP(F533,税率表!$A$41:$D$43,3,1),0)</f>
        <v>0</v>
      </c>
      <c r="H533" s="30">
        <f>IF(F533&gt;0,VLOOKUP(F533,税率表!$A$41:$D$43,4,1),0)</f>
        <v>0</v>
      </c>
      <c r="I533" s="30">
        <f t="shared" si="38"/>
        <v>0</v>
      </c>
      <c r="J533" s="30">
        <f t="shared" si="39"/>
        <v>0</v>
      </c>
    </row>
    <row r="534" spans="1:10">
      <c r="A534" s="28">
        <v>533</v>
      </c>
      <c r="B534" s="28"/>
      <c r="C534" s="28"/>
      <c r="D534" s="29"/>
      <c r="E534" s="35">
        <f t="shared" si="36"/>
        <v>0</v>
      </c>
      <c r="F534" s="35">
        <f t="shared" si="37"/>
        <v>0</v>
      </c>
      <c r="G534" s="30">
        <f>IF(F534&gt;0,VLOOKUP(F534,税率表!$A$41:$D$43,3,1),0)</f>
        <v>0</v>
      </c>
      <c r="H534" s="30">
        <f>IF(F534&gt;0,VLOOKUP(F534,税率表!$A$41:$D$43,4,1),0)</f>
        <v>0</v>
      </c>
      <c r="I534" s="30">
        <f t="shared" si="38"/>
        <v>0</v>
      </c>
      <c r="J534" s="30">
        <f t="shared" si="39"/>
        <v>0</v>
      </c>
    </row>
    <row r="535" spans="1:10">
      <c r="A535" s="28">
        <v>534</v>
      </c>
      <c r="B535" s="28"/>
      <c r="C535" s="28"/>
      <c r="D535" s="29"/>
      <c r="E535" s="35">
        <f t="shared" si="36"/>
        <v>0</v>
      </c>
      <c r="F535" s="35">
        <f t="shared" si="37"/>
        <v>0</v>
      </c>
      <c r="G535" s="30">
        <f>IF(F535&gt;0,VLOOKUP(F535,税率表!$A$41:$D$43,3,1),0)</f>
        <v>0</v>
      </c>
      <c r="H535" s="30">
        <f>IF(F535&gt;0,VLOOKUP(F535,税率表!$A$41:$D$43,4,1),0)</f>
        <v>0</v>
      </c>
      <c r="I535" s="30">
        <f t="shared" si="38"/>
        <v>0</v>
      </c>
      <c r="J535" s="30">
        <f t="shared" si="39"/>
        <v>0</v>
      </c>
    </row>
    <row r="536" spans="1:10">
      <c r="A536" s="28">
        <v>535</v>
      </c>
      <c r="B536" s="28"/>
      <c r="C536" s="28"/>
      <c r="D536" s="29"/>
      <c r="E536" s="35">
        <f t="shared" si="36"/>
        <v>0</v>
      </c>
      <c r="F536" s="35">
        <f t="shared" si="37"/>
        <v>0</v>
      </c>
      <c r="G536" s="30">
        <f>IF(F536&gt;0,VLOOKUP(F536,税率表!$A$41:$D$43,3,1),0)</f>
        <v>0</v>
      </c>
      <c r="H536" s="30">
        <f>IF(F536&gt;0,VLOOKUP(F536,税率表!$A$41:$D$43,4,1),0)</f>
        <v>0</v>
      </c>
      <c r="I536" s="30">
        <f t="shared" si="38"/>
        <v>0</v>
      </c>
      <c r="J536" s="30">
        <f t="shared" si="39"/>
        <v>0</v>
      </c>
    </row>
    <row r="537" spans="1:10">
      <c r="A537" s="28">
        <v>536</v>
      </c>
      <c r="B537" s="28"/>
      <c r="C537" s="28"/>
      <c r="D537" s="29"/>
      <c r="E537" s="35">
        <f t="shared" si="36"/>
        <v>0</v>
      </c>
      <c r="F537" s="35">
        <f t="shared" si="37"/>
        <v>0</v>
      </c>
      <c r="G537" s="30">
        <f>IF(F537&gt;0,VLOOKUP(F537,税率表!$A$41:$D$43,3,1),0)</f>
        <v>0</v>
      </c>
      <c r="H537" s="30">
        <f>IF(F537&gt;0,VLOOKUP(F537,税率表!$A$41:$D$43,4,1),0)</f>
        <v>0</v>
      </c>
      <c r="I537" s="30">
        <f t="shared" si="38"/>
        <v>0</v>
      </c>
      <c r="J537" s="30">
        <f t="shared" si="39"/>
        <v>0</v>
      </c>
    </row>
    <row r="538" spans="1:10">
      <c r="A538" s="28">
        <v>537</v>
      </c>
      <c r="B538" s="28"/>
      <c r="C538" s="28"/>
      <c r="D538" s="29"/>
      <c r="E538" s="35">
        <f t="shared" si="36"/>
        <v>0</v>
      </c>
      <c r="F538" s="35">
        <f t="shared" si="37"/>
        <v>0</v>
      </c>
      <c r="G538" s="30">
        <f>IF(F538&gt;0,VLOOKUP(F538,税率表!$A$41:$D$43,3,1),0)</f>
        <v>0</v>
      </c>
      <c r="H538" s="30">
        <f>IF(F538&gt;0,VLOOKUP(F538,税率表!$A$41:$D$43,4,1),0)</f>
        <v>0</v>
      </c>
      <c r="I538" s="30">
        <f t="shared" si="38"/>
        <v>0</v>
      </c>
      <c r="J538" s="30">
        <f t="shared" si="39"/>
        <v>0</v>
      </c>
    </row>
    <row r="539" spans="1:10">
      <c r="A539" s="28">
        <v>538</v>
      </c>
      <c r="B539" s="28"/>
      <c r="C539" s="28"/>
      <c r="D539" s="29"/>
      <c r="E539" s="35">
        <f t="shared" si="36"/>
        <v>0</v>
      </c>
      <c r="F539" s="35">
        <f t="shared" si="37"/>
        <v>0</v>
      </c>
      <c r="G539" s="30">
        <f>IF(F539&gt;0,VLOOKUP(F539,税率表!$A$41:$D$43,3,1),0)</f>
        <v>0</v>
      </c>
      <c r="H539" s="30">
        <f>IF(F539&gt;0,VLOOKUP(F539,税率表!$A$41:$D$43,4,1),0)</f>
        <v>0</v>
      </c>
      <c r="I539" s="30">
        <f t="shared" si="38"/>
        <v>0</v>
      </c>
      <c r="J539" s="30">
        <f t="shared" si="39"/>
        <v>0</v>
      </c>
    </row>
    <row r="540" spans="1:10">
      <c r="A540" s="28">
        <v>539</v>
      </c>
      <c r="B540" s="28"/>
      <c r="C540" s="28"/>
      <c r="D540" s="29"/>
      <c r="E540" s="35">
        <f t="shared" si="36"/>
        <v>0</v>
      </c>
      <c r="F540" s="35">
        <f t="shared" si="37"/>
        <v>0</v>
      </c>
      <c r="G540" s="30">
        <f>IF(F540&gt;0,VLOOKUP(F540,税率表!$A$41:$D$43,3,1),0)</f>
        <v>0</v>
      </c>
      <c r="H540" s="30">
        <f>IF(F540&gt;0,VLOOKUP(F540,税率表!$A$41:$D$43,4,1),0)</f>
        <v>0</v>
      </c>
      <c r="I540" s="30">
        <f t="shared" si="38"/>
        <v>0</v>
      </c>
      <c r="J540" s="30">
        <f t="shared" si="39"/>
        <v>0</v>
      </c>
    </row>
    <row r="541" spans="1:10">
      <c r="A541" s="28">
        <v>540</v>
      </c>
      <c r="B541" s="28"/>
      <c r="C541" s="28"/>
      <c r="D541" s="29"/>
      <c r="E541" s="35">
        <f t="shared" si="36"/>
        <v>0</v>
      </c>
      <c r="F541" s="35">
        <f t="shared" si="37"/>
        <v>0</v>
      </c>
      <c r="G541" s="30">
        <f>IF(F541&gt;0,VLOOKUP(F541,税率表!$A$41:$D$43,3,1),0)</f>
        <v>0</v>
      </c>
      <c r="H541" s="30">
        <f>IF(F541&gt;0,VLOOKUP(F541,税率表!$A$41:$D$43,4,1),0)</f>
        <v>0</v>
      </c>
      <c r="I541" s="30">
        <f t="shared" si="38"/>
        <v>0</v>
      </c>
      <c r="J541" s="30">
        <f t="shared" si="39"/>
        <v>0</v>
      </c>
    </row>
    <row r="542" spans="1:10">
      <c r="A542" s="28">
        <v>541</v>
      </c>
      <c r="B542" s="28"/>
      <c r="C542" s="28"/>
      <c r="D542" s="29"/>
      <c r="E542" s="35">
        <f t="shared" si="36"/>
        <v>0</v>
      </c>
      <c r="F542" s="35">
        <f t="shared" si="37"/>
        <v>0</v>
      </c>
      <c r="G542" s="30">
        <f>IF(F542&gt;0,VLOOKUP(F542,税率表!$A$41:$D$43,3,1),0)</f>
        <v>0</v>
      </c>
      <c r="H542" s="30">
        <f>IF(F542&gt;0,VLOOKUP(F542,税率表!$A$41:$D$43,4,1),0)</f>
        <v>0</v>
      </c>
      <c r="I542" s="30">
        <f t="shared" si="38"/>
        <v>0</v>
      </c>
      <c r="J542" s="30">
        <f t="shared" si="39"/>
        <v>0</v>
      </c>
    </row>
    <row r="543" spans="1:10">
      <c r="A543" s="28">
        <v>542</v>
      </c>
      <c r="B543" s="28"/>
      <c r="C543" s="28"/>
      <c r="D543" s="29"/>
      <c r="E543" s="35">
        <f t="shared" si="36"/>
        <v>0</v>
      </c>
      <c r="F543" s="35">
        <f t="shared" si="37"/>
        <v>0</v>
      </c>
      <c r="G543" s="30">
        <f>IF(F543&gt;0,VLOOKUP(F543,税率表!$A$41:$D$43,3,1),0)</f>
        <v>0</v>
      </c>
      <c r="H543" s="30">
        <f>IF(F543&gt;0,VLOOKUP(F543,税率表!$A$41:$D$43,4,1),0)</f>
        <v>0</v>
      </c>
      <c r="I543" s="30">
        <f t="shared" si="38"/>
        <v>0</v>
      </c>
      <c r="J543" s="30">
        <f t="shared" si="39"/>
        <v>0</v>
      </c>
    </row>
    <row r="544" spans="1:10">
      <c r="A544" s="28">
        <v>543</v>
      </c>
      <c r="B544" s="28"/>
      <c r="C544" s="28"/>
      <c r="D544" s="29"/>
      <c r="E544" s="35">
        <f t="shared" si="36"/>
        <v>0</v>
      </c>
      <c r="F544" s="35">
        <f t="shared" si="37"/>
        <v>0</v>
      </c>
      <c r="G544" s="30">
        <f>IF(F544&gt;0,VLOOKUP(F544,税率表!$A$41:$D$43,3,1),0)</f>
        <v>0</v>
      </c>
      <c r="H544" s="30">
        <f>IF(F544&gt;0,VLOOKUP(F544,税率表!$A$41:$D$43,4,1),0)</f>
        <v>0</v>
      </c>
      <c r="I544" s="30">
        <f t="shared" si="38"/>
        <v>0</v>
      </c>
      <c r="J544" s="30">
        <f t="shared" si="39"/>
        <v>0</v>
      </c>
    </row>
    <row r="545" spans="1:10">
      <c r="A545" s="28">
        <v>544</v>
      </c>
      <c r="B545" s="28"/>
      <c r="C545" s="28"/>
      <c r="D545" s="29"/>
      <c r="E545" s="35">
        <f t="shared" si="36"/>
        <v>0</v>
      </c>
      <c r="F545" s="35">
        <f t="shared" si="37"/>
        <v>0</v>
      </c>
      <c r="G545" s="30">
        <f>IF(F545&gt;0,VLOOKUP(F545,税率表!$A$41:$D$43,3,1),0)</f>
        <v>0</v>
      </c>
      <c r="H545" s="30">
        <f>IF(F545&gt;0,VLOOKUP(F545,税率表!$A$41:$D$43,4,1),0)</f>
        <v>0</v>
      </c>
      <c r="I545" s="30">
        <f t="shared" si="38"/>
        <v>0</v>
      </c>
      <c r="J545" s="30">
        <f t="shared" si="39"/>
        <v>0</v>
      </c>
    </row>
    <row r="546" spans="1:10">
      <c r="A546" s="28">
        <v>545</v>
      </c>
      <c r="B546" s="28"/>
      <c r="C546" s="28"/>
      <c r="D546" s="29"/>
      <c r="E546" s="35">
        <f t="shared" si="36"/>
        <v>0</v>
      </c>
      <c r="F546" s="35">
        <f t="shared" si="37"/>
        <v>0</v>
      </c>
      <c r="G546" s="30">
        <f>IF(F546&gt;0,VLOOKUP(F546,税率表!$A$41:$D$43,3,1),0)</f>
        <v>0</v>
      </c>
      <c r="H546" s="30">
        <f>IF(F546&gt;0,VLOOKUP(F546,税率表!$A$41:$D$43,4,1),0)</f>
        <v>0</v>
      </c>
      <c r="I546" s="30">
        <f t="shared" si="38"/>
        <v>0</v>
      </c>
      <c r="J546" s="30">
        <f t="shared" si="39"/>
        <v>0</v>
      </c>
    </row>
    <row r="547" spans="1:10">
      <c r="A547" s="28">
        <v>546</v>
      </c>
      <c r="B547" s="28"/>
      <c r="C547" s="28"/>
      <c r="D547" s="29"/>
      <c r="E547" s="35">
        <f t="shared" si="36"/>
        <v>0</v>
      </c>
      <c r="F547" s="35">
        <f t="shared" si="37"/>
        <v>0</v>
      </c>
      <c r="G547" s="30">
        <f>IF(F547&gt;0,VLOOKUP(F547,税率表!$A$41:$D$43,3,1),0)</f>
        <v>0</v>
      </c>
      <c r="H547" s="30">
        <f>IF(F547&gt;0,VLOOKUP(F547,税率表!$A$41:$D$43,4,1),0)</f>
        <v>0</v>
      </c>
      <c r="I547" s="30">
        <f t="shared" si="38"/>
        <v>0</v>
      </c>
      <c r="J547" s="30">
        <f t="shared" si="39"/>
        <v>0</v>
      </c>
    </row>
    <row r="548" spans="1:10">
      <c r="A548" s="28">
        <v>547</v>
      </c>
      <c r="B548" s="28"/>
      <c r="C548" s="28"/>
      <c r="D548" s="29"/>
      <c r="E548" s="35">
        <f t="shared" si="36"/>
        <v>0</v>
      </c>
      <c r="F548" s="35">
        <f t="shared" si="37"/>
        <v>0</v>
      </c>
      <c r="G548" s="30">
        <f>IF(F548&gt;0,VLOOKUP(F548,税率表!$A$41:$D$43,3,1),0)</f>
        <v>0</v>
      </c>
      <c r="H548" s="30">
        <f>IF(F548&gt;0,VLOOKUP(F548,税率表!$A$41:$D$43,4,1),0)</f>
        <v>0</v>
      </c>
      <c r="I548" s="30">
        <f t="shared" si="38"/>
        <v>0</v>
      </c>
      <c r="J548" s="30">
        <f t="shared" si="39"/>
        <v>0</v>
      </c>
    </row>
    <row r="549" spans="1:10">
      <c r="A549" s="28">
        <v>548</v>
      </c>
      <c r="B549" s="28"/>
      <c r="C549" s="28"/>
      <c r="D549" s="29"/>
      <c r="E549" s="35">
        <f t="shared" si="36"/>
        <v>0</v>
      </c>
      <c r="F549" s="35">
        <f t="shared" si="37"/>
        <v>0</v>
      </c>
      <c r="G549" s="30">
        <f>IF(F549&gt;0,VLOOKUP(F549,税率表!$A$41:$D$43,3,1),0)</f>
        <v>0</v>
      </c>
      <c r="H549" s="30">
        <f>IF(F549&gt;0,VLOOKUP(F549,税率表!$A$41:$D$43,4,1),0)</f>
        <v>0</v>
      </c>
      <c r="I549" s="30">
        <f t="shared" si="38"/>
        <v>0</v>
      </c>
      <c r="J549" s="30">
        <f t="shared" si="39"/>
        <v>0</v>
      </c>
    </row>
    <row r="550" spans="1:10">
      <c r="A550" s="28">
        <v>549</v>
      </c>
      <c r="B550" s="28"/>
      <c r="C550" s="28"/>
      <c r="D550" s="29"/>
      <c r="E550" s="35">
        <f t="shared" si="36"/>
        <v>0</v>
      </c>
      <c r="F550" s="35">
        <f t="shared" si="37"/>
        <v>0</v>
      </c>
      <c r="G550" s="30">
        <f>IF(F550&gt;0,VLOOKUP(F550,税率表!$A$41:$D$43,3,1),0)</f>
        <v>0</v>
      </c>
      <c r="H550" s="30">
        <f>IF(F550&gt;0,VLOOKUP(F550,税率表!$A$41:$D$43,4,1),0)</f>
        <v>0</v>
      </c>
      <c r="I550" s="30">
        <f t="shared" si="38"/>
        <v>0</v>
      </c>
      <c r="J550" s="30">
        <f t="shared" si="39"/>
        <v>0</v>
      </c>
    </row>
    <row r="551" spans="1:10">
      <c r="A551" s="28">
        <v>550</v>
      </c>
      <c r="B551" s="28"/>
      <c r="C551" s="28"/>
      <c r="D551" s="29"/>
      <c r="E551" s="35">
        <f t="shared" si="36"/>
        <v>0</v>
      </c>
      <c r="F551" s="35">
        <f t="shared" si="37"/>
        <v>0</v>
      </c>
      <c r="G551" s="30">
        <f>IF(F551&gt;0,VLOOKUP(F551,税率表!$A$41:$D$43,3,1),0)</f>
        <v>0</v>
      </c>
      <c r="H551" s="30">
        <f>IF(F551&gt;0,VLOOKUP(F551,税率表!$A$41:$D$43,4,1),0)</f>
        <v>0</v>
      </c>
      <c r="I551" s="30">
        <f t="shared" si="38"/>
        <v>0</v>
      </c>
      <c r="J551" s="30">
        <f t="shared" si="39"/>
        <v>0</v>
      </c>
    </row>
    <row r="552" spans="1:10">
      <c r="A552" s="28">
        <v>551</v>
      </c>
      <c r="B552" s="28"/>
      <c r="C552" s="28"/>
      <c r="D552" s="29"/>
      <c r="E552" s="35">
        <f t="shared" si="36"/>
        <v>0</v>
      </c>
      <c r="F552" s="35">
        <f t="shared" si="37"/>
        <v>0</v>
      </c>
      <c r="G552" s="30">
        <f>IF(F552&gt;0,VLOOKUP(F552,税率表!$A$41:$D$43,3,1),0)</f>
        <v>0</v>
      </c>
      <c r="H552" s="30">
        <f>IF(F552&gt;0,VLOOKUP(F552,税率表!$A$41:$D$43,4,1),0)</f>
        <v>0</v>
      </c>
      <c r="I552" s="30">
        <f t="shared" si="38"/>
        <v>0</v>
      </c>
      <c r="J552" s="30">
        <f t="shared" si="39"/>
        <v>0</v>
      </c>
    </row>
    <row r="553" spans="1:10">
      <c r="A553" s="28">
        <v>552</v>
      </c>
      <c r="B553" s="28"/>
      <c r="C553" s="28"/>
      <c r="D553" s="29"/>
      <c r="E553" s="35">
        <f t="shared" si="36"/>
        <v>0</v>
      </c>
      <c r="F553" s="35">
        <f t="shared" si="37"/>
        <v>0</v>
      </c>
      <c r="G553" s="30">
        <f>IF(F553&gt;0,VLOOKUP(F553,税率表!$A$41:$D$43,3,1),0)</f>
        <v>0</v>
      </c>
      <c r="H553" s="30">
        <f>IF(F553&gt;0,VLOOKUP(F553,税率表!$A$41:$D$43,4,1),0)</f>
        <v>0</v>
      </c>
      <c r="I553" s="30">
        <f t="shared" si="38"/>
        <v>0</v>
      </c>
      <c r="J553" s="30">
        <f t="shared" si="39"/>
        <v>0</v>
      </c>
    </row>
    <row r="554" spans="1:10">
      <c r="A554" s="28">
        <v>553</v>
      </c>
      <c r="B554" s="28"/>
      <c r="C554" s="28"/>
      <c r="D554" s="29"/>
      <c r="E554" s="35">
        <f t="shared" si="36"/>
        <v>0</v>
      </c>
      <c r="F554" s="35">
        <f t="shared" si="37"/>
        <v>0</v>
      </c>
      <c r="G554" s="30">
        <f>IF(F554&gt;0,VLOOKUP(F554,税率表!$A$41:$D$43,3,1),0)</f>
        <v>0</v>
      </c>
      <c r="H554" s="30">
        <f>IF(F554&gt;0,VLOOKUP(F554,税率表!$A$41:$D$43,4,1),0)</f>
        <v>0</v>
      </c>
      <c r="I554" s="30">
        <f t="shared" si="38"/>
        <v>0</v>
      </c>
      <c r="J554" s="30">
        <f t="shared" si="39"/>
        <v>0</v>
      </c>
    </row>
    <row r="555" spans="1:10">
      <c r="A555" s="28">
        <v>554</v>
      </c>
      <c r="B555" s="28"/>
      <c r="C555" s="28"/>
      <c r="D555" s="29"/>
      <c r="E555" s="35">
        <f t="shared" si="36"/>
        <v>0</v>
      </c>
      <c r="F555" s="35">
        <f t="shared" si="37"/>
        <v>0</v>
      </c>
      <c r="G555" s="30">
        <f>IF(F555&gt;0,VLOOKUP(F555,税率表!$A$41:$D$43,3,1),0)</f>
        <v>0</v>
      </c>
      <c r="H555" s="30">
        <f>IF(F555&gt;0,VLOOKUP(F555,税率表!$A$41:$D$43,4,1),0)</f>
        <v>0</v>
      </c>
      <c r="I555" s="30">
        <f t="shared" si="38"/>
        <v>0</v>
      </c>
      <c r="J555" s="30">
        <f t="shared" si="39"/>
        <v>0</v>
      </c>
    </row>
    <row r="556" spans="1:10">
      <c r="A556" s="28">
        <v>555</v>
      </c>
      <c r="B556" s="28"/>
      <c r="C556" s="28"/>
      <c r="D556" s="29"/>
      <c r="E556" s="35">
        <f t="shared" si="36"/>
        <v>0</v>
      </c>
      <c r="F556" s="35">
        <f t="shared" si="37"/>
        <v>0</v>
      </c>
      <c r="G556" s="30">
        <f>IF(F556&gt;0,VLOOKUP(F556,税率表!$A$41:$D$43,3,1),0)</f>
        <v>0</v>
      </c>
      <c r="H556" s="30">
        <f>IF(F556&gt;0,VLOOKUP(F556,税率表!$A$41:$D$43,4,1),0)</f>
        <v>0</v>
      </c>
      <c r="I556" s="30">
        <f t="shared" si="38"/>
        <v>0</v>
      </c>
      <c r="J556" s="30">
        <f t="shared" si="39"/>
        <v>0</v>
      </c>
    </row>
    <row r="557" spans="1:10">
      <c r="A557" s="28">
        <v>556</v>
      </c>
      <c r="B557" s="28"/>
      <c r="C557" s="28"/>
      <c r="D557" s="29"/>
      <c r="E557" s="35">
        <f t="shared" si="36"/>
        <v>0</v>
      </c>
      <c r="F557" s="35">
        <f t="shared" si="37"/>
        <v>0</v>
      </c>
      <c r="G557" s="30">
        <f>IF(F557&gt;0,VLOOKUP(F557,税率表!$A$41:$D$43,3,1),0)</f>
        <v>0</v>
      </c>
      <c r="H557" s="30">
        <f>IF(F557&gt;0,VLOOKUP(F557,税率表!$A$41:$D$43,4,1),0)</f>
        <v>0</v>
      </c>
      <c r="I557" s="30">
        <f t="shared" si="38"/>
        <v>0</v>
      </c>
      <c r="J557" s="30">
        <f t="shared" si="39"/>
        <v>0</v>
      </c>
    </row>
    <row r="558" spans="1:10">
      <c r="A558" s="28">
        <v>557</v>
      </c>
      <c r="B558" s="28"/>
      <c r="C558" s="28"/>
      <c r="D558" s="29"/>
      <c r="E558" s="35">
        <f t="shared" si="36"/>
        <v>0</v>
      </c>
      <c r="F558" s="35">
        <f t="shared" si="37"/>
        <v>0</v>
      </c>
      <c r="G558" s="30">
        <f>IF(F558&gt;0,VLOOKUP(F558,税率表!$A$41:$D$43,3,1),0)</f>
        <v>0</v>
      </c>
      <c r="H558" s="30">
        <f>IF(F558&gt;0,VLOOKUP(F558,税率表!$A$41:$D$43,4,1),0)</f>
        <v>0</v>
      </c>
      <c r="I558" s="30">
        <f t="shared" si="38"/>
        <v>0</v>
      </c>
      <c r="J558" s="30">
        <f t="shared" si="39"/>
        <v>0</v>
      </c>
    </row>
    <row r="559" spans="1:10">
      <c r="A559" s="28">
        <v>558</v>
      </c>
      <c r="B559" s="28"/>
      <c r="C559" s="28"/>
      <c r="D559" s="29"/>
      <c r="E559" s="35">
        <f t="shared" si="36"/>
        <v>0</v>
      </c>
      <c r="F559" s="35">
        <f t="shared" si="37"/>
        <v>0</v>
      </c>
      <c r="G559" s="30">
        <f>IF(F559&gt;0,VLOOKUP(F559,税率表!$A$41:$D$43,3,1),0)</f>
        <v>0</v>
      </c>
      <c r="H559" s="30">
        <f>IF(F559&gt;0,VLOOKUP(F559,税率表!$A$41:$D$43,4,1),0)</f>
        <v>0</v>
      </c>
      <c r="I559" s="30">
        <f t="shared" si="38"/>
        <v>0</v>
      </c>
      <c r="J559" s="30">
        <f t="shared" si="39"/>
        <v>0</v>
      </c>
    </row>
    <row r="560" spans="1:10">
      <c r="A560" s="28">
        <v>559</v>
      </c>
      <c r="B560" s="28"/>
      <c r="C560" s="28"/>
      <c r="D560" s="29"/>
      <c r="E560" s="35">
        <f t="shared" si="36"/>
        <v>0</v>
      </c>
      <c r="F560" s="35">
        <f t="shared" si="37"/>
        <v>0</v>
      </c>
      <c r="G560" s="30">
        <f>IF(F560&gt;0,VLOOKUP(F560,税率表!$A$41:$D$43,3,1),0)</f>
        <v>0</v>
      </c>
      <c r="H560" s="30">
        <f>IF(F560&gt;0,VLOOKUP(F560,税率表!$A$41:$D$43,4,1),0)</f>
        <v>0</v>
      </c>
      <c r="I560" s="30">
        <f t="shared" si="38"/>
        <v>0</v>
      </c>
      <c r="J560" s="30">
        <f t="shared" si="39"/>
        <v>0</v>
      </c>
    </row>
    <row r="561" spans="1:10">
      <c r="A561" s="28">
        <v>560</v>
      </c>
      <c r="B561" s="28"/>
      <c r="C561" s="28"/>
      <c r="D561" s="29"/>
      <c r="E561" s="35">
        <f t="shared" si="36"/>
        <v>0</v>
      </c>
      <c r="F561" s="35">
        <f t="shared" si="37"/>
        <v>0</v>
      </c>
      <c r="G561" s="30">
        <f>IF(F561&gt;0,VLOOKUP(F561,税率表!$A$41:$D$43,3,1),0)</f>
        <v>0</v>
      </c>
      <c r="H561" s="30">
        <f>IF(F561&gt;0,VLOOKUP(F561,税率表!$A$41:$D$43,4,1),0)</f>
        <v>0</v>
      </c>
      <c r="I561" s="30">
        <f t="shared" si="38"/>
        <v>0</v>
      </c>
      <c r="J561" s="30">
        <f t="shared" si="39"/>
        <v>0</v>
      </c>
    </row>
    <row r="562" spans="1:10">
      <c r="A562" s="28">
        <v>561</v>
      </c>
      <c r="B562" s="28"/>
      <c r="C562" s="28"/>
      <c r="D562" s="29"/>
      <c r="E562" s="35">
        <f t="shared" si="36"/>
        <v>0</v>
      </c>
      <c r="F562" s="35">
        <f t="shared" si="37"/>
        <v>0</v>
      </c>
      <c r="G562" s="30">
        <f>IF(F562&gt;0,VLOOKUP(F562,税率表!$A$41:$D$43,3,1),0)</f>
        <v>0</v>
      </c>
      <c r="H562" s="30">
        <f>IF(F562&gt;0,VLOOKUP(F562,税率表!$A$41:$D$43,4,1),0)</f>
        <v>0</v>
      </c>
      <c r="I562" s="30">
        <f t="shared" si="38"/>
        <v>0</v>
      </c>
      <c r="J562" s="30">
        <f t="shared" si="39"/>
        <v>0</v>
      </c>
    </row>
    <row r="563" spans="1:10">
      <c r="A563" s="28">
        <v>562</v>
      </c>
      <c r="B563" s="28"/>
      <c r="C563" s="28"/>
      <c r="D563" s="29"/>
      <c r="E563" s="35">
        <f t="shared" si="36"/>
        <v>0</v>
      </c>
      <c r="F563" s="35">
        <f t="shared" si="37"/>
        <v>0</v>
      </c>
      <c r="G563" s="30">
        <f>IF(F563&gt;0,VLOOKUP(F563,税率表!$A$41:$D$43,3,1),0)</f>
        <v>0</v>
      </c>
      <c r="H563" s="30">
        <f>IF(F563&gt;0,VLOOKUP(F563,税率表!$A$41:$D$43,4,1),0)</f>
        <v>0</v>
      </c>
      <c r="I563" s="30">
        <f t="shared" si="38"/>
        <v>0</v>
      </c>
      <c r="J563" s="30">
        <f t="shared" si="39"/>
        <v>0</v>
      </c>
    </row>
    <row r="564" spans="1:10">
      <c r="A564" s="28">
        <v>563</v>
      </c>
      <c r="B564" s="28"/>
      <c r="C564" s="28"/>
      <c r="D564" s="29"/>
      <c r="E564" s="35">
        <f t="shared" si="36"/>
        <v>0</v>
      </c>
      <c r="F564" s="35">
        <f t="shared" si="37"/>
        <v>0</v>
      </c>
      <c r="G564" s="30">
        <f>IF(F564&gt;0,VLOOKUP(F564,税率表!$A$41:$D$43,3,1),0)</f>
        <v>0</v>
      </c>
      <c r="H564" s="30">
        <f>IF(F564&gt;0,VLOOKUP(F564,税率表!$A$41:$D$43,4,1),0)</f>
        <v>0</v>
      </c>
      <c r="I564" s="30">
        <f t="shared" si="38"/>
        <v>0</v>
      </c>
      <c r="J564" s="30">
        <f t="shared" si="39"/>
        <v>0</v>
      </c>
    </row>
    <row r="565" spans="1:10">
      <c r="A565" s="28">
        <v>564</v>
      </c>
      <c r="B565" s="28"/>
      <c r="C565" s="28"/>
      <c r="D565" s="29"/>
      <c r="E565" s="35">
        <f t="shared" si="36"/>
        <v>0</v>
      </c>
      <c r="F565" s="35">
        <f t="shared" si="37"/>
        <v>0</v>
      </c>
      <c r="G565" s="30">
        <f>IF(F565&gt;0,VLOOKUP(F565,税率表!$A$41:$D$43,3,1),0)</f>
        <v>0</v>
      </c>
      <c r="H565" s="30">
        <f>IF(F565&gt;0,VLOOKUP(F565,税率表!$A$41:$D$43,4,1),0)</f>
        <v>0</v>
      </c>
      <c r="I565" s="30">
        <f t="shared" si="38"/>
        <v>0</v>
      </c>
      <c r="J565" s="30">
        <f t="shared" si="39"/>
        <v>0</v>
      </c>
    </row>
    <row r="566" spans="1:10">
      <c r="A566" s="28">
        <v>565</v>
      </c>
      <c r="B566" s="28"/>
      <c r="C566" s="28"/>
      <c r="D566" s="29"/>
      <c r="E566" s="35">
        <f t="shared" si="36"/>
        <v>0</v>
      </c>
      <c r="F566" s="35">
        <f t="shared" si="37"/>
        <v>0</v>
      </c>
      <c r="G566" s="30">
        <f>IF(F566&gt;0,VLOOKUP(F566,税率表!$A$41:$D$43,3,1),0)</f>
        <v>0</v>
      </c>
      <c r="H566" s="30">
        <f>IF(F566&gt;0,VLOOKUP(F566,税率表!$A$41:$D$43,4,1),0)</f>
        <v>0</v>
      </c>
      <c r="I566" s="30">
        <f t="shared" si="38"/>
        <v>0</v>
      </c>
      <c r="J566" s="30">
        <f t="shared" si="39"/>
        <v>0</v>
      </c>
    </row>
    <row r="567" spans="1:10">
      <c r="A567" s="28">
        <v>566</v>
      </c>
      <c r="B567" s="28"/>
      <c r="C567" s="28"/>
      <c r="D567" s="29"/>
      <c r="E567" s="35">
        <f t="shared" si="36"/>
        <v>0</v>
      </c>
      <c r="F567" s="35">
        <f t="shared" si="37"/>
        <v>0</v>
      </c>
      <c r="G567" s="30">
        <f>IF(F567&gt;0,VLOOKUP(F567,税率表!$A$41:$D$43,3,1),0)</f>
        <v>0</v>
      </c>
      <c r="H567" s="30">
        <f>IF(F567&gt;0,VLOOKUP(F567,税率表!$A$41:$D$43,4,1),0)</f>
        <v>0</v>
      </c>
      <c r="I567" s="30">
        <f t="shared" si="38"/>
        <v>0</v>
      </c>
      <c r="J567" s="30">
        <f t="shared" si="39"/>
        <v>0</v>
      </c>
    </row>
    <row r="568" spans="1:10">
      <c r="A568" s="28">
        <v>567</v>
      </c>
      <c r="B568" s="28"/>
      <c r="C568" s="28"/>
      <c r="D568" s="29"/>
      <c r="E568" s="35">
        <f t="shared" si="36"/>
        <v>0</v>
      </c>
      <c r="F568" s="35">
        <f t="shared" si="37"/>
        <v>0</v>
      </c>
      <c r="G568" s="30">
        <f>IF(F568&gt;0,VLOOKUP(F568,税率表!$A$41:$D$43,3,1),0)</f>
        <v>0</v>
      </c>
      <c r="H568" s="30">
        <f>IF(F568&gt;0,VLOOKUP(F568,税率表!$A$41:$D$43,4,1),0)</f>
        <v>0</v>
      </c>
      <c r="I568" s="30">
        <f t="shared" si="38"/>
        <v>0</v>
      </c>
      <c r="J568" s="30">
        <f t="shared" si="39"/>
        <v>0</v>
      </c>
    </row>
    <row r="569" spans="1:10">
      <c r="A569" s="28">
        <v>568</v>
      </c>
      <c r="B569" s="28"/>
      <c r="C569" s="28"/>
      <c r="D569" s="29"/>
      <c r="E569" s="35">
        <f t="shared" si="36"/>
        <v>0</v>
      </c>
      <c r="F569" s="35">
        <f t="shared" si="37"/>
        <v>0</v>
      </c>
      <c r="G569" s="30">
        <f>IF(F569&gt;0,VLOOKUP(F569,税率表!$A$41:$D$43,3,1),0)</f>
        <v>0</v>
      </c>
      <c r="H569" s="30">
        <f>IF(F569&gt;0,VLOOKUP(F569,税率表!$A$41:$D$43,4,1),0)</f>
        <v>0</v>
      </c>
      <c r="I569" s="30">
        <f t="shared" si="38"/>
        <v>0</v>
      </c>
      <c r="J569" s="30">
        <f t="shared" si="39"/>
        <v>0</v>
      </c>
    </row>
    <row r="570" spans="1:10">
      <c r="A570" s="28">
        <v>569</v>
      </c>
      <c r="B570" s="28"/>
      <c r="C570" s="28"/>
      <c r="D570" s="29"/>
      <c r="E570" s="35">
        <f t="shared" si="36"/>
        <v>0</v>
      </c>
      <c r="F570" s="35">
        <f t="shared" si="37"/>
        <v>0</v>
      </c>
      <c r="G570" s="30">
        <f>IF(F570&gt;0,VLOOKUP(F570,税率表!$A$41:$D$43,3,1),0)</f>
        <v>0</v>
      </c>
      <c r="H570" s="30">
        <f>IF(F570&gt;0,VLOOKUP(F570,税率表!$A$41:$D$43,4,1),0)</f>
        <v>0</v>
      </c>
      <c r="I570" s="30">
        <f t="shared" si="38"/>
        <v>0</v>
      </c>
      <c r="J570" s="30">
        <f t="shared" si="39"/>
        <v>0</v>
      </c>
    </row>
    <row r="571" spans="1:10">
      <c r="A571" s="28">
        <v>570</v>
      </c>
      <c r="B571" s="28"/>
      <c r="C571" s="28"/>
      <c r="D571" s="29"/>
      <c r="E571" s="35">
        <f t="shared" si="36"/>
        <v>0</v>
      </c>
      <c r="F571" s="35">
        <f t="shared" si="37"/>
        <v>0</v>
      </c>
      <c r="G571" s="30">
        <f>IF(F571&gt;0,VLOOKUP(F571,税率表!$A$41:$D$43,3,1),0)</f>
        <v>0</v>
      </c>
      <c r="H571" s="30">
        <f>IF(F571&gt;0,VLOOKUP(F571,税率表!$A$41:$D$43,4,1),0)</f>
        <v>0</v>
      </c>
      <c r="I571" s="30">
        <f t="shared" si="38"/>
        <v>0</v>
      </c>
      <c r="J571" s="30">
        <f t="shared" si="39"/>
        <v>0</v>
      </c>
    </row>
    <row r="572" spans="1:10">
      <c r="A572" s="28">
        <v>571</v>
      </c>
      <c r="B572" s="28"/>
      <c r="C572" s="28"/>
      <c r="D572" s="29"/>
      <c r="E572" s="35">
        <f t="shared" si="36"/>
        <v>0</v>
      </c>
      <c r="F572" s="35">
        <f t="shared" si="37"/>
        <v>0</v>
      </c>
      <c r="G572" s="30">
        <f>IF(F572&gt;0,VLOOKUP(F572,税率表!$A$41:$D$43,3,1),0)</f>
        <v>0</v>
      </c>
      <c r="H572" s="30">
        <f>IF(F572&gt;0,VLOOKUP(F572,税率表!$A$41:$D$43,4,1),0)</f>
        <v>0</v>
      </c>
      <c r="I572" s="30">
        <f t="shared" si="38"/>
        <v>0</v>
      </c>
      <c r="J572" s="30">
        <f t="shared" si="39"/>
        <v>0</v>
      </c>
    </row>
    <row r="573" spans="1:10">
      <c r="A573" s="28">
        <v>572</v>
      </c>
      <c r="B573" s="28"/>
      <c r="C573" s="28"/>
      <c r="D573" s="29"/>
      <c r="E573" s="35">
        <f t="shared" si="36"/>
        <v>0</v>
      </c>
      <c r="F573" s="35">
        <f t="shared" si="37"/>
        <v>0</v>
      </c>
      <c r="G573" s="30">
        <f>IF(F573&gt;0,VLOOKUP(F573,税率表!$A$41:$D$43,3,1),0)</f>
        <v>0</v>
      </c>
      <c r="H573" s="30">
        <f>IF(F573&gt;0,VLOOKUP(F573,税率表!$A$41:$D$43,4,1),0)</f>
        <v>0</v>
      </c>
      <c r="I573" s="30">
        <f t="shared" si="38"/>
        <v>0</v>
      </c>
      <c r="J573" s="30">
        <f t="shared" si="39"/>
        <v>0</v>
      </c>
    </row>
    <row r="574" spans="1:10">
      <c r="A574" s="28">
        <v>573</v>
      </c>
      <c r="B574" s="28"/>
      <c r="C574" s="28"/>
      <c r="D574" s="29"/>
      <c r="E574" s="35">
        <f t="shared" si="36"/>
        <v>0</v>
      </c>
      <c r="F574" s="35">
        <f t="shared" si="37"/>
        <v>0</v>
      </c>
      <c r="G574" s="30">
        <f>IF(F574&gt;0,VLOOKUP(F574,税率表!$A$41:$D$43,3,1),0)</f>
        <v>0</v>
      </c>
      <c r="H574" s="30">
        <f>IF(F574&gt;0,VLOOKUP(F574,税率表!$A$41:$D$43,4,1),0)</f>
        <v>0</v>
      </c>
      <c r="I574" s="30">
        <f t="shared" si="38"/>
        <v>0</v>
      </c>
      <c r="J574" s="30">
        <f t="shared" si="39"/>
        <v>0</v>
      </c>
    </row>
    <row r="575" spans="1:10">
      <c r="A575" s="28">
        <v>574</v>
      </c>
      <c r="B575" s="28"/>
      <c r="C575" s="28"/>
      <c r="D575" s="29"/>
      <c r="E575" s="35">
        <f t="shared" si="36"/>
        <v>0</v>
      </c>
      <c r="F575" s="35">
        <f t="shared" si="37"/>
        <v>0</v>
      </c>
      <c r="G575" s="30">
        <f>IF(F575&gt;0,VLOOKUP(F575,税率表!$A$41:$D$43,3,1),0)</f>
        <v>0</v>
      </c>
      <c r="H575" s="30">
        <f>IF(F575&gt;0,VLOOKUP(F575,税率表!$A$41:$D$43,4,1),0)</f>
        <v>0</v>
      </c>
      <c r="I575" s="30">
        <f t="shared" si="38"/>
        <v>0</v>
      </c>
      <c r="J575" s="30">
        <f t="shared" si="39"/>
        <v>0</v>
      </c>
    </row>
    <row r="576" spans="1:10">
      <c r="A576" s="28">
        <v>575</v>
      </c>
      <c r="B576" s="28"/>
      <c r="C576" s="28"/>
      <c r="D576" s="29"/>
      <c r="E576" s="35">
        <f t="shared" si="36"/>
        <v>0</v>
      </c>
      <c r="F576" s="35">
        <f t="shared" si="37"/>
        <v>0</v>
      </c>
      <c r="G576" s="30">
        <f>IF(F576&gt;0,VLOOKUP(F576,税率表!$A$41:$D$43,3,1),0)</f>
        <v>0</v>
      </c>
      <c r="H576" s="30">
        <f>IF(F576&gt;0,VLOOKUP(F576,税率表!$A$41:$D$43,4,1),0)</f>
        <v>0</v>
      </c>
      <c r="I576" s="30">
        <f t="shared" si="38"/>
        <v>0</v>
      </c>
      <c r="J576" s="30">
        <f t="shared" si="39"/>
        <v>0</v>
      </c>
    </row>
    <row r="577" spans="1:10">
      <c r="A577" s="28">
        <v>576</v>
      </c>
      <c r="B577" s="28"/>
      <c r="C577" s="28"/>
      <c r="D577" s="29"/>
      <c r="E577" s="35">
        <f t="shared" si="36"/>
        <v>0</v>
      </c>
      <c r="F577" s="35">
        <f t="shared" si="37"/>
        <v>0</v>
      </c>
      <c r="G577" s="30">
        <f>IF(F577&gt;0,VLOOKUP(F577,税率表!$A$41:$D$43,3,1),0)</f>
        <v>0</v>
      </c>
      <c r="H577" s="30">
        <f>IF(F577&gt;0,VLOOKUP(F577,税率表!$A$41:$D$43,4,1),0)</f>
        <v>0</v>
      </c>
      <c r="I577" s="30">
        <f t="shared" si="38"/>
        <v>0</v>
      </c>
      <c r="J577" s="30">
        <f t="shared" si="39"/>
        <v>0</v>
      </c>
    </row>
    <row r="578" spans="1:10">
      <c r="A578" s="28">
        <v>577</v>
      </c>
      <c r="B578" s="28"/>
      <c r="C578" s="28"/>
      <c r="D578" s="29"/>
      <c r="E578" s="35">
        <f t="shared" si="36"/>
        <v>0</v>
      </c>
      <c r="F578" s="35">
        <f t="shared" si="37"/>
        <v>0</v>
      </c>
      <c r="G578" s="30">
        <f>IF(F578&gt;0,VLOOKUP(F578,税率表!$A$41:$D$43,3,1),0)</f>
        <v>0</v>
      </c>
      <c r="H578" s="30">
        <f>IF(F578&gt;0,VLOOKUP(F578,税率表!$A$41:$D$43,4,1),0)</f>
        <v>0</v>
      </c>
      <c r="I578" s="30">
        <f t="shared" si="38"/>
        <v>0</v>
      </c>
      <c r="J578" s="30">
        <f t="shared" si="39"/>
        <v>0</v>
      </c>
    </row>
    <row r="579" spans="1:10">
      <c r="A579" s="28">
        <v>578</v>
      </c>
      <c r="B579" s="28"/>
      <c r="C579" s="28"/>
      <c r="D579" s="29"/>
      <c r="E579" s="35">
        <f t="shared" si="36"/>
        <v>0</v>
      </c>
      <c r="F579" s="35">
        <f t="shared" si="37"/>
        <v>0</v>
      </c>
      <c r="G579" s="30">
        <f>IF(F579&gt;0,VLOOKUP(F579,税率表!$A$41:$D$43,3,1),0)</f>
        <v>0</v>
      </c>
      <c r="H579" s="30">
        <f>IF(F579&gt;0,VLOOKUP(F579,税率表!$A$41:$D$43,4,1),0)</f>
        <v>0</v>
      </c>
      <c r="I579" s="30">
        <f t="shared" si="38"/>
        <v>0</v>
      </c>
      <c r="J579" s="30">
        <f t="shared" si="39"/>
        <v>0</v>
      </c>
    </row>
    <row r="580" spans="1:10">
      <c r="A580" s="28">
        <v>579</v>
      </c>
      <c r="B580" s="28"/>
      <c r="C580" s="28"/>
      <c r="D580" s="29"/>
      <c r="E580" s="35">
        <f t="shared" si="36"/>
        <v>0</v>
      </c>
      <c r="F580" s="35">
        <f t="shared" si="37"/>
        <v>0</v>
      </c>
      <c r="G580" s="30">
        <f>IF(F580&gt;0,VLOOKUP(F580,税率表!$A$41:$D$43,3,1),0)</f>
        <v>0</v>
      </c>
      <c r="H580" s="30">
        <f>IF(F580&gt;0,VLOOKUP(F580,税率表!$A$41:$D$43,4,1),0)</f>
        <v>0</v>
      </c>
      <c r="I580" s="30">
        <f t="shared" si="38"/>
        <v>0</v>
      </c>
      <c r="J580" s="30">
        <f t="shared" si="39"/>
        <v>0</v>
      </c>
    </row>
    <row r="581" spans="1:10">
      <c r="A581" s="28">
        <v>580</v>
      </c>
      <c r="B581" s="28"/>
      <c r="C581" s="28"/>
      <c r="D581" s="29"/>
      <c r="E581" s="35">
        <f t="shared" si="36"/>
        <v>0</v>
      </c>
      <c r="F581" s="35">
        <f t="shared" si="37"/>
        <v>0</v>
      </c>
      <c r="G581" s="30">
        <f>IF(F581&gt;0,VLOOKUP(F581,税率表!$A$41:$D$43,3,1),0)</f>
        <v>0</v>
      </c>
      <c r="H581" s="30">
        <f>IF(F581&gt;0,VLOOKUP(F581,税率表!$A$41:$D$43,4,1),0)</f>
        <v>0</v>
      </c>
      <c r="I581" s="30">
        <f t="shared" si="38"/>
        <v>0</v>
      </c>
      <c r="J581" s="30">
        <f t="shared" si="39"/>
        <v>0</v>
      </c>
    </row>
    <row r="582" spans="1:10">
      <c r="A582" s="28">
        <v>581</v>
      </c>
      <c r="B582" s="28"/>
      <c r="C582" s="28"/>
      <c r="D582" s="29"/>
      <c r="E582" s="35">
        <f t="shared" si="36"/>
        <v>0</v>
      </c>
      <c r="F582" s="35">
        <f t="shared" si="37"/>
        <v>0</v>
      </c>
      <c r="G582" s="30">
        <f>IF(F582&gt;0,VLOOKUP(F582,税率表!$A$41:$D$43,3,1),0)</f>
        <v>0</v>
      </c>
      <c r="H582" s="30">
        <f>IF(F582&gt;0,VLOOKUP(F582,税率表!$A$41:$D$43,4,1),0)</f>
        <v>0</v>
      </c>
      <c r="I582" s="30">
        <f t="shared" si="38"/>
        <v>0</v>
      </c>
      <c r="J582" s="30">
        <f t="shared" si="39"/>
        <v>0</v>
      </c>
    </row>
    <row r="583" spans="1:10">
      <c r="A583" s="28">
        <v>582</v>
      </c>
      <c r="B583" s="28"/>
      <c r="C583" s="28"/>
      <c r="D583" s="29"/>
      <c r="E583" s="35">
        <f t="shared" si="36"/>
        <v>0</v>
      </c>
      <c r="F583" s="35">
        <f t="shared" si="37"/>
        <v>0</v>
      </c>
      <c r="G583" s="30">
        <f>IF(F583&gt;0,VLOOKUP(F583,税率表!$A$41:$D$43,3,1),0)</f>
        <v>0</v>
      </c>
      <c r="H583" s="30">
        <f>IF(F583&gt;0,VLOOKUP(F583,税率表!$A$41:$D$43,4,1),0)</f>
        <v>0</v>
      </c>
      <c r="I583" s="30">
        <f t="shared" si="38"/>
        <v>0</v>
      </c>
      <c r="J583" s="30">
        <f t="shared" si="39"/>
        <v>0</v>
      </c>
    </row>
    <row r="584" spans="1:10">
      <c r="A584" s="28">
        <v>583</v>
      </c>
      <c r="B584" s="28"/>
      <c r="C584" s="28"/>
      <c r="D584" s="29"/>
      <c r="E584" s="35">
        <f t="shared" si="36"/>
        <v>0</v>
      </c>
      <c r="F584" s="35">
        <f t="shared" si="37"/>
        <v>0</v>
      </c>
      <c r="G584" s="30">
        <f>IF(F584&gt;0,VLOOKUP(F584,税率表!$A$41:$D$43,3,1),0)</f>
        <v>0</v>
      </c>
      <c r="H584" s="30">
        <f>IF(F584&gt;0,VLOOKUP(F584,税率表!$A$41:$D$43,4,1),0)</f>
        <v>0</v>
      </c>
      <c r="I584" s="30">
        <f t="shared" si="38"/>
        <v>0</v>
      </c>
      <c r="J584" s="30">
        <f t="shared" si="39"/>
        <v>0</v>
      </c>
    </row>
    <row r="585" spans="1:10">
      <c r="A585" s="28">
        <v>584</v>
      </c>
      <c r="B585" s="28"/>
      <c r="C585" s="28"/>
      <c r="D585" s="29"/>
      <c r="E585" s="35">
        <f t="shared" si="36"/>
        <v>0</v>
      </c>
      <c r="F585" s="35">
        <f t="shared" si="37"/>
        <v>0</v>
      </c>
      <c r="G585" s="30">
        <f>IF(F585&gt;0,VLOOKUP(F585,税率表!$A$41:$D$43,3,1),0)</f>
        <v>0</v>
      </c>
      <c r="H585" s="30">
        <f>IF(F585&gt;0,VLOOKUP(F585,税率表!$A$41:$D$43,4,1),0)</f>
        <v>0</v>
      </c>
      <c r="I585" s="30">
        <f t="shared" si="38"/>
        <v>0</v>
      </c>
      <c r="J585" s="30">
        <f t="shared" si="39"/>
        <v>0</v>
      </c>
    </row>
    <row r="586" spans="1:10">
      <c r="A586" s="28">
        <v>585</v>
      </c>
      <c r="B586" s="28"/>
      <c r="C586" s="28"/>
      <c r="D586" s="29"/>
      <c r="E586" s="35">
        <f t="shared" ref="E586:E649" si="40">IF(D586&gt;0,IF(D586&lt;=4000,800,ROUND(D586*0.2,2)),0)</f>
        <v>0</v>
      </c>
      <c r="F586" s="35">
        <f t="shared" ref="F586:F649" si="41">ROUND(MAX((D586-E586),0),2)</f>
        <v>0</v>
      </c>
      <c r="G586" s="30">
        <f>IF(F586&gt;0,VLOOKUP(F586,税率表!$A$41:$D$43,3,1),0)</f>
        <v>0</v>
      </c>
      <c r="H586" s="30">
        <f>IF(F586&gt;0,VLOOKUP(F586,税率表!$A$41:$D$43,4,1),0)</f>
        <v>0</v>
      </c>
      <c r="I586" s="30">
        <f t="shared" ref="I586:I649" si="42">ROUND(F586*G586-H586,2)</f>
        <v>0</v>
      </c>
      <c r="J586" s="30">
        <f t="shared" ref="J586:J649" si="43">D586-I586</f>
        <v>0</v>
      </c>
    </row>
    <row r="587" spans="1:10">
      <c r="A587" s="28">
        <v>586</v>
      </c>
      <c r="B587" s="28"/>
      <c r="C587" s="28"/>
      <c r="D587" s="29"/>
      <c r="E587" s="35">
        <f t="shared" si="40"/>
        <v>0</v>
      </c>
      <c r="F587" s="35">
        <f t="shared" si="41"/>
        <v>0</v>
      </c>
      <c r="G587" s="30">
        <f>IF(F587&gt;0,VLOOKUP(F587,税率表!$A$41:$D$43,3,1),0)</f>
        <v>0</v>
      </c>
      <c r="H587" s="30">
        <f>IF(F587&gt;0,VLOOKUP(F587,税率表!$A$41:$D$43,4,1),0)</f>
        <v>0</v>
      </c>
      <c r="I587" s="30">
        <f t="shared" si="42"/>
        <v>0</v>
      </c>
      <c r="J587" s="30">
        <f t="shared" si="43"/>
        <v>0</v>
      </c>
    </row>
    <row r="588" spans="1:10">
      <c r="A588" s="28">
        <v>587</v>
      </c>
      <c r="B588" s="28"/>
      <c r="C588" s="28"/>
      <c r="D588" s="29"/>
      <c r="E588" s="35">
        <f t="shared" si="40"/>
        <v>0</v>
      </c>
      <c r="F588" s="35">
        <f t="shared" si="41"/>
        <v>0</v>
      </c>
      <c r="G588" s="30">
        <f>IF(F588&gt;0,VLOOKUP(F588,税率表!$A$41:$D$43,3,1),0)</f>
        <v>0</v>
      </c>
      <c r="H588" s="30">
        <f>IF(F588&gt;0,VLOOKUP(F588,税率表!$A$41:$D$43,4,1),0)</f>
        <v>0</v>
      </c>
      <c r="I588" s="30">
        <f t="shared" si="42"/>
        <v>0</v>
      </c>
      <c r="J588" s="30">
        <f t="shared" si="43"/>
        <v>0</v>
      </c>
    </row>
    <row r="589" spans="1:10">
      <c r="A589" s="28">
        <v>588</v>
      </c>
      <c r="B589" s="28"/>
      <c r="C589" s="28"/>
      <c r="D589" s="29"/>
      <c r="E589" s="35">
        <f t="shared" si="40"/>
        <v>0</v>
      </c>
      <c r="F589" s="35">
        <f t="shared" si="41"/>
        <v>0</v>
      </c>
      <c r="G589" s="30">
        <f>IF(F589&gt;0,VLOOKUP(F589,税率表!$A$41:$D$43,3,1),0)</f>
        <v>0</v>
      </c>
      <c r="H589" s="30">
        <f>IF(F589&gt;0,VLOOKUP(F589,税率表!$A$41:$D$43,4,1),0)</f>
        <v>0</v>
      </c>
      <c r="I589" s="30">
        <f t="shared" si="42"/>
        <v>0</v>
      </c>
      <c r="J589" s="30">
        <f t="shared" si="43"/>
        <v>0</v>
      </c>
    </row>
    <row r="590" spans="1:10">
      <c r="A590" s="28">
        <v>589</v>
      </c>
      <c r="B590" s="28"/>
      <c r="C590" s="28"/>
      <c r="D590" s="29"/>
      <c r="E590" s="35">
        <f t="shared" si="40"/>
        <v>0</v>
      </c>
      <c r="F590" s="35">
        <f t="shared" si="41"/>
        <v>0</v>
      </c>
      <c r="G590" s="30">
        <f>IF(F590&gt;0,VLOOKUP(F590,税率表!$A$41:$D$43,3,1),0)</f>
        <v>0</v>
      </c>
      <c r="H590" s="30">
        <f>IF(F590&gt;0,VLOOKUP(F590,税率表!$A$41:$D$43,4,1),0)</f>
        <v>0</v>
      </c>
      <c r="I590" s="30">
        <f t="shared" si="42"/>
        <v>0</v>
      </c>
      <c r="J590" s="30">
        <f t="shared" si="43"/>
        <v>0</v>
      </c>
    </row>
    <row r="591" spans="1:10">
      <c r="A591" s="28">
        <v>590</v>
      </c>
      <c r="B591" s="28"/>
      <c r="C591" s="28"/>
      <c r="D591" s="29"/>
      <c r="E591" s="35">
        <f t="shared" si="40"/>
        <v>0</v>
      </c>
      <c r="F591" s="35">
        <f t="shared" si="41"/>
        <v>0</v>
      </c>
      <c r="G591" s="30">
        <f>IF(F591&gt;0,VLOOKUP(F591,税率表!$A$41:$D$43,3,1),0)</f>
        <v>0</v>
      </c>
      <c r="H591" s="30">
        <f>IF(F591&gt;0,VLOOKUP(F591,税率表!$A$41:$D$43,4,1),0)</f>
        <v>0</v>
      </c>
      <c r="I591" s="30">
        <f t="shared" si="42"/>
        <v>0</v>
      </c>
      <c r="J591" s="30">
        <f t="shared" si="43"/>
        <v>0</v>
      </c>
    </row>
    <row r="592" spans="1:10">
      <c r="A592" s="28">
        <v>591</v>
      </c>
      <c r="B592" s="28"/>
      <c r="C592" s="28"/>
      <c r="D592" s="29"/>
      <c r="E592" s="35">
        <f t="shared" si="40"/>
        <v>0</v>
      </c>
      <c r="F592" s="35">
        <f t="shared" si="41"/>
        <v>0</v>
      </c>
      <c r="G592" s="30">
        <f>IF(F592&gt;0,VLOOKUP(F592,税率表!$A$41:$D$43,3,1),0)</f>
        <v>0</v>
      </c>
      <c r="H592" s="30">
        <f>IF(F592&gt;0,VLOOKUP(F592,税率表!$A$41:$D$43,4,1),0)</f>
        <v>0</v>
      </c>
      <c r="I592" s="30">
        <f t="shared" si="42"/>
        <v>0</v>
      </c>
      <c r="J592" s="30">
        <f t="shared" si="43"/>
        <v>0</v>
      </c>
    </row>
    <row r="593" spans="1:10">
      <c r="A593" s="28">
        <v>592</v>
      </c>
      <c r="B593" s="28"/>
      <c r="C593" s="28"/>
      <c r="D593" s="29"/>
      <c r="E593" s="35">
        <f t="shared" si="40"/>
        <v>0</v>
      </c>
      <c r="F593" s="35">
        <f t="shared" si="41"/>
        <v>0</v>
      </c>
      <c r="G593" s="30">
        <f>IF(F593&gt;0,VLOOKUP(F593,税率表!$A$41:$D$43,3,1),0)</f>
        <v>0</v>
      </c>
      <c r="H593" s="30">
        <f>IF(F593&gt;0,VLOOKUP(F593,税率表!$A$41:$D$43,4,1),0)</f>
        <v>0</v>
      </c>
      <c r="I593" s="30">
        <f t="shared" si="42"/>
        <v>0</v>
      </c>
      <c r="J593" s="30">
        <f t="shared" si="43"/>
        <v>0</v>
      </c>
    </row>
    <row r="594" spans="1:10">
      <c r="A594" s="28">
        <v>593</v>
      </c>
      <c r="B594" s="28"/>
      <c r="C594" s="28"/>
      <c r="D594" s="29"/>
      <c r="E594" s="35">
        <f t="shared" si="40"/>
        <v>0</v>
      </c>
      <c r="F594" s="35">
        <f t="shared" si="41"/>
        <v>0</v>
      </c>
      <c r="G594" s="30">
        <f>IF(F594&gt;0,VLOOKUP(F594,税率表!$A$41:$D$43,3,1),0)</f>
        <v>0</v>
      </c>
      <c r="H594" s="30">
        <f>IF(F594&gt;0,VLOOKUP(F594,税率表!$A$41:$D$43,4,1),0)</f>
        <v>0</v>
      </c>
      <c r="I594" s="30">
        <f t="shared" si="42"/>
        <v>0</v>
      </c>
      <c r="J594" s="30">
        <f t="shared" si="43"/>
        <v>0</v>
      </c>
    </row>
    <row r="595" spans="1:10">
      <c r="A595" s="28">
        <v>594</v>
      </c>
      <c r="B595" s="28"/>
      <c r="C595" s="28"/>
      <c r="D595" s="29"/>
      <c r="E595" s="35">
        <f t="shared" si="40"/>
        <v>0</v>
      </c>
      <c r="F595" s="35">
        <f t="shared" si="41"/>
        <v>0</v>
      </c>
      <c r="G595" s="30">
        <f>IF(F595&gt;0,VLOOKUP(F595,税率表!$A$41:$D$43,3,1),0)</f>
        <v>0</v>
      </c>
      <c r="H595" s="30">
        <f>IF(F595&gt;0,VLOOKUP(F595,税率表!$A$41:$D$43,4,1),0)</f>
        <v>0</v>
      </c>
      <c r="I595" s="30">
        <f t="shared" si="42"/>
        <v>0</v>
      </c>
      <c r="J595" s="30">
        <f t="shared" si="43"/>
        <v>0</v>
      </c>
    </row>
    <row r="596" spans="1:10">
      <c r="A596" s="28">
        <v>595</v>
      </c>
      <c r="B596" s="28"/>
      <c r="C596" s="28"/>
      <c r="D596" s="29"/>
      <c r="E596" s="35">
        <f t="shared" si="40"/>
        <v>0</v>
      </c>
      <c r="F596" s="35">
        <f t="shared" si="41"/>
        <v>0</v>
      </c>
      <c r="G596" s="30">
        <f>IF(F596&gt;0,VLOOKUP(F596,税率表!$A$41:$D$43,3,1),0)</f>
        <v>0</v>
      </c>
      <c r="H596" s="30">
        <f>IF(F596&gt;0,VLOOKUP(F596,税率表!$A$41:$D$43,4,1),0)</f>
        <v>0</v>
      </c>
      <c r="I596" s="30">
        <f t="shared" si="42"/>
        <v>0</v>
      </c>
      <c r="J596" s="30">
        <f t="shared" si="43"/>
        <v>0</v>
      </c>
    </row>
    <row r="597" spans="1:10">
      <c r="A597" s="28">
        <v>596</v>
      </c>
      <c r="B597" s="28"/>
      <c r="C597" s="28"/>
      <c r="D597" s="29"/>
      <c r="E597" s="35">
        <f t="shared" si="40"/>
        <v>0</v>
      </c>
      <c r="F597" s="35">
        <f t="shared" si="41"/>
        <v>0</v>
      </c>
      <c r="G597" s="30">
        <f>IF(F597&gt;0,VLOOKUP(F597,税率表!$A$41:$D$43,3,1),0)</f>
        <v>0</v>
      </c>
      <c r="H597" s="30">
        <f>IF(F597&gt;0,VLOOKUP(F597,税率表!$A$41:$D$43,4,1),0)</f>
        <v>0</v>
      </c>
      <c r="I597" s="30">
        <f t="shared" si="42"/>
        <v>0</v>
      </c>
      <c r="J597" s="30">
        <f t="shared" si="43"/>
        <v>0</v>
      </c>
    </row>
    <row r="598" spans="1:10">
      <c r="A598" s="28">
        <v>597</v>
      </c>
      <c r="B598" s="28"/>
      <c r="C598" s="28"/>
      <c r="D598" s="29"/>
      <c r="E598" s="35">
        <f t="shared" si="40"/>
        <v>0</v>
      </c>
      <c r="F598" s="35">
        <f t="shared" si="41"/>
        <v>0</v>
      </c>
      <c r="G598" s="30">
        <f>IF(F598&gt;0,VLOOKUP(F598,税率表!$A$41:$D$43,3,1),0)</f>
        <v>0</v>
      </c>
      <c r="H598" s="30">
        <f>IF(F598&gt;0,VLOOKUP(F598,税率表!$A$41:$D$43,4,1),0)</f>
        <v>0</v>
      </c>
      <c r="I598" s="30">
        <f t="shared" si="42"/>
        <v>0</v>
      </c>
      <c r="J598" s="30">
        <f t="shared" si="43"/>
        <v>0</v>
      </c>
    </row>
    <row r="599" spans="1:10">
      <c r="A599" s="28">
        <v>598</v>
      </c>
      <c r="B599" s="28"/>
      <c r="C599" s="28"/>
      <c r="D599" s="29"/>
      <c r="E599" s="35">
        <f t="shared" si="40"/>
        <v>0</v>
      </c>
      <c r="F599" s="35">
        <f t="shared" si="41"/>
        <v>0</v>
      </c>
      <c r="G599" s="30">
        <f>IF(F599&gt;0,VLOOKUP(F599,税率表!$A$41:$D$43,3,1),0)</f>
        <v>0</v>
      </c>
      <c r="H599" s="30">
        <f>IF(F599&gt;0,VLOOKUP(F599,税率表!$A$41:$D$43,4,1),0)</f>
        <v>0</v>
      </c>
      <c r="I599" s="30">
        <f t="shared" si="42"/>
        <v>0</v>
      </c>
      <c r="J599" s="30">
        <f t="shared" si="43"/>
        <v>0</v>
      </c>
    </row>
    <row r="600" spans="1:10">
      <c r="A600" s="28">
        <v>599</v>
      </c>
      <c r="B600" s="28"/>
      <c r="C600" s="28"/>
      <c r="D600" s="29"/>
      <c r="E600" s="35">
        <f t="shared" si="40"/>
        <v>0</v>
      </c>
      <c r="F600" s="35">
        <f t="shared" si="41"/>
        <v>0</v>
      </c>
      <c r="G600" s="30">
        <f>IF(F600&gt;0,VLOOKUP(F600,税率表!$A$41:$D$43,3,1),0)</f>
        <v>0</v>
      </c>
      <c r="H600" s="30">
        <f>IF(F600&gt;0,VLOOKUP(F600,税率表!$A$41:$D$43,4,1),0)</f>
        <v>0</v>
      </c>
      <c r="I600" s="30">
        <f t="shared" si="42"/>
        <v>0</v>
      </c>
      <c r="J600" s="30">
        <f t="shared" si="43"/>
        <v>0</v>
      </c>
    </row>
    <row r="601" spans="1:10">
      <c r="A601" s="28">
        <v>600</v>
      </c>
      <c r="B601" s="28"/>
      <c r="C601" s="28"/>
      <c r="D601" s="29"/>
      <c r="E601" s="35">
        <f t="shared" si="40"/>
        <v>0</v>
      </c>
      <c r="F601" s="35">
        <f t="shared" si="41"/>
        <v>0</v>
      </c>
      <c r="G601" s="30">
        <f>IF(F601&gt;0,VLOOKUP(F601,税率表!$A$41:$D$43,3,1),0)</f>
        <v>0</v>
      </c>
      <c r="H601" s="30">
        <f>IF(F601&gt;0,VLOOKUP(F601,税率表!$A$41:$D$43,4,1),0)</f>
        <v>0</v>
      </c>
      <c r="I601" s="30">
        <f t="shared" si="42"/>
        <v>0</v>
      </c>
      <c r="J601" s="30">
        <f t="shared" si="43"/>
        <v>0</v>
      </c>
    </row>
    <row r="602" spans="1:10">
      <c r="A602" s="28">
        <v>601</v>
      </c>
      <c r="B602" s="28"/>
      <c r="C602" s="28"/>
      <c r="D602" s="29"/>
      <c r="E602" s="35">
        <f t="shared" si="40"/>
        <v>0</v>
      </c>
      <c r="F602" s="35">
        <f t="shared" si="41"/>
        <v>0</v>
      </c>
      <c r="G602" s="30">
        <f>IF(F602&gt;0,VLOOKUP(F602,税率表!$A$41:$D$43,3,1),0)</f>
        <v>0</v>
      </c>
      <c r="H602" s="30">
        <f>IF(F602&gt;0,VLOOKUP(F602,税率表!$A$41:$D$43,4,1),0)</f>
        <v>0</v>
      </c>
      <c r="I602" s="30">
        <f t="shared" si="42"/>
        <v>0</v>
      </c>
      <c r="J602" s="30">
        <f t="shared" si="43"/>
        <v>0</v>
      </c>
    </row>
    <row r="603" spans="1:10">
      <c r="A603" s="28">
        <v>602</v>
      </c>
      <c r="B603" s="28"/>
      <c r="C603" s="28"/>
      <c r="D603" s="29"/>
      <c r="E603" s="35">
        <f t="shared" si="40"/>
        <v>0</v>
      </c>
      <c r="F603" s="35">
        <f t="shared" si="41"/>
        <v>0</v>
      </c>
      <c r="G603" s="30">
        <f>IF(F603&gt;0,VLOOKUP(F603,税率表!$A$41:$D$43,3,1),0)</f>
        <v>0</v>
      </c>
      <c r="H603" s="30">
        <f>IF(F603&gt;0,VLOOKUP(F603,税率表!$A$41:$D$43,4,1),0)</f>
        <v>0</v>
      </c>
      <c r="I603" s="30">
        <f t="shared" si="42"/>
        <v>0</v>
      </c>
      <c r="J603" s="30">
        <f t="shared" si="43"/>
        <v>0</v>
      </c>
    </row>
    <row r="604" spans="1:10">
      <c r="A604" s="28">
        <v>603</v>
      </c>
      <c r="B604" s="28"/>
      <c r="C604" s="28"/>
      <c r="D604" s="29"/>
      <c r="E604" s="35">
        <f t="shared" si="40"/>
        <v>0</v>
      </c>
      <c r="F604" s="35">
        <f t="shared" si="41"/>
        <v>0</v>
      </c>
      <c r="G604" s="30">
        <f>IF(F604&gt;0,VLOOKUP(F604,税率表!$A$41:$D$43,3,1),0)</f>
        <v>0</v>
      </c>
      <c r="H604" s="30">
        <f>IF(F604&gt;0,VLOOKUP(F604,税率表!$A$41:$D$43,4,1),0)</f>
        <v>0</v>
      </c>
      <c r="I604" s="30">
        <f t="shared" si="42"/>
        <v>0</v>
      </c>
      <c r="J604" s="30">
        <f t="shared" si="43"/>
        <v>0</v>
      </c>
    </row>
    <row r="605" spans="1:10">
      <c r="A605" s="28">
        <v>604</v>
      </c>
      <c r="B605" s="28"/>
      <c r="C605" s="28"/>
      <c r="D605" s="29"/>
      <c r="E605" s="35">
        <f t="shared" si="40"/>
        <v>0</v>
      </c>
      <c r="F605" s="35">
        <f t="shared" si="41"/>
        <v>0</v>
      </c>
      <c r="G605" s="30">
        <f>IF(F605&gt;0,VLOOKUP(F605,税率表!$A$41:$D$43,3,1),0)</f>
        <v>0</v>
      </c>
      <c r="H605" s="30">
        <f>IF(F605&gt;0,VLOOKUP(F605,税率表!$A$41:$D$43,4,1),0)</f>
        <v>0</v>
      </c>
      <c r="I605" s="30">
        <f t="shared" si="42"/>
        <v>0</v>
      </c>
      <c r="J605" s="30">
        <f t="shared" si="43"/>
        <v>0</v>
      </c>
    </row>
    <row r="606" spans="1:10">
      <c r="A606" s="28">
        <v>605</v>
      </c>
      <c r="B606" s="28"/>
      <c r="C606" s="28"/>
      <c r="D606" s="29"/>
      <c r="E606" s="35">
        <f t="shared" si="40"/>
        <v>0</v>
      </c>
      <c r="F606" s="35">
        <f t="shared" si="41"/>
        <v>0</v>
      </c>
      <c r="G606" s="30">
        <f>IF(F606&gt;0,VLOOKUP(F606,税率表!$A$41:$D$43,3,1),0)</f>
        <v>0</v>
      </c>
      <c r="H606" s="30">
        <f>IF(F606&gt;0,VLOOKUP(F606,税率表!$A$41:$D$43,4,1),0)</f>
        <v>0</v>
      </c>
      <c r="I606" s="30">
        <f t="shared" si="42"/>
        <v>0</v>
      </c>
      <c r="J606" s="30">
        <f t="shared" si="43"/>
        <v>0</v>
      </c>
    </row>
    <row r="607" spans="1:10">
      <c r="A607" s="28">
        <v>606</v>
      </c>
      <c r="B607" s="28"/>
      <c r="C607" s="28"/>
      <c r="D607" s="29"/>
      <c r="E607" s="35">
        <f t="shared" si="40"/>
        <v>0</v>
      </c>
      <c r="F607" s="35">
        <f t="shared" si="41"/>
        <v>0</v>
      </c>
      <c r="G607" s="30">
        <f>IF(F607&gt;0,VLOOKUP(F607,税率表!$A$41:$D$43,3,1),0)</f>
        <v>0</v>
      </c>
      <c r="H607" s="30">
        <f>IF(F607&gt;0,VLOOKUP(F607,税率表!$A$41:$D$43,4,1),0)</f>
        <v>0</v>
      </c>
      <c r="I607" s="30">
        <f t="shared" si="42"/>
        <v>0</v>
      </c>
      <c r="J607" s="30">
        <f t="shared" si="43"/>
        <v>0</v>
      </c>
    </row>
    <row r="608" spans="1:10">
      <c r="A608" s="28">
        <v>607</v>
      </c>
      <c r="B608" s="28"/>
      <c r="C608" s="28"/>
      <c r="D608" s="29"/>
      <c r="E608" s="35">
        <f t="shared" si="40"/>
        <v>0</v>
      </c>
      <c r="F608" s="35">
        <f t="shared" si="41"/>
        <v>0</v>
      </c>
      <c r="G608" s="30">
        <f>IF(F608&gt;0,VLOOKUP(F608,税率表!$A$41:$D$43,3,1),0)</f>
        <v>0</v>
      </c>
      <c r="H608" s="30">
        <f>IF(F608&gt;0,VLOOKUP(F608,税率表!$A$41:$D$43,4,1),0)</f>
        <v>0</v>
      </c>
      <c r="I608" s="30">
        <f t="shared" si="42"/>
        <v>0</v>
      </c>
      <c r="J608" s="30">
        <f t="shared" si="43"/>
        <v>0</v>
      </c>
    </row>
    <row r="609" spans="1:10">
      <c r="A609" s="28">
        <v>608</v>
      </c>
      <c r="B609" s="28"/>
      <c r="C609" s="28"/>
      <c r="D609" s="29"/>
      <c r="E609" s="35">
        <f t="shared" si="40"/>
        <v>0</v>
      </c>
      <c r="F609" s="35">
        <f t="shared" si="41"/>
        <v>0</v>
      </c>
      <c r="G609" s="30">
        <f>IF(F609&gt;0,VLOOKUP(F609,税率表!$A$41:$D$43,3,1),0)</f>
        <v>0</v>
      </c>
      <c r="H609" s="30">
        <f>IF(F609&gt;0,VLOOKUP(F609,税率表!$A$41:$D$43,4,1),0)</f>
        <v>0</v>
      </c>
      <c r="I609" s="30">
        <f t="shared" si="42"/>
        <v>0</v>
      </c>
      <c r="J609" s="30">
        <f t="shared" si="43"/>
        <v>0</v>
      </c>
    </row>
    <row r="610" spans="1:10">
      <c r="A610" s="28">
        <v>609</v>
      </c>
      <c r="B610" s="28"/>
      <c r="C610" s="28"/>
      <c r="D610" s="29"/>
      <c r="E610" s="35">
        <f t="shared" si="40"/>
        <v>0</v>
      </c>
      <c r="F610" s="35">
        <f t="shared" si="41"/>
        <v>0</v>
      </c>
      <c r="G610" s="30">
        <f>IF(F610&gt;0,VLOOKUP(F610,税率表!$A$41:$D$43,3,1),0)</f>
        <v>0</v>
      </c>
      <c r="H610" s="30">
        <f>IF(F610&gt;0,VLOOKUP(F610,税率表!$A$41:$D$43,4,1),0)</f>
        <v>0</v>
      </c>
      <c r="I610" s="30">
        <f t="shared" si="42"/>
        <v>0</v>
      </c>
      <c r="J610" s="30">
        <f t="shared" si="43"/>
        <v>0</v>
      </c>
    </row>
    <row r="611" spans="1:10">
      <c r="A611" s="28">
        <v>610</v>
      </c>
      <c r="B611" s="28"/>
      <c r="C611" s="28"/>
      <c r="D611" s="29"/>
      <c r="E611" s="35">
        <f t="shared" si="40"/>
        <v>0</v>
      </c>
      <c r="F611" s="35">
        <f t="shared" si="41"/>
        <v>0</v>
      </c>
      <c r="G611" s="30">
        <f>IF(F611&gt;0,VLOOKUP(F611,税率表!$A$41:$D$43,3,1),0)</f>
        <v>0</v>
      </c>
      <c r="H611" s="30">
        <f>IF(F611&gt;0,VLOOKUP(F611,税率表!$A$41:$D$43,4,1),0)</f>
        <v>0</v>
      </c>
      <c r="I611" s="30">
        <f t="shared" si="42"/>
        <v>0</v>
      </c>
      <c r="J611" s="30">
        <f t="shared" si="43"/>
        <v>0</v>
      </c>
    </row>
    <row r="612" spans="1:10">
      <c r="A612" s="28">
        <v>611</v>
      </c>
      <c r="B612" s="28"/>
      <c r="C612" s="28"/>
      <c r="D612" s="29"/>
      <c r="E612" s="35">
        <f t="shared" si="40"/>
        <v>0</v>
      </c>
      <c r="F612" s="35">
        <f t="shared" si="41"/>
        <v>0</v>
      </c>
      <c r="G612" s="30">
        <f>IF(F612&gt;0,VLOOKUP(F612,税率表!$A$41:$D$43,3,1),0)</f>
        <v>0</v>
      </c>
      <c r="H612" s="30">
        <f>IF(F612&gt;0,VLOOKUP(F612,税率表!$A$41:$D$43,4,1),0)</f>
        <v>0</v>
      </c>
      <c r="I612" s="30">
        <f t="shared" si="42"/>
        <v>0</v>
      </c>
      <c r="J612" s="30">
        <f t="shared" si="43"/>
        <v>0</v>
      </c>
    </row>
    <row r="613" spans="1:10">
      <c r="A613" s="28">
        <v>612</v>
      </c>
      <c r="B613" s="28"/>
      <c r="C613" s="28"/>
      <c r="D613" s="29"/>
      <c r="E613" s="35">
        <f t="shared" si="40"/>
        <v>0</v>
      </c>
      <c r="F613" s="35">
        <f t="shared" si="41"/>
        <v>0</v>
      </c>
      <c r="G613" s="30">
        <f>IF(F613&gt;0,VLOOKUP(F613,税率表!$A$41:$D$43,3,1),0)</f>
        <v>0</v>
      </c>
      <c r="H613" s="30">
        <f>IF(F613&gt;0,VLOOKUP(F613,税率表!$A$41:$D$43,4,1),0)</f>
        <v>0</v>
      </c>
      <c r="I613" s="30">
        <f t="shared" si="42"/>
        <v>0</v>
      </c>
      <c r="J613" s="30">
        <f t="shared" si="43"/>
        <v>0</v>
      </c>
    </row>
    <row r="614" spans="1:10">
      <c r="A614" s="28">
        <v>613</v>
      </c>
      <c r="B614" s="28"/>
      <c r="C614" s="28"/>
      <c r="D614" s="29"/>
      <c r="E614" s="35">
        <f t="shared" si="40"/>
        <v>0</v>
      </c>
      <c r="F614" s="35">
        <f t="shared" si="41"/>
        <v>0</v>
      </c>
      <c r="G614" s="30">
        <f>IF(F614&gt;0,VLOOKUP(F614,税率表!$A$41:$D$43,3,1),0)</f>
        <v>0</v>
      </c>
      <c r="H614" s="30">
        <f>IF(F614&gt;0,VLOOKUP(F614,税率表!$A$41:$D$43,4,1),0)</f>
        <v>0</v>
      </c>
      <c r="I614" s="30">
        <f t="shared" si="42"/>
        <v>0</v>
      </c>
      <c r="J614" s="30">
        <f t="shared" si="43"/>
        <v>0</v>
      </c>
    </row>
    <row r="615" spans="1:10">
      <c r="A615" s="28">
        <v>614</v>
      </c>
      <c r="B615" s="28"/>
      <c r="C615" s="28"/>
      <c r="D615" s="29"/>
      <c r="E615" s="35">
        <f t="shared" si="40"/>
        <v>0</v>
      </c>
      <c r="F615" s="35">
        <f t="shared" si="41"/>
        <v>0</v>
      </c>
      <c r="G615" s="30">
        <f>IF(F615&gt;0,VLOOKUP(F615,税率表!$A$41:$D$43,3,1),0)</f>
        <v>0</v>
      </c>
      <c r="H615" s="30">
        <f>IF(F615&gt;0,VLOOKUP(F615,税率表!$A$41:$D$43,4,1),0)</f>
        <v>0</v>
      </c>
      <c r="I615" s="30">
        <f t="shared" si="42"/>
        <v>0</v>
      </c>
      <c r="J615" s="30">
        <f t="shared" si="43"/>
        <v>0</v>
      </c>
    </row>
    <row r="616" spans="1:10">
      <c r="A616" s="28">
        <v>615</v>
      </c>
      <c r="B616" s="28"/>
      <c r="C616" s="28"/>
      <c r="D616" s="29"/>
      <c r="E616" s="35">
        <f t="shared" si="40"/>
        <v>0</v>
      </c>
      <c r="F616" s="35">
        <f t="shared" si="41"/>
        <v>0</v>
      </c>
      <c r="G616" s="30">
        <f>IF(F616&gt;0,VLOOKUP(F616,税率表!$A$41:$D$43,3,1),0)</f>
        <v>0</v>
      </c>
      <c r="H616" s="30">
        <f>IF(F616&gt;0,VLOOKUP(F616,税率表!$A$41:$D$43,4,1),0)</f>
        <v>0</v>
      </c>
      <c r="I616" s="30">
        <f t="shared" si="42"/>
        <v>0</v>
      </c>
      <c r="J616" s="30">
        <f t="shared" si="43"/>
        <v>0</v>
      </c>
    </row>
    <row r="617" spans="1:10">
      <c r="A617" s="28">
        <v>616</v>
      </c>
      <c r="B617" s="28"/>
      <c r="C617" s="28"/>
      <c r="D617" s="29"/>
      <c r="E617" s="35">
        <f t="shared" si="40"/>
        <v>0</v>
      </c>
      <c r="F617" s="35">
        <f t="shared" si="41"/>
        <v>0</v>
      </c>
      <c r="G617" s="30">
        <f>IF(F617&gt;0,VLOOKUP(F617,税率表!$A$41:$D$43,3,1),0)</f>
        <v>0</v>
      </c>
      <c r="H617" s="30">
        <f>IF(F617&gt;0,VLOOKUP(F617,税率表!$A$41:$D$43,4,1),0)</f>
        <v>0</v>
      </c>
      <c r="I617" s="30">
        <f t="shared" si="42"/>
        <v>0</v>
      </c>
      <c r="J617" s="30">
        <f t="shared" si="43"/>
        <v>0</v>
      </c>
    </row>
    <row r="618" spans="1:10">
      <c r="A618" s="28">
        <v>617</v>
      </c>
      <c r="B618" s="28"/>
      <c r="C618" s="28"/>
      <c r="D618" s="29"/>
      <c r="E618" s="35">
        <f t="shared" si="40"/>
        <v>0</v>
      </c>
      <c r="F618" s="35">
        <f t="shared" si="41"/>
        <v>0</v>
      </c>
      <c r="G618" s="30">
        <f>IF(F618&gt;0,VLOOKUP(F618,税率表!$A$41:$D$43,3,1),0)</f>
        <v>0</v>
      </c>
      <c r="H618" s="30">
        <f>IF(F618&gt;0,VLOOKUP(F618,税率表!$A$41:$D$43,4,1),0)</f>
        <v>0</v>
      </c>
      <c r="I618" s="30">
        <f t="shared" si="42"/>
        <v>0</v>
      </c>
      <c r="J618" s="30">
        <f t="shared" si="43"/>
        <v>0</v>
      </c>
    </row>
    <row r="619" spans="1:10">
      <c r="A619" s="28">
        <v>618</v>
      </c>
      <c r="B619" s="28"/>
      <c r="C619" s="28"/>
      <c r="D619" s="29"/>
      <c r="E619" s="35">
        <f t="shared" si="40"/>
        <v>0</v>
      </c>
      <c r="F619" s="35">
        <f t="shared" si="41"/>
        <v>0</v>
      </c>
      <c r="G619" s="30">
        <f>IF(F619&gt;0,VLOOKUP(F619,税率表!$A$41:$D$43,3,1),0)</f>
        <v>0</v>
      </c>
      <c r="H619" s="30">
        <f>IF(F619&gt;0,VLOOKUP(F619,税率表!$A$41:$D$43,4,1),0)</f>
        <v>0</v>
      </c>
      <c r="I619" s="30">
        <f t="shared" si="42"/>
        <v>0</v>
      </c>
      <c r="J619" s="30">
        <f t="shared" si="43"/>
        <v>0</v>
      </c>
    </row>
    <row r="620" spans="1:10">
      <c r="A620" s="28">
        <v>619</v>
      </c>
      <c r="B620" s="28"/>
      <c r="C620" s="28"/>
      <c r="D620" s="29"/>
      <c r="E620" s="35">
        <f t="shared" si="40"/>
        <v>0</v>
      </c>
      <c r="F620" s="35">
        <f t="shared" si="41"/>
        <v>0</v>
      </c>
      <c r="G620" s="30">
        <f>IF(F620&gt;0,VLOOKUP(F620,税率表!$A$41:$D$43,3,1),0)</f>
        <v>0</v>
      </c>
      <c r="H620" s="30">
        <f>IF(F620&gt;0,VLOOKUP(F620,税率表!$A$41:$D$43,4,1),0)</f>
        <v>0</v>
      </c>
      <c r="I620" s="30">
        <f t="shared" si="42"/>
        <v>0</v>
      </c>
      <c r="J620" s="30">
        <f t="shared" si="43"/>
        <v>0</v>
      </c>
    </row>
    <row r="621" spans="1:10">
      <c r="A621" s="28">
        <v>620</v>
      </c>
      <c r="B621" s="28"/>
      <c r="C621" s="28"/>
      <c r="D621" s="29"/>
      <c r="E621" s="35">
        <f t="shared" si="40"/>
        <v>0</v>
      </c>
      <c r="F621" s="35">
        <f t="shared" si="41"/>
        <v>0</v>
      </c>
      <c r="G621" s="30">
        <f>IF(F621&gt;0,VLOOKUP(F621,税率表!$A$41:$D$43,3,1),0)</f>
        <v>0</v>
      </c>
      <c r="H621" s="30">
        <f>IF(F621&gt;0,VLOOKUP(F621,税率表!$A$41:$D$43,4,1),0)</f>
        <v>0</v>
      </c>
      <c r="I621" s="30">
        <f t="shared" si="42"/>
        <v>0</v>
      </c>
      <c r="J621" s="30">
        <f t="shared" si="43"/>
        <v>0</v>
      </c>
    </row>
    <row r="622" spans="1:10">
      <c r="A622" s="28">
        <v>621</v>
      </c>
      <c r="B622" s="28"/>
      <c r="C622" s="28"/>
      <c r="D622" s="29"/>
      <c r="E622" s="35">
        <f t="shared" si="40"/>
        <v>0</v>
      </c>
      <c r="F622" s="35">
        <f t="shared" si="41"/>
        <v>0</v>
      </c>
      <c r="G622" s="30">
        <f>IF(F622&gt;0,VLOOKUP(F622,税率表!$A$41:$D$43,3,1),0)</f>
        <v>0</v>
      </c>
      <c r="H622" s="30">
        <f>IF(F622&gt;0,VLOOKUP(F622,税率表!$A$41:$D$43,4,1),0)</f>
        <v>0</v>
      </c>
      <c r="I622" s="30">
        <f t="shared" si="42"/>
        <v>0</v>
      </c>
      <c r="J622" s="30">
        <f t="shared" si="43"/>
        <v>0</v>
      </c>
    </row>
    <row r="623" spans="1:10">
      <c r="A623" s="28">
        <v>622</v>
      </c>
      <c r="B623" s="28"/>
      <c r="C623" s="28"/>
      <c r="D623" s="29"/>
      <c r="E623" s="35">
        <f t="shared" si="40"/>
        <v>0</v>
      </c>
      <c r="F623" s="35">
        <f t="shared" si="41"/>
        <v>0</v>
      </c>
      <c r="G623" s="30">
        <f>IF(F623&gt;0,VLOOKUP(F623,税率表!$A$41:$D$43,3,1),0)</f>
        <v>0</v>
      </c>
      <c r="H623" s="30">
        <f>IF(F623&gt;0,VLOOKUP(F623,税率表!$A$41:$D$43,4,1),0)</f>
        <v>0</v>
      </c>
      <c r="I623" s="30">
        <f t="shared" si="42"/>
        <v>0</v>
      </c>
      <c r="J623" s="30">
        <f t="shared" si="43"/>
        <v>0</v>
      </c>
    </row>
    <row r="624" spans="1:10">
      <c r="A624" s="28">
        <v>623</v>
      </c>
      <c r="B624" s="28"/>
      <c r="C624" s="28"/>
      <c r="D624" s="29"/>
      <c r="E624" s="35">
        <f t="shared" si="40"/>
        <v>0</v>
      </c>
      <c r="F624" s="35">
        <f t="shared" si="41"/>
        <v>0</v>
      </c>
      <c r="G624" s="30">
        <f>IF(F624&gt;0,VLOOKUP(F624,税率表!$A$41:$D$43,3,1),0)</f>
        <v>0</v>
      </c>
      <c r="H624" s="30">
        <f>IF(F624&gt;0,VLOOKUP(F624,税率表!$A$41:$D$43,4,1),0)</f>
        <v>0</v>
      </c>
      <c r="I624" s="30">
        <f t="shared" si="42"/>
        <v>0</v>
      </c>
      <c r="J624" s="30">
        <f t="shared" si="43"/>
        <v>0</v>
      </c>
    </row>
    <row r="625" spans="1:10">
      <c r="A625" s="28">
        <v>624</v>
      </c>
      <c r="B625" s="28"/>
      <c r="C625" s="28"/>
      <c r="D625" s="29"/>
      <c r="E625" s="35">
        <f t="shared" si="40"/>
        <v>0</v>
      </c>
      <c r="F625" s="35">
        <f t="shared" si="41"/>
        <v>0</v>
      </c>
      <c r="G625" s="30">
        <f>IF(F625&gt;0,VLOOKUP(F625,税率表!$A$41:$D$43,3,1),0)</f>
        <v>0</v>
      </c>
      <c r="H625" s="30">
        <f>IF(F625&gt;0,VLOOKUP(F625,税率表!$A$41:$D$43,4,1),0)</f>
        <v>0</v>
      </c>
      <c r="I625" s="30">
        <f t="shared" si="42"/>
        <v>0</v>
      </c>
      <c r="J625" s="30">
        <f t="shared" si="43"/>
        <v>0</v>
      </c>
    </row>
    <row r="626" spans="1:10">
      <c r="A626" s="28">
        <v>625</v>
      </c>
      <c r="B626" s="28"/>
      <c r="C626" s="28"/>
      <c r="D626" s="29"/>
      <c r="E626" s="35">
        <f t="shared" si="40"/>
        <v>0</v>
      </c>
      <c r="F626" s="35">
        <f t="shared" si="41"/>
        <v>0</v>
      </c>
      <c r="G626" s="30">
        <f>IF(F626&gt;0,VLOOKUP(F626,税率表!$A$41:$D$43,3,1),0)</f>
        <v>0</v>
      </c>
      <c r="H626" s="30">
        <f>IF(F626&gt;0,VLOOKUP(F626,税率表!$A$41:$D$43,4,1),0)</f>
        <v>0</v>
      </c>
      <c r="I626" s="30">
        <f t="shared" si="42"/>
        <v>0</v>
      </c>
      <c r="J626" s="30">
        <f t="shared" si="43"/>
        <v>0</v>
      </c>
    </row>
    <row r="627" spans="1:10">
      <c r="A627" s="28">
        <v>626</v>
      </c>
      <c r="B627" s="28"/>
      <c r="C627" s="28"/>
      <c r="D627" s="29"/>
      <c r="E627" s="35">
        <f t="shared" si="40"/>
        <v>0</v>
      </c>
      <c r="F627" s="35">
        <f t="shared" si="41"/>
        <v>0</v>
      </c>
      <c r="G627" s="30">
        <f>IF(F627&gt;0,VLOOKUP(F627,税率表!$A$41:$D$43,3,1),0)</f>
        <v>0</v>
      </c>
      <c r="H627" s="30">
        <f>IF(F627&gt;0,VLOOKUP(F627,税率表!$A$41:$D$43,4,1),0)</f>
        <v>0</v>
      </c>
      <c r="I627" s="30">
        <f t="shared" si="42"/>
        <v>0</v>
      </c>
      <c r="J627" s="30">
        <f t="shared" si="43"/>
        <v>0</v>
      </c>
    </row>
    <row r="628" spans="1:10">
      <c r="A628" s="28">
        <v>627</v>
      </c>
      <c r="B628" s="28"/>
      <c r="C628" s="28"/>
      <c r="D628" s="29"/>
      <c r="E628" s="35">
        <f t="shared" si="40"/>
        <v>0</v>
      </c>
      <c r="F628" s="35">
        <f t="shared" si="41"/>
        <v>0</v>
      </c>
      <c r="G628" s="30">
        <f>IF(F628&gt;0,VLOOKUP(F628,税率表!$A$41:$D$43,3,1),0)</f>
        <v>0</v>
      </c>
      <c r="H628" s="30">
        <f>IF(F628&gt;0,VLOOKUP(F628,税率表!$A$41:$D$43,4,1),0)</f>
        <v>0</v>
      </c>
      <c r="I628" s="30">
        <f t="shared" si="42"/>
        <v>0</v>
      </c>
      <c r="J628" s="30">
        <f t="shared" si="43"/>
        <v>0</v>
      </c>
    </row>
    <row r="629" spans="1:10">
      <c r="A629" s="28">
        <v>628</v>
      </c>
      <c r="B629" s="28"/>
      <c r="C629" s="28"/>
      <c r="D629" s="29"/>
      <c r="E629" s="35">
        <f t="shared" si="40"/>
        <v>0</v>
      </c>
      <c r="F629" s="35">
        <f t="shared" si="41"/>
        <v>0</v>
      </c>
      <c r="G629" s="30">
        <f>IF(F629&gt;0,VLOOKUP(F629,税率表!$A$41:$D$43,3,1),0)</f>
        <v>0</v>
      </c>
      <c r="H629" s="30">
        <f>IF(F629&gt;0,VLOOKUP(F629,税率表!$A$41:$D$43,4,1),0)</f>
        <v>0</v>
      </c>
      <c r="I629" s="30">
        <f t="shared" si="42"/>
        <v>0</v>
      </c>
      <c r="J629" s="30">
        <f t="shared" si="43"/>
        <v>0</v>
      </c>
    </row>
    <row r="630" spans="1:10">
      <c r="A630" s="28">
        <v>629</v>
      </c>
      <c r="B630" s="28"/>
      <c r="C630" s="28"/>
      <c r="D630" s="29"/>
      <c r="E630" s="35">
        <f t="shared" si="40"/>
        <v>0</v>
      </c>
      <c r="F630" s="35">
        <f t="shared" si="41"/>
        <v>0</v>
      </c>
      <c r="G630" s="30">
        <f>IF(F630&gt;0,VLOOKUP(F630,税率表!$A$41:$D$43,3,1),0)</f>
        <v>0</v>
      </c>
      <c r="H630" s="30">
        <f>IF(F630&gt;0,VLOOKUP(F630,税率表!$A$41:$D$43,4,1),0)</f>
        <v>0</v>
      </c>
      <c r="I630" s="30">
        <f t="shared" si="42"/>
        <v>0</v>
      </c>
      <c r="J630" s="30">
        <f t="shared" si="43"/>
        <v>0</v>
      </c>
    </row>
    <row r="631" spans="1:10">
      <c r="A631" s="28">
        <v>630</v>
      </c>
      <c r="B631" s="28"/>
      <c r="C631" s="28"/>
      <c r="D631" s="29"/>
      <c r="E631" s="35">
        <f t="shared" si="40"/>
        <v>0</v>
      </c>
      <c r="F631" s="35">
        <f t="shared" si="41"/>
        <v>0</v>
      </c>
      <c r="G631" s="30">
        <f>IF(F631&gt;0,VLOOKUP(F631,税率表!$A$41:$D$43,3,1),0)</f>
        <v>0</v>
      </c>
      <c r="H631" s="30">
        <f>IF(F631&gt;0,VLOOKUP(F631,税率表!$A$41:$D$43,4,1),0)</f>
        <v>0</v>
      </c>
      <c r="I631" s="30">
        <f t="shared" si="42"/>
        <v>0</v>
      </c>
      <c r="J631" s="30">
        <f t="shared" si="43"/>
        <v>0</v>
      </c>
    </row>
    <row r="632" spans="1:10">
      <c r="A632" s="28">
        <v>631</v>
      </c>
      <c r="B632" s="28"/>
      <c r="C632" s="28"/>
      <c r="D632" s="29"/>
      <c r="E632" s="35">
        <f t="shared" si="40"/>
        <v>0</v>
      </c>
      <c r="F632" s="35">
        <f t="shared" si="41"/>
        <v>0</v>
      </c>
      <c r="G632" s="30">
        <f>IF(F632&gt;0,VLOOKUP(F632,税率表!$A$41:$D$43,3,1),0)</f>
        <v>0</v>
      </c>
      <c r="H632" s="30">
        <f>IF(F632&gt;0,VLOOKUP(F632,税率表!$A$41:$D$43,4,1),0)</f>
        <v>0</v>
      </c>
      <c r="I632" s="30">
        <f t="shared" si="42"/>
        <v>0</v>
      </c>
      <c r="J632" s="30">
        <f t="shared" si="43"/>
        <v>0</v>
      </c>
    </row>
    <row r="633" spans="1:10">
      <c r="A633" s="28">
        <v>632</v>
      </c>
      <c r="B633" s="28"/>
      <c r="C633" s="28"/>
      <c r="D633" s="29"/>
      <c r="E633" s="35">
        <f t="shared" si="40"/>
        <v>0</v>
      </c>
      <c r="F633" s="35">
        <f t="shared" si="41"/>
        <v>0</v>
      </c>
      <c r="G633" s="30">
        <f>IF(F633&gt;0,VLOOKUP(F633,税率表!$A$41:$D$43,3,1),0)</f>
        <v>0</v>
      </c>
      <c r="H633" s="30">
        <f>IF(F633&gt;0,VLOOKUP(F633,税率表!$A$41:$D$43,4,1),0)</f>
        <v>0</v>
      </c>
      <c r="I633" s="30">
        <f t="shared" si="42"/>
        <v>0</v>
      </c>
      <c r="J633" s="30">
        <f t="shared" si="43"/>
        <v>0</v>
      </c>
    </row>
    <row r="634" spans="1:10">
      <c r="A634" s="28">
        <v>633</v>
      </c>
      <c r="B634" s="28"/>
      <c r="C634" s="28"/>
      <c r="D634" s="29"/>
      <c r="E634" s="35">
        <f t="shared" si="40"/>
        <v>0</v>
      </c>
      <c r="F634" s="35">
        <f t="shared" si="41"/>
        <v>0</v>
      </c>
      <c r="G634" s="30">
        <f>IF(F634&gt;0,VLOOKUP(F634,税率表!$A$41:$D$43,3,1),0)</f>
        <v>0</v>
      </c>
      <c r="H634" s="30">
        <f>IF(F634&gt;0,VLOOKUP(F634,税率表!$A$41:$D$43,4,1),0)</f>
        <v>0</v>
      </c>
      <c r="I634" s="30">
        <f t="shared" si="42"/>
        <v>0</v>
      </c>
      <c r="J634" s="30">
        <f t="shared" si="43"/>
        <v>0</v>
      </c>
    </row>
    <row r="635" spans="1:10">
      <c r="A635" s="28">
        <v>634</v>
      </c>
      <c r="B635" s="28"/>
      <c r="C635" s="28"/>
      <c r="D635" s="29"/>
      <c r="E635" s="35">
        <f t="shared" si="40"/>
        <v>0</v>
      </c>
      <c r="F635" s="35">
        <f t="shared" si="41"/>
        <v>0</v>
      </c>
      <c r="G635" s="30">
        <f>IF(F635&gt;0,VLOOKUP(F635,税率表!$A$41:$D$43,3,1),0)</f>
        <v>0</v>
      </c>
      <c r="H635" s="30">
        <f>IF(F635&gt;0,VLOOKUP(F635,税率表!$A$41:$D$43,4,1),0)</f>
        <v>0</v>
      </c>
      <c r="I635" s="30">
        <f t="shared" si="42"/>
        <v>0</v>
      </c>
      <c r="J635" s="30">
        <f t="shared" si="43"/>
        <v>0</v>
      </c>
    </row>
    <row r="636" spans="1:10">
      <c r="A636" s="28">
        <v>635</v>
      </c>
      <c r="B636" s="28"/>
      <c r="C636" s="28"/>
      <c r="D636" s="29"/>
      <c r="E636" s="35">
        <f t="shared" si="40"/>
        <v>0</v>
      </c>
      <c r="F636" s="35">
        <f t="shared" si="41"/>
        <v>0</v>
      </c>
      <c r="G636" s="30">
        <f>IF(F636&gt;0,VLOOKUP(F636,税率表!$A$41:$D$43,3,1),0)</f>
        <v>0</v>
      </c>
      <c r="H636" s="30">
        <f>IF(F636&gt;0,VLOOKUP(F636,税率表!$A$41:$D$43,4,1),0)</f>
        <v>0</v>
      </c>
      <c r="I636" s="30">
        <f t="shared" si="42"/>
        <v>0</v>
      </c>
      <c r="J636" s="30">
        <f t="shared" si="43"/>
        <v>0</v>
      </c>
    </row>
    <row r="637" spans="1:10">
      <c r="A637" s="28">
        <v>636</v>
      </c>
      <c r="B637" s="28"/>
      <c r="C637" s="28"/>
      <c r="D637" s="29"/>
      <c r="E637" s="35">
        <f t="shared" si="40"/>
        <v>0</v>
      </c>
      <c r="F637" s="35">
        <f t="shared" si="41"/>
        <v>0</v>
      </c>
      <c r="G637" s="30">
        <f>IF(F637&gt;0,VLOOKUP(F637,税率表!$A$41:$D$43,3,1),0)</f>
        <v>0</v>
      </c>
      <c r="H637" s="30">
        <f>IF(F637&gt;0,VLOOKUP(F637,税率表!$A$41:$D$43,4,1),0)</f>
        <v>0</v>
      </c>
      <c r="I637" s="30">
        <f t="shared" si="42"/>
        <v>0</v>
      </c>
      <c r="J637" s="30">
        <f t="shared" si="43"/>
        <v>0</v>
      </c>
    </row>
    <row r="638" spans="1:10">
      <c r="A638" s="28">
        <v>637</v>
      </c>
      <c r="B638" s="28"/>
      <c r="C638" s="28"/>
      <c r="D638" s="29"/>
      <c r="E638" s="35">
        <f t="shared" si="40"/>
        <v>0</v>
      </c>
      <c r="F638" s="35">
        <f t="shared" si="41"/>
        <v>0</v>
      </c>
      <c r="G638" s="30">
        <f>IF(F638&gt;0,VLOOKUP(F638,税率表!$A$41:$D$43,3,1),0)</f>
        <v>0</v>
      </c>
      <c r="H638" s="30">
        <f>IF(F638&gt;0,VLOOKUP(F638,税率表!$A$41:$D$43,4,1),0)</f>
        <v>0</v>
      </c>
      <c r="I638" s="30">
        <f t="shared" si="42"/>
        <v>0</v>
      </c>
      <c r="J638" s="30">
        <f t="shared" si="43"/>
        <v>0</v>
      </c>
    </row>
    <row r="639" spans="1:10">
      <c r="A639" s="28">
        <v>638</v>
      </c>
      <c r="B639" s="28"/>
      <c r="C639" s="28"/>
      <c r="D639" s="29"/>
      <c r="E639" s="35">
        <f t="shared" si="40"/>
        <v>0</v>
      </c>
      <c r="F639" s="35">
        <f t="shared" si="41"/>
        <v>0</v>
      </c>
      <c r="G639" s="30">
        <f>IF(F639&gt;0,VLOOKUP(F639,税率表!$A$41:$D$43,3,1),0)</f>
        <v>0</v>
      </c>
      <c r="H639" s="30">
        <f>IF(F639&gt;0,VLOOKUP(F639,税率表!$A$41:$D$43,4,1),0)</f>
        <v>0</v>
      </c>
      <c r="I639" s="30">
        <f t="shared" si="42"/>
        <v>0</v>
      </c>
      <c r="J639" s="30">
        <f t="shared" si="43"/>
        <v>0</v>
      </c>
    </row>
    <row r="640" spans="1:10">
      <c r="A640" s="28">
        <v>639</v>
      </c>
      <c r="B640" s="28"/>
      <c r="C640" s="28"/>
      <c r="D640" s="29"/>
      <c r="E640" s="35">
        <f t="shared" si="40"/>
        <v>0</v>
      </c>
      <c r="F640" s="35">
        <f t="shared" si="41"/>
        <v>0</v>
      </c>
      <c r="G640" s="30">
        <f>IF(F640&gt;0,VLOOKUP(F640,税率表!$A$41:$D$43,3,1),0)</f>
        <v>0</v>
      </c>
      <c r="H640" s="30">
        <f>IF(F640&gt;0,VLOOKUP(F640,税率表!$A$41:$D$43,4,1),0)</f>
        <v>0</v>
      </c>
      <c r="I640" s="30">
        <f t="shared" si="42"/>
        <v>0</v>
      </c>
      <c r="J640" s="30">
        <f t="shared" si="43"/>
        <v>0</v>
      </c>
    </row>
    <row r="641" spans="1:10">
      <c r="A641" s="28">
        <v>640</v>
      </c>
      <c r="B641" s="28"/>
      <c r="C641" s="28"/>
      <c r="D641" s="29"/>
      <c r="E641" s="35">
        <f t="shared" si="40"/>
        <v>0</v>
      </c>
      <c r="F641" s="35">
        <f t="shared" si="41"/>
        <v>0</v>
      </c>
      <c r="G641" s="30">
        <f>IF(F641&gt;0,VLOOKUP(F641,税率表!$A$41:$D$43,3,1),0)</f>
        <v>0</v>
      </c>
      <c r="H641" s="30">
        <f>IF(F641&gt;0,VLOOKUP(F641,税率表!$A$41:$D$43,4,1),0)</f>
        <v>0</v>
      </c>
      <c r="I641" s="30">
        <f t="shared" si="42"/>
        <v>0</v>
      </c>
      <c r="J641" s="30">
        <f t="shared" si="43"/>
        <v>0</v>
      </c>
    </row>
    <row r="642" spans="1:10">
      <c r="A642" s="28">
        <v>641</v>
      </c>
      <c r="B642" s="28"/>
      <c r="C642" s="28"/>
      <c r="D642" s="29"/>
      <c r="E642" s="35">
        <f t="shared" si="40"/>
        <v>0</v>
      </c>
      <c r="F642" s="35">
        <f t="shared" si="41"/>
        <v>0</v>
      </c>
      <c r="G642" s="30">
        <f>IF(F642&gt;0,VLOOKUP(F642,税率表!$A$41:$D$43,3,1),0)</f>
        <v>0</v>
      </c>
      <c r="H642" s="30">
        <f>IF(F642&gt;0,VLOOKUP(F642,税率表!$A$41:$D$43,4,1),0)</f>
        <v>0</v>
      </c>
      <c r="I642" s="30">
        <f t="shared" si="42"/>
        <v>0</v>
      </c>
      <c r="J642" s="30">
        <f t="shared" si="43"/>
        <v>0</v>
      </c>
    </row>
    <row r="643" spans="1:10">
      <c r="A643" s="28">
        <v>642</v>
      </c>
      <c r="B643" s="28"/>
      <c r="C643" s="28"/>
      <c r="D643" s="29"/>
      <c r="E643" s="35">
        <f t="shared" si="40"/>
        <v>0</v>
      </c>
      <c r="F643" s="35">
        <f t="shared" si="41"/>
        <v>0</v>
      </c>
      <c r="G643" s="30">
        <f>IF(F643&gt;0,VLOOKUP(F643,税率表!$A$41:$D$43,3,1),0)</f>
        <v>0</v>
      </c>
      <c r="H643" s="30">
        <f>IF(F643&gt;0,VLOOKUP(F643,税率表!$A$41:$D$43,4,1),0)</f>
        <v>0</v>
      </c>
      <c r="I643" s="30">
        <f t="shared" si="42"/>
        <v>0</v>
      </c>
      <c r="J643" s="30">
        <f t="shared" si="43"/>
        <v>0</v>
      </c>
    </row>
    <row r="644" spans="1:10">
      <c r="A644" s="28">
        <v>643</v>
      </c>
      <c r="B644" s="28"/>
      <c r="C644" s="28"/>
      <c r="D644" s="29"/>
      <c r="E644" s="35">
        <f t="shared" si="40"/>
        <v>0</v>
      </c>
      <c r="F644" s="35">
        <f t="shared" si="41"/>
        <v>0</v>
      </c>
      <c r="G644" s="30">
        <f>IF(F644&gt;0,VLOOKUP(F644,税率表!$A$41:$D$43,3,1),0)</f>
        <v>0</v>
      </c>
      <c r="H644" s="30">
        <f>IF(F644&gt;0,VLOOKUP(F644,税率表!$A$41:$D$43,4,1),0)</f>
        <v>0</v>
      </c>
      <c r="I644" s="30">
        <f t="shared" si="42"/>
        <v>0</v>
      </c>
      <c r="J644" s="30">
        <f t="shared" si="43"/>
        <v>0</v>
      </c>
    </row>
    <row r="645" spans="1:10">
      <c r="A645" s="28">
        <v>644</v>
      </c>
      <c r="B645" s="28"/>
      <c r="C645" s="28"/>
      <c r="D645" s="29"/>
      <c r="E645" s="35">
        <f t="shared" si="40"/>
        <v>0</v>
      </c>
      <c r="F645" s="35">
        <f t="shared" si="41"/>
        <v>0</v>
      </c>
      <c r="G645" s="30">
        <f>IF(F645&gt;0,VLOOKUP(F645,税率表!$A$41:$D$43,3,1),0)</f>
        <v>0</v>
      </c>
      <c r="H645" s="30">
        <f>IF(F645&gt;0,VLOOKUP(F645,税率表!$A$41:$D$43,4,1),0)</f>
        <v>0</v>
      </c>
      <c r="I645" s="30">
        <f t="shared" si="42"/>
        <v>0</v>
      </c>
      <c r="J645" s="30">
        <f t="shared" si="43"/>
        <v>0</v>
      </c>
    </row>
    <row r="646" spans="1:10">
      <c r="A646" s="28">
        <v>645</v>
      </c>
      <c r="B646" s="28"/>
      <c r="C646" s="28"/>
      <c r="D646" s="29"/>
      <c r="E646" s="35">
        <f t="shared" si="40"/>
        <v>0</v>
      </c>
      <c r="F646" s="35">
        <f t="shared" si="41"/>
        <v>0</v>
      </c>
      <c r="G646" s="30">
        <f>IF(F646&gt;0,VLOOKUP(F646,税率表!$A$41:$D$43,3,1),0)</f>
        <v>0</v>
      </c>
      <c r="H646" s="30">
        <f>IF(F646&gt;0,VLOOKUP(F646,税率表!$A$41:$D$43,4,1),0)</f>
        <v>0</v>
      </c>
      <c r="I646" s="30">
        <f t="shared" si="42"/>
        <v>0</v>
      </c>
      <c r="J646" s="30">
        <f t="shared" si="43"/>
        <v>0</v>
      </c>
    </row>
    <row r="647" spans="1:10">
      <c r="A647" s="28">
        <v>646</v>
      </c>
      <c r="B647" s="28"/>
      <c r="C647" s="28"/>
      <c r="D647" s="29"/>
      <c r="E647" s="35">
        <f t="shared" si="40"/>
        <v>0</v>
      </c>
      <c r="F647" s="35">
        <f t="shared" si="41"/>
        <v>0</v>
      </c>
      <c r="G647" s="30">
        <f>IF(F647&gt;0,VLOOKUP(F647,税率表!$A$41:$D$43,3,1),0)</f>
        <v>0</v>
      </c>
      <c r="H647" s="30">
        <f>IF(F647&gt;0,VLOOKUP(F647,税率表!$A$41:$D$43,4,1),0)</f>
        <v>0</v>
      </c>
      <c r="I647" s="30">
        <f t="shared" si="42"/>
        <v>0</v>
      </c>
      <c r="J647" s="30">
        <f t="shared" si="43"/>
        <v>0</v>
      </c>
    </row>
    <row r="648" spans="1:10">
      <c r="A648" s="28">
        <v>647</v>
      </c>
      <c r="B648" s="28"/>
      <c r="C648" s="28"/>
      <c r="D648" s="29"/>
      <c r="E648" s="35">
        <f t="shared" si="40"/>
        <v>0</v>
      </c>
      <c r="F648" s="35">
        <f t="shared" si="41"/>
        <v>0</v>
      </c>
      <c r="G648" s="30">
        <f>IF(F648&gt;0,VLOOKUP(F648,税率表!$A$41:$D$43,3,1),0)</f>
        <v>0</v>
      </c>
      <c r="H648" s="30">
        <f>IF(F648&gt;0,VLOOKUP(F648,税率表!$A$41:$D$43,4,1),0)</f>
        <v>0</v>
      </c>
      <c r="I648" s="30">
        <f t="shared" si="42"/>
        <v>0</v>
      </c>
      <c r="J648" s="30">
        <f t="shared" si="43"/>
        <v>0</v>
      </c>
    </row>
    <row r="649" spans="1:10">
      <c r="A649" s="28">
        <v>648</v>
      </c>
      <c r="B649" s="28"/>
      <c r="C649" s="28"/>
      <c r="D649" s="29"/>
      <c r="E649" s="35">
        <f t="shared" si="40"/>
        <v>0</v>
      </c>
      <c r="F649" s="35">
        <f t="shared" si="41"/>
        <v>0</v>
      </c>
      <c r="G649" s="30">
        <f>IF(F649&gt;0,VLOOKUP(F649,税率表!$A$41:$D$43,3,1),0)</f>
        <v>0</v>
      </c>
      <c r="H649" s="30">
        <f>IF(F649&gt;0,VLOOKUP(F649,税率表!$A$41:$D$43,4,1),0)</f>
        <v>0</v>
      </c>
      <c r="I649" s="30">
        <f t="shared" si="42"/>
        <v>0</v>
      </c>
      <c r="J649" s="30">
        <f t="shared" si="43"/>
        <v>0</v>
      </c>
    </row>
    <row r="650" spans="1:10">
      <c r="A650" s="28">
        <v>649</v>
      </c>
      <c r="B650" s="28"/>
      <c r="C650" s="28"/>
      <c r="D650" s="29"/>
      <c r="E650" s="35">
        <f t="shared" ref="E650:E713" si="44">IF(D650&gt;0,IF(D650&lt;=4000,800,ROUND(D650*0.2,2)),0)</f>
        <v>0</v>
      </c>
      <c r="F650" s="35">
        <f t="shared" ref="F650:F713" si="45">ROUND(MAX((D650-E650),0),2)</f>
        <v>0</v>
      </c>
      <c r="G650" s="30">
        <f>IF(F650&gt;0,VLOOKUP(F650,税率表!$A$41:$D$43,3,1),0)</f>
        <v>0</v>
      </c>
      <c r="H650" s="30">
        <f>IF(F650&gt;0,VLOOKUP(F650,税率表!$A$41:$D$43,4,1),0)</f>
        <v>0</v>
      </c>
      <c r="I650" s="30">
        <f t="shared" ref="I650:I713" si="46">ROUND(F650*G650-H650,2)</f>
        <v>0</v>
      </c>
      <c r="J650" s="30">
        <f t="shared" ref="J650:J713" si="47">D650-I650</f>
        <v>0</v>
      </c>
    </row>
    <row r="651" spans="1:10">
      <c r="A651" s="28">
        <v>650</v>
      </c>
      <c r="B651" s="28"/>
      <c r="C651" s="28"/>
      <c r="D651" s="29"/>
      <c r="E651" s="35">
        <f t="shared" si="44"/>
        <v>0</v>
      </c>
      <c r="F651" s="35">
        <f t="shared" si="45"/>
        <v>0</v>
      </c>
      <c r="G651" s="30">
        <f>IF(F651&gt;0,VLOOKUP(F651,税率表!$A$41:$D$43,3,1),0)</f>
        <v>0</v>
      </c>
      <c r="H651" s="30">
        <f>IF(F651&gt;0,VLOOKUP(F651,税率表!$A$41:$D$43,4,1),0)</f>
        <v>0</v>
      </c>
      <c r="I651" s="30">
        <f t="shared" si="46"/>
        <v>0</v>
      </c>
      <c r="J651" s="30">
        <f t="shared" si="47"/>
        <v>0</v>
      </c>
    </row>
    <row r="652" spans="1:10">
      <c r="A652" s="28">
        <v>651</v>
      </c>
      <c r="B652" s="28"/>
      <c r="C652" s="28"/>
      <c r="D652" s="29"/>
      <c r="E652" s="35">
        <f t="shared" si="44"/>
        <v>0</v>
      </c>
      <c r="F652" s="35">
        <f t="shared" si="45"/>
        <v>0</v>
      </c>
      <c r="G652" s="30">
        <f>IF(F652&gt;0,VLOOKUP(F652,税率表!$A$41:$D$43,3,1),0)</f>
        <v>0</v>
      </c>
      <c r="H652" s="30">
        <f>IF(F652&gt;0,VLOOKUP(F652,税率表!$A$41:$D$43,4,1),0)</f>
        <v>0</v>
      </c>
      <c r="I652" s="30">
        <f t="shared" si="46"/>
        <v>0</v>
      </c>
      <c r="J652" s="30">
        <f t="shared" si="47"/>
        <v>0</v>
      </c>
    </row>
    <row r="653" spans="1:10">
      <c r="A653" s="28">
        <v>652</v>
      </c>
      <c r="B653" s="28"/>
      <c r="C653" s="28"/>
      <c r="D653" s="29"/>
      <c r="E653" s="35">
        <f t="shared" si="44"/>
        <v>0</v>
      </c>
      <c r="F653" s="35">
        <f t="shared" si="45"/>
        <v>0</v>
      </c>
      <c r="G653" s="30">
        <f>IF(F653&gt;0,VLOOKUP(F653,税率表!$A$41:$D$43,3,1),0)</f>
        <v>0</v>
      </c>
      <c r="H653" s="30">
        <f>IF(F653&gt;0,VLOOKUP(F653,税率表!$A$41:$D$43,4,1),0)</f>
        <v>0</v>
      </c>
      <c r="I653" s="30">
        <f t="shared" si="46"/>
        <v>0</v>
      </c>
      <c r="J653" s="30">
        <f t="shared" si="47"/>
        <v>0</v>
      </c>
    </row>
    <row r="654" spans="1:10">
      <c r="A654" s="28">
        <v>653</v>
      </c>
      <c r="B654" s="28"/>
      <c r="C654" s="28"/>
      <c r="D654" s="29"/>
      <c r="E654" s="35">
        <f t="shared" si="44"/>
        <v>0</v>
      </c>
      <c r="F654" s="35">
        <f t="shared" si="45"/>
        <v>0</v>
      </c>
      <c r="G654" s="30">
        <f>IF(F654&gt;0,VLOOKUP(F654,税率表!$A$41:$D$43,3,1),0)</f>
        <v>0</v>
      </c>
      <c r="H654" s="30">
        <f>IF(F654&gt;0,VLOOKUP(F654,税率表!$A$41:$D$43,4,1),0)</f>
        <v>0</v>
      </c>
      <c r="I654" s="30">
        <f t="shared" si="46"/>
        <v>0</v>
      </c>
      <c r="J654" s="30">
        <f t="shared" si="47"/>
        <v>0</v>
      </c>
    </row>
    <row r="655" spans="1:10">
      <c r="A655" s="28">
        <v>654</v>
      </c>
      <c r="B655" s="28"/>
      <c r="C655" s="28"/>
      <c r="D655" s="29"/>
      <c r="E655" s="35">
        <f t="shared" si="44"/>
        <v>0</v>
      </c>
      <c r="F655" s="35">
        <f t="shared" si="45"/>
        <v>0</v>
      </c>
      <c r="G655" s="30">
        <f>IF(F655&gt;0,VLOOKUP(F655,税率表!$A$41:$D$43,3,1),0)</f>
        <v>0</v>
      </c>
      <c r="H655" s="30">
        <f>IF(F655&gt;0,VLOOKUP(F655,税率表!$A$41:$D$43,4,1),0)</f>
        <v>0</v>
      </c>
      <c r="I655" s="30">
        <f t="shared" si="46"/>
        <v>0</v>
      </c>
      <c r="J655" s="30">
        <f t="shared" si="47"/>
        <v>0</v>
      </c>
    </row>
    <row r="656" spans="1:10">
      <c r="A656" s="28">
        <v>655</v>
      </c>
      <c r="B656" s="28"/>
      <c r="C656" s="28"/>
      <c r="D656" s="29"/>
      <c r="E656" s="35">
        <f t="shared" si="44"/>
        <v>0</v>
      </c>
      <c r="F656" s="35">
        <f t="shared" si="45"/>
        <v>0</v>
      </c>
      <c r="G656" s="30">
        <f>IF(F656&gt;0,VLOOKUP(F656,税率表!$A$41:$D$43,3,1),0)</f>
        <v>0</v>
      </c>
      <c r="H656" s="30">
        <f>IF(F656&gt;0,VLOOKUP(F656,税率表!$A$41:$D$43,4,1),0)</f>
        <v>0</v>
      </c>
      <c r="I656" s="30">
        <f t="shared" si="46"/>
        <v>0</v>
      </c>
      <c r="J656" s="30">
        <f t="shared" si="47"/>
        <v>0</v>
      </c>
    </row>
    <row r="657" spans="1:10">
      <c r="A657" s="28">
        <v>656</v>
      </c>
      <c r="B657" s="28"/>
      <c r="C657" s="28"/>
      <c r="D657" s="29"/>
      <c r="E657" s="35">
        <f t="shared" si="44"/>
        <v>0</v>
      </c>
      <c r="F657" s="35">
        <f t="shared" si="45"/>
        <v>0</v>
      </c>
      <c r="G657" s="30">
        <f>IF(F657&gt;0,VLOOKUP(F657,税率表!$A$41:$D$43,3,1),0)</f>
        <v>0</v>
      </c>
      <c r="H657" s="30">
        <f>IF(F657&gt;0,VLOOKUP(F657,税率表!$A$41:$D$43,4,1),0)</f>
        <v>0</v>
      </c>
      <c r="I657" s="30">
        <f t="shared" si="46"/>
        <v>0</v>
      </c>
      <c r="J657" s="30">
        <f t="shared" si="47"/>
        <v>0</v>
      </c>
    </row>
    <row r="658" spans="1:10">
      <c r="A658" s="28">
        <v>657</v>
      </c>
      <c r="B658" s="28"/>
      <c r="C658" s="28"/>
      <c r="D658" s="29"/>
      <c r="E658" s="35">
        <f t="shared" si="44"/>
        <v>0</v>
      </c>
      <c r="F658" s="35">
        <f t="shared" si="45"/>
        <v>0</v>
      </c>
      <c r="G658" s="30">
        <f>IF(F658&gt;0,VLOOKUP(F658,税率表!$A$41:$D$43,3,1),0)</f>
        <v>0</v>
      </c>
      <c r="H658" s="30">
        <f>IF(F658&gt;0,VLOOKUP(F658,税率表!$A$41:$D$43,4,1),0)</f>
        <v>0</v>
      </c>
      <c r="I658" s="30">
        <f t="shared" si="46"/>
        <v>0</v>
      </c>
      <c r="J658" s="30">
        <f t="shared" si="47"/>
        <v>0</v>
      </c>
    </row>
    <row r="659" spans="1:10">
      <c r="A659" s="28">
        <v>658</v>
      </c>
      <c r="B659" s="28"/>
      <c r="C659" s="28"/>
      <c r="D659" s="29"/>
      <c r="E659" s="35">
        <f t="shared" si="44"/>
        <v>0</v>
      </c>
      <c r="F659" s="35">
        <f t="shared" si="45"/>
        <v>0</v>
      </c>
      <c r="G659" s="30">
        <f>IF(F659&gt;0,VLOOKUP(F659,税率表!$A$41:$D$43,3,1),0)</f>
        <v>0</v>
      </c>
      <c r="H659" s="30">
        <f>IF(F659&gt;0,VLOOKUP(F659,税率表!$A$41:$D$43,4,1),0)</f>
        <v>0</v>
      </c>
      <c r="I659" s="30">
        <f t="shared" si="46"/>
        <v>0</v>
      </c>
      <c r="J659" s="30">
        <f t="shared" si="47"/>
        <v>0</v>
      </c>
    </row>
    <row r="660" spans="1:10">
      <c r="A660" s="28">
        <v>659</v>
      </c>
      <c r="B660" s="28"/>
      <c r="C660" s="28"/>
      <c r="D660" s="29"/>
      <c r="E660" s="35">
        <f t="shared" si="44"/>
        <v>0</v>
      </c>
      <c r="F660" s="35">
        <f t="shared" si="45"/>
        <v>0</v>
      </c>
      <c r="G660" s="30">
        <f>IF(F660&gt;0,VLOOKUP(F660,税率表!$A$41:$D$43,3,1),0)</f>
        <v>0</v>
      </c>
      <c r="H660" s="30">
        <f>IF(F660&gt;0,VLOOKUP(F660,税率表!$A$41:$D$43,4,1),0)</f>
        <v>0</v>
      </c>
      <c r="I660" s="30">
        <f t="shared" si="46"/>
        <v>0</v>
      </c>
      <c r="J660" s="30">
        <f t="shared" si="47"/>
        <v>0</v>
      </c>
    </row>
    <row r="661" spans="1:10">
      <c r="A661" s="28">
        <v>660</v>
      </c>
      <c r="B661" s="28"/>
      <c r="C661" s="28"/>
      <c r="D661" s="29"/>
      <c r="E661" s="35">
        <f t="shared" si="44"/>
        <v>0</v>
      </c>
      <c r="F661" s="35">
        <f t="shared" si="45"/>
        <v>0</v>
      </c>
      <c r="G661" s="30">
        <f>IF(F661&gt;0,VLOOKUP(F661,税率表!$A$41:$D$43,3,1),0)</f>
        <v>0</v>
      </c>
      <c r="H661" s="30">
        <f>IF(F661&gt;0,VLOOKUP(F661,税率表!$A$41:$D$43,4,1),0)</f>
        <v>0</v>
      </c>
      <c r="I661" s="30">
        <f t="shared" si="46"/>
        <v>0</v>
      </c>
      <c r="J661" s="30">
        <f t="shared" si="47"/>
        <v>0</v>
      </c>
    </row>
    <row r="662" spans="1:10">
      <c r="A662" s="28">
        <v>661</v>
      </c>
      <c r="B662" s="28"/>
      <c r="C662" s="28"/>
      <c r="D662" s="29"/>
      <c r="E662" s="35">
        <f t="shared" si="44"/>
        <v>0</v>
      </c>
      <c r="F662" s="35">
        <f t="shared" si="45"/>
        <v>0</v>
      </c>
      <c r="G662" s="30">
        <f>IF(F662&gt;0,VLOOKUP(F662,税率表!$A$41:$D$43,3,1),0)</f>
        <v>0</v>
      </c>
      <c r="H662" s="30">
        <f>IF(F662&gt;0,VLOOKUP(F662,税率表!$A$41:$D$43,4,1),0)</f>
        <v>0</v>
      </c>
      <c r="I662" s="30">
        <f t="shared" si="46"/>
        <v>0</v>
      </c>
      <c r="J662" s="30">
        <f t="shared" si="47"/>
        <v>0</v>
      </c>
    </row>
    <row r="663" spans="1:10">
      <c r="A663" s="28">
        <v>662</v>
      </c>
      <c r="B663" s="28"/>
      <c r="C663" s="28"/>
      <c r="D663" s="29"/>
      <c r="E663" s="35">
        <f t="shared" si="44"/>
        <v>0</v>
      </c>
      <c r="F663" s="35">
        <f t="shared" si="45"/>
        <v>0</v>
      </c>
      <c r="G663" s="30">
        <f>IF(F663&gt;0,VLOOKUP(F663,税率表!$A$41:$D$43,3,1),0)</f>
        <v>0</v>
      </c>
      <c r="H663" s="30">
        <f>IF(F663&gt;0,VLOOKUP(F663,税率表!$A$41:$D$43,4,1),0)</f>
        <v>0</v>
      </c>
      <c r="I663" s="30">
        <f t="shared" si="46"/>
        <v>0</v>
      </c>
      <c r="J663" s="30">
        <f t="shared" si="47"/>
        <v>0</v>
      </c>
    </row>
    <row r="664" spans="1:10">
      <c r="A664" s="28">
        <v>663</v>
      </c>
      <c r="B664" s="28"/>
      <c r="C664" s="28"/>
      <c r="D664" s="29"/>
      <c r="E664" s="35">
        <f t="shared" si="44"/>
        <v>0</v>
      </c>
      <c r="F664" s="35">
        <f t="shared" si="45"/>
        <v>0</v>
      </c>
      <c r="G664" s="30">
        <f>IF(F664&gt;0,VLOOKUP(F664,税率表!$A$41:$D$43,3,1),0)</f>
        <v>0</v>
      </c>
      <c r="H664" s="30">
        <f>IF(F664&gt;0,VLOOKUP(F664,税率表!$A$41:$D$43,4,1),0)</f>
        <v>0</v>
      </c>
      <c r="I664" s="30">
        <f t="shared" si="46"/>
        <v>0</v>
      </c>
      <c r="J664" s="30">
        <f t="shared" si="47"/>
        <v>0</v>
      </c>
    </row>
    <row r="665" spans="1:10">
      <c r="A665" s="28">
        <v>664</v>
      </c>
      <c r="B665" s="28"/>
      <c r="C665" s="28"/>
      <c r="D665" s="29"/>
      <c r="E665" s="35">
        <f t="shared" si="44"/>
        <v>0</v>
      </c>
      <c r="F665" s="35">
        <f t="shared" si="45"/>
        <v>0</v>
      </c>
      <c r="G665" s="30">
        <f>IF(F665&gt;0,VLOOKUP(F665,税率表!$A$41:$D$43,3,1),0)</f>
        <v>0</v>
      </c>
      <c r="H665" s="30">
        <f>IF(F665&gt;0,VLOOKUP(F665,税率表!$A$41:$D$43,4,1),0)</f>
        <v>0</v>
      </c>
      <c r="I665" s="30">
        <f t="shared" si="46"/>
        <v>0</v>
      </c>
      <c r="J665" s="30">
        <f t="shared" si="47"/>
        <v>0</v>
      </c>
    </row>
    <row r="666" spans="1:10">
      <c r="A666" s="28">
        <v>665</v>
      </c>
      <c r="B666" s="28"/>
      <c r="C666" s="28"/>
      <c r="D666" s="29"/>
      <c r="E666" s="35">
        <f t="shared" si="44"/>
        <v>0</v>
      </c>
      <c r="F666" s="35">
        <f t="shared" si="45"/>
        <v>0</v>
      </c>
      <c r="G666" s="30">
        <f>IF(F666&gt;0,VLOOKUP(F666,税率表!$A$41:$D$43,3,1),0)</f>
        <v>0</v>
      </c>
      <c r="H666" s="30">
        <f>IF(F666&gt;0,VLOOKUP(F666,税率表!$A$41:$D$43,4,1),0)</f>
        <v>0</v>
      </c>
      <c r="I666" s="30">
        <f t="shared" si="46"/>
        <v>0</v>
      </c>
      <c r="J666" s="30">
        <f t="shared" si="47"/>
        <v>0</v>
      </c>
    </row>
    <row r="667" spans="1:10">
      <c r="A667" s="28">
        <v>666</v>
      </c>
      <c r="B667" s="28"/>
      <c r="C667" s="28"/>
      <c r="D667" s="29"/>
      <c r="E667" s="35">
        <f t="shared" si="44"/>
        <v>0</v>
      </c>
      <c r="F667" s="35">
        <f t="shared" si="45"/>
        <v>0</v>
      </c>
      <c r="G667" s="30">
        <f>IF(F667&gt;0,VLOOKUP(F667,税率表!$A$41:$D$43,3,1),0)</f>
        <v>0</v>
      </c>
      <c r="H667" s="30">
        <f>IF(F667&gt;0,VLOOKUP(F667,税率表!$A$41:$D$43,4,1),0)</f>
        <v>0</v>
      </c>
      <c r="I667" s="30">
        <f t="shared" si="46"/>
        <v>0</v>
      </c>
      <c r="J667" s="30">
        <f t="shared" si="47"/>
        <v>0</v>
      </c>
    </row>
    <row r="668" spans="1:10">
      <c r="A668" s="28">
        <v>667</v>
      </c>
      <c r="B668" s="28"/>
      <c r="C668" s="28"/>
      <c r="D668" s="29"/>
      <c r="E668" s="35">
        <f t="shared" si="44"/>
        <v>0</v>
      </c>
      <c r="F668" s="35">
        <f t="shared" si="45"/>
        <v>0</v>
      </c>
      <c r="G668" s="30">
        <f>IF(F668&gt;0,VLOOKUP(F668,税率表!$A$41:$D$43,3,1),0)</f>
        <v>0</v>
      </c>
      <c r="H668" s="30">
        <f>IF(F668&gt;0,VLOOKUP(F668,税率表!$A$41:$D$43,4,1),0)</f>
        <v>0</v>
      </c>
      <c r="I668" s="30">
        <f t="shared" si="46"/>
        <v>0</v>
      </c>
      <c r="J668" s="30">
        <f t="shared" si="47"/>
        <v>0</v>
      </c>
    </row>
    <row r="669" spans="1:10">
      <c r="A669" s="28">
        <v>668</v>
      </c>
      <c r="B669" s="28"/>
      <c r="C669" s="28"/>
      <c r="D669" s="29"/>
      <c r="E669" s="35">
        <f t="shared" si="44"/>
        <v>0</v>
      </c>
      <c r="F669" s="35">
        <f t="shared" si="45"/>
        <v>0</v>
      </c>
      <c r="G669" s="30">
        <f>IF(F669&gt;0,VLOOKUP(F669,税率表!$A$41:$D$43,3,1),0)</f>
        <v>0</v>
      </c>
      <c r="H669" s="30">
        <f>IF(F669&gt;0,VLOOKUP(F669,税率表!$A$41:$D$43,4,1),0)</f>
        <v>0</v>
      </c>
      <c r="I669" s="30">
        <f t="shared" si="46"/>
        <v>0</v>
      </c>
      <c r="J669" s="30">
        <f t="shared" si="47"/>
        <v>0</v>
      </c>
    </row>
    <row r="670" spans="1:10">
      <c r="A670" s="28">
        <v>669</v>
      </c>
      <c r="B670" s="28"/>
      <c r="C670" s="28"/>
      <c r="D670" s="29"/>
      <c r="E670" s="35">
        <f t="shared" si="44"/>
        <v>0</v>
      </c>
      <c r="F670" s="35">
        <f t="shared" si="45"/>
        <v>0</v>
      </c>
      <c r="G670" s="30">
        <f>IF(F670&gt;0,VLOOKUP(F670,税率表!$A$41:$D$43,3,1),0)</f>
        <v>0</v>
      </c>
      <c r="H670" s="30">
        <f>IF(F670&gt;0,VLOOKUP(F670,税率表!$A$41:$D$43,4,1),0)</f>
        <v>0</v>
      </c>
      <c r="I670" s="30">
        <f t="shared" si="46"/>
        <v>0</v>
      </c>
      <c r="J670" s="30">
        <f t="shared" si="47"/>
        <v>0</v>
      </c>
    </row>
    <row r="671" spans="1:10">
      <c r="A671" s="28">
        <v>670</v>
      </c>
      <c r="B671" s="28"/>
      <c r="C671" s="28"/>
      <c r="D671" s="29"/>
      <c r="E671" s="35">
        <f t="shared" si="44"/>
        <v>0</v>
      </c>
      <c r="F671" s="35">
        <f t="shared" si="45"/>
        <v>0</v>
      </c>
      <c r="G671" s="30">
        <f>IF(F671&gt;0,VLOOKUP(F671,税率表!$A$41:$D$43,3,1),0)</f>
        <v>0</v>
      </c>
      <c r="H671" s="30">
        <f>IF(F671&gt;0,VLOOKUP(F671,税率表!$A$41:$D$43,4,1),0)</f>
        <v>0</v>
      </c>
      <c r="I671" s="30">
        <f t="shared" si="46"/>
        <v>0</v>
      </c>
      <c r="J671" s="30">
        <f t="shared" si="47"/>
        <v>0</v>
      </c>
    </row>
    <row r="672" spans="1:10">
      <c r="A672" s="28">
        <v>671</v>
      </c>
      <c r="B672" s="28"/>
      <c r="C672" s="28"/>
      <c r="D672" s="29"/>
      <c r="E672" s="35">
        <f t="shared" si="44"/>
        <v>0</v>
      </c>
      <c r="F672" s="35">
        <f t="shared" si="45"/>
        <v>0</v>
      </c>
      <c r="G672" s="30">
        <f>IF(F672&gt;0,VLOOKUP(F672,税率表!$A$41:$D$43,3,1),0)</f>
        <v>0</v>
      </c>
      <c r="H672" s="30">
        <f>IF(F672&gt;0,VLOOKUP(F672,税率表!$A$41:$D$43,4,1),0)</f>
        <v>0</v>
      </c>
      <c r="I672" s="30">
        <f t="shared" si="46"/>
        <v>0</v>
      </c>
      <c r="J672" s="30">
        <f t="shared" si="47"/>
        <v>0</v>
      </c>
    </row>
    <row r="673" spans="1:10">
      <c r="A673" s="28">
        <v>672</v>
      </c>
      <c r="B673" s="28"/>
      <c r="C673" s="28"/>
      <c r="D673" s="29"/>
      <c r="E673" s="35">
        <f t="shared" si="44"/>
        <v>0</v>
      </c>
      <c r="F673" s="35">
        <f t="shared" si="45"/>
        <v>0</v>
      </c>
      <c r="G673" s="30">
        <f>IF(F673&gt;0,VLOOKUP(F673,税率表!$A$41:$D$43,3,1),0)</f>
        <v>0</v>
      </c>
      <c r="H673" s="30">
        <f>IF(F673&gt;0,VLOOKUP(F673,税率表!$A$41:$D$43,4,1),0)</f>
        <v>0</v>
      </c>
      <c r="I673" s="30">
        <f t="shared" si="46"/>
        <v>0</v>
      </c>
      <c r="J673" s="30">
        <f t="shared" si="47"/>
        <v>0</v>
      </c>
    </row>
    <row r="674" spans="1:10">
      <c r="A674" s="28">
        <v>673</v>
      </c>
      <c r="B674" s="28"/>
      <c r="C674" s="28"/>
      <c r="D674" s="29"/>
      <c r="E674" s="35">
        <f t="shared" si="44"/>
        <v>0</v>
      </c>
      <c r="F674" s="35">
        <f t="shared" si="45"/>
        <v>0</v>
      </c>
      <c r="G674" s="30">
        <f>IF(F674&gt;0,VLOOKUP(F674,税率表!$A$41:$D$43,3,1),0)</f>
        <v>0</v>
      </c>
      <c r="H674" s="30">
        <f>IF(F674&gt;0,VLOOKUP(F674,税率表!$A$41:$D$43,4,1),0)</f>
        <v>0</v>
      </c>
      <c r="I674" s="30">
        <f t="shared" si="46"/>
        <v>0</v>
      </c>
      <c r="J674" s="30">
        <f t="shared" si="47"/>
        <v>0</v>
      </c>
    </row>
    <row r="675" spans="1:10">
      <c r="A675" s="28">
        <v>674</v>
      </c>
      <c r="B675" s="28"/>
      <c r="C675" s="28"/>
      <c r="D675" s="29"/>
      <c r="E675" s="35">
        <f t="shared" si="44"/>
        <v>0</v>
      </c>
      <c r="F675" s="35">
        <f t="shared" si="45"/>
        <v>0</v>
      </c>
      <c r="G675" s="30">
        <f>IF(F675&gt;0,VLOOKUP(F675,税率表!$A$41:$D$43,3,1),0)</f>
        <v>0</v>
      </c>
      <c r="H675" s="30">
        <f>IF(F675&gt;0,VLOOKUP(F675,税率表!$A$41:$D$43,4,1),0)</f>
        <v>0</v>
      </c>
      <c r="I675" s="30">
        <f t="shared" si="46"/>
        <v>0</v>
      </c>
      <c r="J675" s="30">
        <f t="shared" si="47"/>
        <v>0</v>
      </c>
    </row>
    <row r="676" spans="1:10">
      <c r="A676" s="28">
        <v>675</v>
      </c>
      <c r="B676" s="28"/>
      <c r="C676" s="28"/>
      <c r="D676" s="29"/>
      <c r="E676" s="35">
        <f t="shared" si="44"/>
        <v>0</v>
      </c>
      <c r="F676" s="35">
        <f t="shared" si="45"/>
        <v>0</v>
      </c>
      <c r="G676" s="30">
        <f>IF(F676&gt;0,VLOOKUP(F676,税率表!$A$41:$D$43,3,1),0)</f>
        <v>0</v>
      </c>
      <c r="H676" s="30">
        <f>IF(F676&gt;0,VLOOKUP(F676,税率表!$A$41:$D$43,4,1),0)</f>
        <v>0</v>
      </c>
      <c r="I676" s="30">
        <f t="shared" si="46"/>
        <v>0</v>
      </c>
      <c r="J676" s="30">
        <f t="shared" si="47"/>
        <v>0</v>
      </c>
    </row>
    <row r="677" spans="1:10">
      <c r="A677" s="28">
        <v>676</v>
      </c>
      <c r="B677" s="28"/>
      <c r="C677" s="28"/>
      <c r="D677" s="29"/>
      <c r="E677" s="35">
        <f t="shared" si="44"/>
        <v>0</v>
      </c>
      <c r="F677" s="35">
        <f t="shared" si="45"/>
        <v>0</v>
      </c>
      <c r="G677" s="30">
        <f>IF(F677&gt;0,VLOOKUP(F677,税率表!$A$41:$D$43,3,1),0)</f>
        <v>0</v>
      </c>
      <c r="H677" s="30">
        <f>IF(F677&gt;0,VLOOKUP(F677,税率表!$A$41:$D$43,4,1),0)</f>
        <v>0</v>
      </c>
      <c r="I677" s="30">
        <f t="shared" si="46"/>
        <v>0</v>
      </c>
      <c r="J677" s="30">
        <f t="shared" si="47"/>
        <v>0</v>
      </c>
    </row>
    <row r="678" spans="1:10">
      <c r="A678" s="28">
        <v>677</v>
      </c>
      <c r="B678" s="28"/>
      <c r="C678" s="28"/>
      <c r="D678" s="29"/>
      <c r="E678" s="35">
        <f t="shared" si="44"/>
        <v>0</v>
      </c>
      <c r="F678" s="35">
        <f t="shared" si="45"/>
        <v>0</v>
      </c>
      <c r="G678" s="30">
        <f>IF(F678&gt;0,VLOOKUP(F678,税率表!$A$41:$D$43,3,1),0)</f>
        <v>0</v>
      </c>
      <c r="H678" s="30">
        <f>IF(F678&gt;0,VLOOKUP(F678,税率表!$A$41:$D$43,4,1),0)</f>
        <v>0</v>
      </c>
      <c r="I678" s="30">
        <f t="shared" si="46"/>
        <v>0</v>
      </c>
      <c r="J678" s="30">
        <f t="shared" si="47"/>
        <v>0</v>
      </c>
    </row>
    <row r="679" spans="1:10">
      <c r="A679" s="28">
        <v>678</v>
      </c>
      <c r="B679" s="28"/>
      <c r="C679" s="28"/>
      <c r="D679" s="29"/>
      <c r="E679" s="35">
        <f t="shared" si="44"/>
        <v>0</v>
      </c>
      <c r="F679" s="35">
        <f t="shared" si="45"/>
        <v>0</v>
      </c>
      <c r="G679" s="30">
        <f>IF(F679&gt;0,VLOOKUP(F679,税率表!$A$41:$D$43,3,1),0)</f>
        <v>0</v>
      </c>
      <c r="H679" s="30">
        <f>IF(F679&gt;0,VLOOKUP(F679,税率表!$A$41:$D$43,4,1),0)</f>
        <v>0</v>
      </c>
      <c r="I679" s="30">
        <f t="shared" si="46"/>
        <v>0</v>
      </c>
      <c r="J679" s="30">
        <f t="shared" si="47"/>
        <v>0</v>
      </c>
    </row>
    <row r="680" spans="1:10">
      <c r="A680" s="28">
        <v>679</v>
      </c>
      <c r="B680" s="28"/>
      <c r="C680" s="28"/>
      <c r="D680" s="29"/>
      <c r="E680" s="35">
        <f t="shared" si="44"/>
        <v>0</v>
      </c>
      <c r="F680" s="35">
        <f t="shared" si="45"/>
        <v>0</v>
      </c>
      <c r="G680" s="30">
        <f>IF(F680&gt;0,VLOOKUP(F680,税率表!$A$41:$D$43,3,1),0)</f>
        <v>0</v>
      </c>
      <c r="H680" s="30">
        <f>IF(F680&gt;0,VLOOKUP(F680,税率表!$A$41:$D$43,4,1),0)</f>
        <v>0</v>
      </c>
      <c r="I680" s="30">
        <f t="shared" si="46"/>
        <v>0</v>
      </c>
      <c r="J680" s="30">
        <f t="shared" si="47"/>
        <v>0</v>
      </c>
    </row>
    <row r="681" spans="1:10">
      <c r="A681" s="28">
        <v>680</v>
      </c>
      <c r="B681" s="28"/>
      <c r="C681" s="28"/>
      <c r="D681" s="29"/>
      <c r="E681" s="35">
        <f t="shared" si="44"/>
        <v>0</v>
      </c>
      <c r="F681" s="35">
        <f t="shared" si="45"/>
        <v>0</v>
      </c>
      <c r="G681" s="30">
        <f>IF(F681&gt;0,VLOOKUP(F681,税率表!$A$41:$D$43,3,1),0)</f>
        <v>0</v>
      </c>
      <c r="H681" s="30">
        <f>IF(F681&gt;0,VLOOKUP(F681,税率表!$A$41:$D$43,4,1),0)</f>
        <v>0</v>
      </c>
      <c r="I681" s="30">
        <f t="shared" si="46"/>
        <v>0</v>
      </c>
      <c r="J681" s="30">
        <f t="shared" si="47"/>
        <v>0</v>
      </c>
    </row>
    <row r="682" spans="1:10">
      <c r="A682" s="28">
        <v>681</v>
      </c>
      <c r="B682" s="28"/>
      <c r="C682" s="28"/>
      <c r="D682" s="29"/>
      <c r="E682" s="35">
        <f t="shared" si="44"/>
        <v>0</v>
      </c>
      <c r="F682" s="35">
        <f t="shared" si="45"/>
        <v>0</v>
      </c>
      <c r="G682" s="30">
        <f>IF(F682&gt;0,VLOOKUP(F682,税率表!$A$41:$D$43,3,1),0)</f>
        <v>0</v>
      </c>
      <c r="H682" s="30">
        <f>IF(F682&gt;0,VLOOKUP(F682,税率表!$A$41:$D$43,4,1),0)</f>
        <v>0</v>
      </c>
      <c r="I682" s="30">
        <f t="shared" si="46"/>
        <v>0</v>
      </c>
      <c r="J682" s="30">
        <f t="shared" si="47"/>
        <v>0</v>
      </c>
    </row>
    <row r="683" spans="1:10">
      <c r="A683" s="28">
        <v>682</v>
      </c>
      <c r="B683" s="28"/>
      <c r="C683" s="28"/>
      <c r="D683" s="29"/>
      <c r="E683" s="35">
        <f t="shared" si="44"/>
        <v>0</v>
      </c>
      <c r="F683" s="35">
        <f t="shared" si="45"/>
        <v>0</v>
      </c>
      <c r="G683" s="30">
        <f>IF(F683&gt;0,VLOOKUP(F683,税率表!$A$41:$D$43,3,1),0)</f>
        <v>0</v>
      </c>
      <c r="H683" s="30">
        <f>IF(F683&gt;0,VLOOKUP(F683,税率表!$A$41:$D$43,4,1),0)</f>
        <v>0</v>
      </c>
      <c r="I683" s="30">
        <f t="shared" si="46"/>
        <v>0</v>
      </c>
      <c r="J683" s="30">
        <f t="shared" si="47"/>
        <v>0</v>
      </c>
    </row>
    <row r="684" spans="1:10">
      <c r="A684" s="28">
        <v>683</v>
      </c>
      <c r="B684" s="28"/>
      <c r="C684" s="28"/>
      <c r="D684" s="29"/>
      <c r="E684" s="35">
        <f t="shared" si="44"/>
        <v>0</v>
      </c>
      <c r="F684" s="35">
        <f t="shared" si="45"/>
        <v>0</v>
      </c>
      <c r="G684" s="30">
        <f>IF(F684&gt;0,VLOOKUP(F684,税率表!$A$41:$D$43,3,1),0)</f>
        <v>0</v>
      </c>
      <c r="H684" s="30">
        <f>IF(F684&gt;0,VLOOKUP(F684,税率表!$A$41:$D$43,4,1),0)</f>
        <v>0</v>
      </c>
      <c r="I684" s="30">
        <f t="shared" si="46"/>
        <v>0</v>
      </c>
      <c r="J684" s="30">
        <f t="shared" si="47"/>
        <v>0</v>
      </c>
    </row>
    <row r="685" spans="1:10">
      <c r="A685" s="28">
        <v>684</v>
      </c>
      <c r="B685" s="28"/>
      <c r="C685" s="28"/>
      <c r="D685" s="29"/>
      <c r="E685" s="35">
        <f t="shared" si="44"/>
        <v>0</v>
      </c>
      <c r="F685" s="35">
        <f t="shared" si="45"/>
        <v>0</v>
      </c>
      <c r="G685" s="30">
        <f>IF(F685&gt;0,VLOOKUP(F685,税率表!$A$41:$D$43,3,1),0)</f>
        <v>0</v>
      </c>
      <c r="H685" s="30">
        <f>IF(F685&gt;0,VLOOKUP(F685,税率表!$A$41:$D$43,4,1),0)</f>
        <v>0</v>
      </c>
      <c r="I685" s="30">
        <f t="shared" si="46"/>
        <v>0</v>
      </c>
      <c r="J685" s="30">
        <f t="shared" si="47"/>
        <v>0</v>
      </c>
    </row>
    <row r="686" spans="1:10">
      <c r="A686" s="28">
        <v>685</v>
      </c>
      <c r="B686" s="28"/>
      <c r="C686" s="28"/>
      <c r="D686" s="29"/>
      <c r="E686" s="35">
        <f t="shared" si="44"/>
        <v>0</v>
      </c>
      <c r="F686" s="35">
        <f t="shared" si="45"/>
        <v>0</v>
      </c>
      <c r="G686" s="30">
        <f>IF(F686&gt;0,VLOOKUP(F686,税率表!$A$41:$D$43,3,1),0)</f>
        <v>0</v>
      </c>
      <c r="H686" s="30">
        <f>IF(F686&gt;0,VLOOKUP(F686,税率表!$A$41:$D$43,4,1),0)</f>
        <v>0</v>
      </c>
      <c r="I686" s="30">
        <f t="shared" si="46"/>
        <v>0</v>
      </c>
      <c r="J686" s="30">
        <f t="shared" si="47"/>
        <v>0</v>
      </c>
    </row>
    <row r="687" spans="1:10">
      <c r="A687" s="28">
        <v>686</v>
      </c>
      <c r="B687" s="28"/>
      <c r="C687" s="28"/>
      <c r="D687" s="29"/>
      <c r="E687" s="35">
        <f t="shared" si="44"/>
        <v>0</v>
      </c>
      <c r="F687" s="35">
        <f t="shared" si="45"/>
        <v>0</v>
      </c>
      <c r="G687" s="30">
        <f>IF(F687&gt;0,VLOOKUP(F687,税率表!$A$41:$D$43,3,1),0)</f>
        <v>0</v>
      </c>
      <c r="H687" s="30">
        <f>IF(F687&gt;0,VLOOKUP(F687,税率表!$A$41:$D$43,4,1),0)</f>
        <v>0</v>
      </c>
      <c r="I687" s="30">
        <f t="shared" si="46"/>
        <v>0</v>
      </c>
      <c r="J687" s="30">
        <f t="shared" si="47"/>
        <v>0</v>
      </c>
    </row>
    <row r="688" spans="1:10">
      <c r="A688" s="28">
        <v>687</v>
      </c>
      <c r="B688" s="28"/>
      <c r="C688" s="28"/>
      <c r="D688" s="29"/>
      <c r="E688" s="35">
        <f t="shared" si="44"/>
        <v>0</v>
      </c>
      <c r="F688" s="35">
        <f t="shared" si="45"/>
        <v>0</v>
      </c>
      <c r="G688" s="30">
        <f>IF(F688&gt;0,VLOOKUP(F688,税率表!$A$41:$D$43,3,1),0)</f>
        <v>0</v>
      </c>
      <c r="H688" s="30">
        <f>IF(F688&gt;0,VLOOKUP(F688,税率表!$A$41:$D$43,4,1),0)</f>
        <v>0</v>
      </c>
      <c r="I688" s="30">
        <f t="shared" si="46"/>
        <v>0</v>
      </c>
      <c r="J688" s="30">
        <f t="shared" si="47"/>
        <v>0</v>
      </c>
    </row>
    <row r="689" spans="1:10">
      <c r="A689" s="28">
        <v>688</v>
      </c>
      <c r="B689" s="28"/>
      <c r="C689" s="28"/>
      <c r="D689" s="29"/>
      <c r="E689" s="35">
        <f t="shared" si="44"/>
        <v>0</v>
      </c>
      <c r="F689" s="35">
        <f t="shared" si="45"/>
        <v>0</v>
      </c>
      <c r="G689" s="30">
        <f>IF(F689&gt;0,VLOOKUP(F689,税率表!$A$41:$D$43,3,1),0)</f>
        <v>0</v>
      </c>
      <c r="H689" s="30">
        <f>IF(F689&gt;0,VLOOKUP(F689,税率表!$A$41:$D$43,4,1),0)</f>
        <v>0</v>
      </c>
      <c r="I689" s="30">
        <f t="shared" si="46"/>
        <v>0</v>
      </c>
      <c r="J689" s="30">
        <f t="shared" si="47"/>
        <v>0</v>
      </c>
    </row>
    <row r="690" spans="1:10">
      <c r="A690" s="28">
        <v>689</v>
      </c>
      <c r="B690" s="28"/>
      <c r="C690" s="28"/>
      <c r="D690" s="29"/>
      <c r="E690" s="35">
        <f t="shared" si="44"/>
        <v>0</v>
      </c>
      <c r="F690" s="35">
        <f t="shared" si="45"/>
        <v>0</v>
      </c>
      <c r="G690" s="30">
        <f>IF(F690&gt;0,VLOOKUP(F690,税率表!$A$41:$D$43,3,1),0)</f>
        <v>0</v>
      </c>
      <c r="H690" s="30">
        <f>IF(F690&gt;0,VLOOKUP(F690,税率表!$A$41:$D$43,4,1),0)</f>
        <v>0</v>
      </c>
      <c r="I690" s="30">
        <f t="shared" si="46"/>
        <v>0</v>
      </c>
      <c r="J690" s="30">
        <f t="shared" si="47"/>
        <v>0</v>
      </c>
    </row>
    <row r="691" spans="1:10">
      <c r="A691" s="28">
        <v>690</v>
      </c>
      <c r="B691" s="28"/>
      <c r="C691" s="28"/>
      <c r="D691" s="29"/>
      <c r="E691" s="35">
        <f t="shared" si="44"/>
        <v>0</v>
      </c>
      <c r="F691" s="35">
        <f t="shared" si="45"/>
        <v>0</v>
      </c>
      <c r="G691" s="30">
        <f>IF(F691&gt;0,VLOOKUP(F691,税率表!$A$41:$D$43,3,1),0)</f>
        <v>0</v>
      </c>
      <c r="H691" s="30">
        <f>IF(F691&gt;0,VLOOKUP(F691,税率表!$A$41:$D$43,4,1),0)</f>
        <v>0</v>
      </c>
      <c r="I691" s="30">
        <f t="shared" si="46"/>
        <v>0</v>
      </c>
      <c r="J691" s="30">
        <f t="shared" si="47"/>
        <v>0</v>
      </c>
    </row>
    <row r="692" spans="1:10">
      <c r="A692" s="28">
        <v>691</v>
      </c>
      <c r="B692" s="28"/>
      <c r="C692" s="28"/>
      <c r="D692" s="29"/>
      <c r="E692" s="35">
        <f t="shared" si="44"/>
        <v>0</v>
      </c>
      <c r="F692" s="35">
        <f t="shared" si="45"/>
        <v>0</v>
      </c>
      <c r="G692" s="30">
        <f>IF(F692&gt;0,VLOOKUP(F692,税率表!$A$41:$D$43,3,1),0)</f>
        <v>0</v>
      </c>
      <c r="H692" s="30">
        <f>IF(F692&gt;0,VLOOKUP(F692,税率表!$A$41:$D$43,4,1),0)</f>
        <v>0</v>
      </c>
      <c r="I692" s="30">
        <f t="shared" si="46"/>
        <v>0</v>
      </c>
      <c r="J692" s="30">
        <f t="shared" si="47"/>
        <v>0</v>
      </c>
    </row>
    <row r="693" spans="1:10">
      <c r="A693" s="28">
        <v>692</v>
      </c>
      <c r="B693" s="28"/>
      <c r="C693" s="28"/>
      <c r="D693" s="29"/>
      <c r="E693" s="35">
        <f t="shared" si="44"/>
        <v>0</v>
      </c>
      <c r="F693" s="35">
        <f t="shared" si="45"/>
        <v>0</v>
      </c>
      <c r="G693" s="30">
        <f>IF(F693&gt;0,VLOOKUP(F693,税率表!$A$41:$D$43,3,1),0)</f>
        <v>0</v>
      </c>
      <c r="H693" s="30">
        <f>IF(F693&gt;0,VLOOKUP(F693,税率表!$A$41:$D$43,4,1),0)</f>
        <v>0</v>
      </c>
      <c r="I693" s="30">
        <f t="shared" si="46"/>
        <v>0</v>
      </c>
      <c r="J693" s="30">
        <f t="shared" si="47"/>
        <v>0</v>
      </c>
    </row>
    <row r="694" spans="1:10">
      <c r="A694" s="28">
        <v>693</v>
      </c>
      <c r="B694" s="28"/>
      <c r="C694" s="28"/>
      <c r="D694" s="29"/>
      <c r="E694" s="35">
        <f t="shared" si="44"/>
        <v>0</v>
      </c>
      <c r="F694" s="35">
        <f t="shared" si="45"/>
        <v>0</v>
      </c>
      <c r="G694" s="30">
        <f>IF(F694&gt;0,VLOOKUP(F694,税率表!$A$41:$D$43,3,1),0)</f>
        <v>0</v>
      </c>
      <c r="H694" s="30">
        <f>IF(F694&gt;0,VLOOKUP(F694,税率表!$A$41:$D$43,4,1),0)</f>
        <v>0</v>
      </c>
      <c r="I694" s="30">
        <f t="shared" si="46"/>
        <v>0</v>
      </c>
      <c r="J694" s="30">
        <f t="shared" si="47"/>
        <v>0</v>
      </c>
    </row>
    <row r="695" spans="1:10">
      <c r="A695" s="28">
        <v>694</v>
      </c>
      <c r="B695" s="28"/>
      <c r="C695" s="28"/>
      <c r="D695" s="29"/>
      <c r="E695" s="35">
        <f t="shared" si="44"/>
        <v>0</v>
      </c>
      <c r="F695" s="35">
        <f t="shared" si="45"/>
        <v>0</v>
      </c>
      <c r="G695" s="30">
        <f>IF(F695&gt;0,VLOOKUP(F695,税率表!$A$41:$D$43,3,1),0)</f>
        <v>0</v>
      </c>
      <c r="H695" s="30">
        <f>IF(F695&gt;0,VLOOKUP(F695,税率表!$A$41:$D$43,4,1),0)</f>
        <v>0</v>
      </c>
      <c r="I695" s="30">
        <f t="shared" si="46"/>
        <v>0</v>
      </c>
      <c r="J695" s="30">
        <f t="shared" si="47"/>
        <v>0</v>
      </c>
    </row>
    <row r="696" spans="1:10">
      <c r="A696" s="28">
        <v>695</v>
      </c>
      <c r="B696" s="28"/>
      <c r="C696" s="28"/>
      <c r="D696" s="29"/>
      <c r="E696" s="35">
        <f t="shared" si="44"/>
        <v>0</v>
      </c>
      <c r="F696" s="35">
        <f t="shared" si="45"/>
        <v>0</v>
      </c>
      <c r="G696" s="30">
        <f>IF(F696&gt;0,VLOOKUP(F696,税率表!$A$41:$D$43,3,1),0)</f>
        <v>0</v>
      </c>
      <c r="H696" s="30">
        <f>IF(F696&gt;0,VLOOKUP(F696,税率表!$A$41:$D$43,4,1),0)</f>
        <v>0</v>
      </c>
      <c r="I696" s="30">
        <f t="shared" si="46"/>
        <v>0</v>
      </c>
      <c r="J696" s="30">
        <f t="shared" si="47"/>
        <v>0</v>
      </c>
    </row>
    <row r="697" spans="1:10">
      <c r="A697" s="28">
        <v>696</v>
      </c>
      <c r="B697" s="28"/>
      <c r="C697" s="28"/>
      <c r="D697" s="29"/>
      <c r="E697" s="35">
        <f t="shared" si="44"/>
        <v>0</v>
      </c>
      <c r="F697" s="35">
        <f t="shared" si="45"/>
        <v>0</v>
      </c>
      <c r="G697" s="30">
        <f>IF(F697&gt;0,VLOOKUP(F697,税率表!$A$41:$D$43,3,1),0)</f>
        <v>0</v>
      </c>
      <c r="H697" s="30">
        <f>IF(F697&gt;0,VLOOKUP(F697,税率表!$A$41:$D$43,4,1),0)</f>
        <v>0</v>
      </c>
      <c r="I697" s="30">
        <f t="shared" si="46"/>
        <v>0</v>
      </c>
      <c r="J697" s="30">
        <f t="shared" si="47"/>
        <v>0</v>
      </c>
    </row>
    <row r="698" spans="1:10">
      <c r="A698" s="28">
        <v>697</v>
      </c>
      <c r="B698" s="28"/>
      <c r="C698" s="28"/>
      <c r="D698" s="29"/>
      <c r="E698" s="35">
        <f t="shared" si="44"/>
        <v>0</v>
      </c>
      <c r="F698" s="35">
        <f t="shared" si="45"/>
        <v>0</v>
      </c>
      <c r="G698" s="30">
        <f>IF(F698&gt;0,VLOOKUP(F698,税率表!$A$41:$D$43,3,1),0)</f>
        <v>0</v>
      </c>
      <c r="H698" s="30">
        <f>IF(F698&gt;0,VLOOKUP(F698,税率表!$A$41:$D$43,4,1),0)</f>
        <v>0</v>
      </c>
      <c r="I698" s="30">
        <f t="shared" si="46"/>
        <v>0</v>
      </c>
      <c r="J698" s="30">
        <f t="shared" si="47"/>
        <v>0</v>
      </c>
    </row>
    <row r="699" spans="1:10">
      <c r="A699" s="28">
        <v>698</v>
      </c>
      <c r="B699" s="28"/>
      <c r="C699" s="28"/>
      <c r="D699" s="29"/>
      <c r="E699" s="35">
        <f t="shared" si="44"/>
        <v>0</v>
      </c>
      <c r="F699" s="35">
        <f t="shared" si="45"/>
        <v>0</v>
      </c>
      <c r="G699" s="30">
        <f>IF(F699&gt;0,VLOOKUP(F699,税率表!$A$41:$D$43,3,1),0)</f>
        <v>0</v>
      </c>
      <c r="H699" s="30">
        <f>IF(F699&gt;0,VLOOKUP(F699,税率表!$A$41:$D$43,4,1),0)</f>
        <v>0</v>
      </c>
      <c r="I699" s="30">
        <f t="shared" si="46"/>
        <v>0</v>
      </c>
      <c r="J699" s="30">
        <f t="shared" si="47"/>
        <v>0</v>
      </c>
    </row>
    <row r="700" spans="1:10">
      <c r="A700" s="28">
        <v>699</v>
      </c>
      <c r="B700" s="28"/>
      <c r="C700" s="28"/>
      <c r="D700" s="29"/>
      <c r="E700" s="35">
        <f t="shared" si="44"/>
        <v>0</v>
      </c>
      <c r="F700" s="35">
        <f t="shared" si="45"/>
        <v>0</v>
      </c>
      <c r="G700" s="30">
        <f>IF(F700&gt;0,VLOOKUP(F700,税率表!$A$41:$D$43,3,1),0)</f>
        <v>0</v>
      </c>
      <c r="H700" s="30">
        <f>IF(F700&gt;0,VLOOKUP(F700,税率表!$A$41:$D$43,4,1),0)</f>
        <v>0</v>
      </c>
      <c r="I700" s="30">
        <f t="shared" si="46"/>
        <v>0</v>
      </c>
      <c r="J700" s="30">
        <f t="shared" si="47"/>
        <v>0</v>
      </c>
    </row>
    <row r="701" spans="1:10">
      <c r="A701" s="28">
        <v>700</v>
      </c>
      <c r="B701" s="28"/>
      <c r="C701" s="28"/>
      <c r="D701" s="29"/>
      <c r="E701" s="35">
        <f t="shared" si="44"/>
        <v>0</v>
      </c>
      <c r="F701" s="35">
        <f t="shared" si="45"/>
        <v>0</v>
      </c>
      <c r="G701" s="30">
        <f>IF(F701&gt;0,VLOOKUP(F701,税率表!$A$41:$D$43,3,1),0)</f>
        <v>0</v>
      </c>
      <c r="H701" s="30">
        <f>IF(F701&gt;0,VLOOKUP(F701,税率表!$A$41:$D$43,4,1),0)</f>
        <v>0</v>
      </c>
      <c r="I701" s="30">
        <f t="shared" si="46"/>
        <v>0</v>
      </c>
      <c r="J701" s="30">
        <f t="shared" si="47"/>
        <v>0</v>
      </c>
    </row>
    <row r="702" spans="1:10">
      <c r="A702" s="28">
        <v>701</v>
      </c>
      <c r="B702" s="28"/>
      <c r="C702" s="28"/>
      <c r="D702" s="29"/>
      <c r="E702" s="35">
        <f t="shared" si="44"/>
        <v>0</v>
      </c>
      <c r="F702" s="35">
        <f t="shared" si="45"/>
        <v>0</v>
      </c>
      <c r="G702" s="30">
        <f>IF(F702&gt;0,VLOOKUP(F702,税率表!$A$41:$D$43,3,1),0)</f>
        <v>0</v>
      </c>
      <c r="H702" s="30">
        <f>IF(F702&gt;0,VLOOKUP(F702,税率表!$A$41:$D$43,4,1),0)</f>
        <v>0</v>
      </c>
      <c r="I702" s="30">
        <f t="shared" si="46"/>
        <v>0</v>
      </c>
      <c r="J702" s="30">
        <f t="shared" si="47"/>
        <v>0</v>
      </c>
    </row>
    <row r="703" spans="1:10">
      <c r="A703" s="28">
        <v>702</v>
      </c>
      <c r="B703" s="28"/>
      <c r="C703" s="28"/>
      <c r="D703" s="29"/>
      <c r="E703" s="35">
        <f t="shared" si="44"/>
        <v>0</v>
      </c>
      <c r="F703" s="35">
        <f t="shared" si="45"/>
        <v>0</v>
      </c>
      <c r="G703" s="30">
        <f>IF(F703&gt;0,VLOOKUP(F703,税率表!$A$41:$D$43,3,1),0)</f>
        <v>0</v>
      </c>
      <c r="H703" s="30">
        <f>IF(F703&gt;0,VLOOKUP(F703,税率表!$A$41:$D$43,4,1),0)</f>
        <v>0</v>
      </c>
      <c r="I703" s="30">
        <f t="shared" si="46"/>
        <v>0</v>
      </c>
      <c r="J703" s="30">
        <f t="shared" si="47"/>
        <v>0</v>
      </c>
    </row>
    <row r="704" spans="1:10">
      <c r="A704" s="28">
        <v>703</v>
      </c>
      <c r="B704" s="28"/>
      <c r="C704" s="28"/>
      <c r="D704" s="29"/>
      <c r="E704" s="35">
        <f t="shared" si="44"/>
        <v>0</v>
      </c>
      <c r="F704" s="35">
        <f t="shared" si="45"/>
        <v>0</v>
      </c>
      <c r="G704" s="30">
        <f>IF(F704&gt;0,VLOOKUP(F704,税率表!$A$41:$D$43,3,1),0)</f>
        <v>0</v>
      </c>
      <c r="H704" s="30">
        <f>IF(F704&gt;0,VLOOKUP(F704,税率表!$A$41:$D$43,4,1),0)</f>
        <v>0</v>
      </c>
      <c r="I704" s="30">
        <f t="shared" si="46"/>
        <v>0</v>
      </c>
      <c r="J704" s="30">
        <f t="shared" si="47"/>
        <v>0</v>
      </c>
    </row>
    <row r="705" spans="1:10">
      <c r="A705" s="28">
        <v>704</v>
      </c>
      <c r="B705" s="28"/>
      <c r="C705" s="28"/>
      <c r="D705" s="29"/>
      <c r="E705" s="35">
        <f t="shared" si="44"/>
        <v>0</v>
      </c>
      <c r="F705" s="35">
        <f t="shared" si="45"/>
        <v>0</v>
      </c>
      <c r="G705" s="30">
        <f>IF(F705&gt;0,VLOOKUP(F705,税率表!$A$41:$D$43,3,1),0)</f>
        <v>0</v>
      </c>
      <c r="H705" s="30">
        <f>IF(F705&gt;0,VLOOKUP(F705,税率表!$A$41:$D$43,4,1),0)</f>
        <v>0</v>
      </c>
      <c r="I705" s="30">
        <f t="shared" si="46"/>
        <v>0</v>
      </c>
      <c r="J705" s="30">
        <f t="shared" si="47"/>
        <v>0</v>
      </c>
    </row>
    <row r="706" spans="1:10">
      <c r="A706" s="28">
        <v>705</v>
      </c>
      <c r="B706" s="28"/>
      <c r="C706" s="28"/>
      <c r="D706" s="29"/>
      <c r="E706" s="35">
        <f t="shared" si="44"/>
        <v>0</v>
      </c>
      <c r="F706" s="35">
        <f t="shared" si="45"/>
        <v>0</v>
      </c>
      <c r="G706" s="30">
        <f>IF(F706&gt;0,VLOOKUP(F706,税率表!$A$41:$D$43,3,1),0)</f>
        <v>0</v>
      </c>
      <c r="H706" s="30">
        <f>IF(F706&gt;0,VLOOKUP(F706,税率表!$A$41:$D$43,4,1),0)</f>
        <v>0</v>
      </c>
      <c r="I706" s="30">
        <f t="shared" si="46"/>
        <v>0</v>
      </c>
      <c r="J706" s="30">
        <f t="shared" si="47"/>
        <v>0</v>
      </c>
    </row>
    <row r="707" spans="1:10">
      <c r="A707" s="28">
        <v>706</v>
      </c>
      <c r="B707" s="28"/>
      <c r="C707" s="28"/>
      <c r="D707" s="29"/>
      <c r="E707" s="35">
        <f t="shared" si="44"/>
        <v>0</v>
      </c>
      <c r="F707" s="35">
        <f t="shared" si="45"/>
        <v>0</v>
      </c>
      <c r="G707" s="30">
        <f>IF(F707&gt;0,VLOOKUP(F707,税率表!$A$41:$D$43,3,1),0)</f>
        <v>0</v>
      </c>
      <c r="H707" s="30">
        <f>IF(F707&gt;0,VLOOKUP(F707,税率表!$A$41:$D$43,4,1),0)</f>
        <v>0</v>
      </c>
      <c r="I707" s="30">
        <f t="shared" si="46"/>
        <v>0</v>
      </c>
      <c r="J707" s="30">
        <f t="shared" si="47"/>
        <v>0</v>
      </c>
    </row>
    <row r="708" spans="1:10">
      <c r="A708" s="28">
        <v>707</v>
      </c>
      <c r="B708" s="28"/>
      <c r="C708" s="28"/>
      <c r="D708" s="29"/>
      <c r="E708" s="35">
        <f t="shared" si="44"/>
        <v>0</v>
      </c>
      <c r="F708" s="35">
        <f t="shared" si="45"/>
        <v>0</v>
      </c>
      <c r="G708" s="30">
        <f>IF(F708&gt;0,VLOOKUP(F708,税率表!$A$41:$D$43,3,1),0)</f>
        <v>0</v>
      </c>
      <c r="H708" s="30">
        <f>IF(F708&gt;0,VLOOKUP(F708,税率表!$A$41:$D$43,4,1),0)</f>
        <v>0</v>
      </c>
      <c r="I708" s="30">
        <f t="shared" si="46"/>
        <v>0</v>
      </c>
      <c r="J708" s="30">
        <f t="shared" si="47"/>
        <v>0</v>
      </c>
    </row>
    <row r="709" spans="1:10">
      <c r="A709" s="28">
        <v>708</v>
      </c>
      <c r="B709" s="28"/>
      <c r="C709" s="28"/>
      <c r="D709" s="29"/>
      <c r="E709" s="35">
        <f t="shared" si="44"/>
        <v>0</v>
      </c>
      <c r="F709" s="35">
        <f t="shared" si="45"/>
        <v>0</v>
      </c>
      <c r="G709" s="30">
        <f>IF(F709&gt;0,VLOOKUP(F709,税率表!$A$41:$D$43,3,1),0)</f>
        <v>0</v>
      </c>
      <c r="H709" s="30">
        <f>IF(F709&gt;0,VLOOKUP(F709,税率表!$A$41:$D$43,4,1),0)</f>
        <v>0</v>
      </c>
      <c r="I709" s="30">
        <f t="shared" si="46"/>
        <v>0</v>
      </c>
      <c r="J709" s="30">
        <f t="shared" si="47"/>
        <v>0</v>
      </c>
    </row>
    <row r="710" spans="1:10">
      <c r="A710" s="28">
        <v>709</v>
      </c>
      <c r="B710" s="28"/>
      <c r="C710" s="28"/>
      <c r="D710" s="29"/>
      <c r="E710" s="35">
        <f t="shared" si="44"/>
        <v>0</v>
      </c>
      <c r="F710" s="35">
        <f t="shared" si="45"/>
        <v>0</v>
      </c>
      <c r="G710" s="30">
        <f>IF(F710&gt;0,VLOOKUP(F710,税率表!$A$41:$D$43,3,1),0)</f>
        <v>0</v>
      </c>
      <c r="H710" s="30">
        <f>IF(F710&gt;0,VLOOKUP(F710,税率表!$A$41:$D$43,4,1),0)</f>
        <v>0</v>
      </c>
      <c r="I710" s="30">
        <f t="shared" si="46"/>
        <v>0</v>
      </c>
      <c r="J710" s="30">
        <f t="shared" si="47"/>
        <v>0</v>
      </c>
    </row>
    <row r="711" spans="1:10">
      <c r="A711" s="28">
        <v>710</v>
      </c>
      <c r="B711" s="28"/>
      <c r="C711" s="28"/>
      <c r="D711" s="29"/>
      <c r="E711" s="35">
        <f t="shared" si="44"/>
        <v>0</v>
      </c>
      <c r="F711" s="35">
        <f t="shared" si="45"/>
        <v>0</v>
      </c>
      <c r="G711" s="30">
        <f>IF(F711&gt;0,VLOOKUP(F711,税率表!$A$41:$D$43,3,1),0)</f>
        <v>0</v>
      </c>
      <c r="H711" s="30">
        <f>IF(F711&gt;0,VLOOKUP(F711,税率表!$A$41:$D$43,4,1),0)</f>
        <v>0</v>
      </c>
      <c r="I711" s="30">
        <f t="shared" si="46"/>
        <v>0</v>
      </c>
      <c r="J711" s="30">
        <f t="shared" si="47"/>
        <v>0</v>
      </c>
    </row>
    <row r="712" spans="1:10">
      <c r="A712" s="28">
        <v>711</v>
      </c>
      <c r="B712" s="28"/>
      <c r="C712" s="28"/>
      <c r="D712" s="29"/>
      <c r="E712" s="35">
        <f t="shared" si="44"/>
        <v>0</v>
      </c>
      <c r="F712" s="35">
        <f t="shared" si="45"/>
        <v>0</v>
      </c>
      <c r="G712" s="30">
        <f>IF(F712&gt;0,VLOOKUP(F712,税率表!$A$41:$D$43,3,1),0)</f>
        <v>0</v>
      </c>
      <c r="H712" s="30">
        <f>IF(F712&gt;0,VLOOKUP(F712,税率表!$A$41:$D$43,4,1),0)</f>
        <v>0</v>
      </c>
      <c r="I712" s="30">
        <f t="shared" si="46"/>
        <v>0</v>
      </c>
      <c r="J712" s="30">
        <f t="shared" si="47"/>
        <v>0</v>
      </c>
    </row>
    <row r="713" spans="1:10">
      <c r="A713" s="28">
        <v>712</v>
      </c>
      <c r="B713" s="28"/>
      <c r="C713" s="28"/>
      <c r="D713" s="29"/>
      <c r="E713" s="35">
        <f t="shared" si="44"/>
        <v>0</v>
      </c>
      <c r="F713" s="35">
        <f t="shared" si="45"/>
        <v>0</v>
      </c>
      <c r="G713" s="30">
        <f>IF(F713&gt;0,VLOOKUP(F713,税率表!$A$41:$D$43,3,1),0)</f>
        <v>0</v>
      </c>
      <c r="H713" s="30">
        <f>IF(F713&gt;0,VLOOKUP(F713,税率表!$A$41:$D$43,4,1),0)</f>
        <v>0</v>
      </c>
      <c r="I713" s="30">
        <f t="shared" si="46"/>
        <v>0</v>
      </c>
      <c r="J713" s="30">
        <f t="shared" si="47"/>
        <v>0</v>
      </c>
    </row>
    <row r="714" spans="1:10">
      <c r="A714" s="28">
        <v>713</v>
      </c>
      <c r="B714" s="28"/>
      <c r="C714" s="28"/>
      <c r="D714" s="29"/>
      <c r="E714" s="35">
        <f t="shared" ref="E714:E777" si="48">IF(D714&gt;0,IF(D714&lt;=4000,800,ROUND(D714*0.2,2)),0)</f>
        <v>0</v>
      </c>
      <c r="F714" s="35">
        <f t="shared" ref="F714:F777" si="49">ROUND(MAX((D714-E714),0),2)</f>
        <v>0</v>
      </c>
      <c r="G714" s="30">
        <f>IF(F714&gt;0,VLOOKUP(F714,税率表!$A$41:$D$43,3,1),0)</f>
        <v>0</v>
      </c>
      <c r="H714" s="30">
        <f>IF(F714&gt;0,VLOOKUP(F714,税率表!$A$41:$D$43,4,1),0)</f>
        <v>0</v>
      </c>
      <c r="I714" s="30">
        <f t="shared" ref="I714:I777" si="50">ROUND(F714*G714-H714,2)</f>
        <v>0</v>
      </c>
      <c r="J714" s="30">
        <f t="shared" ref="J714:J777" si="51">D714-I714</f>
        <v>0</v>
      </c>
    </row>
    <row r="715" spans="1:10">
      <c r="A715" s="28">
        <v>714</v>
      </c>
      <c r="B715" s="28"/>
      <c r="C715" s="28"/>
      <c r="D715" s="29"/>
      <c r="E715" s="35">
        <f t="shared" si="48"/>
        <v>0</v>
      </c>
      <c r="F715" s="35">
        <f t="shared" si="49"/>
        <v>0</v>
      </c>
      <c r="G715" s="30">
        <f>IF(F715&gt;0,VLOOKUP(F715,税率表!$A$41:$D$43,3,1),0)</f>
        <v>0</v>
      </c>
      <c r="H715" s="30">
        <f>IF(F715&gt;0,VLOOKUP(F715,税率表!$A$41:$D$43,4,1),0)</f>
        <v>0</v>
      </c>
      <c r="I715" s="30">
        <f t="shared" si="50"/>
        <v>0</v>
      </c>
      <c r="J715" s="30">
        <f t="shared" si="51"/>
        <v>0</v>
      </c>
    </row>
    <row r="716" spans="1:10">
      <c r="A716" s="28">
        <v>715</v>
      </c>
      <c r="B716" s="28"/>
      <c r="C716" s="28"/>
      <c r="D716" s="29"/>
      <c r="E716" s="35">
        <f t="shared" si="48"/>
        <v>0</v>
      </c>
      <c r="F716" s="35">
        <f t="shared" si="49"/>
        <v>0</v>
      </c>
      <c r="G716" s="30">
        <f>IF(F716&gt;0,VLOOKUP(F716,税率表!$A$41:$D$43,3,1),0)</f>
        <v>0</v>
      </c>
      <c r="H716" s="30">
        <f>IF(F716&gt;0,VLOOKUP(F716,税率表!$A$41:$D$43,4,1),0)</f>
        <v>0</v>
      </c>
      <c r="I716" s="30">
        <f t="shared" si="50"/>
        <v>0</v>
      </c>
      <c r="J716" s="30">
        <f t="shared" si="51"/>
        <v>0</v>
      </c>
    </row>
    <row r="717" spans="1:10">
      <c r="A717" s="28">
        <v>716</v>
      </c>
      <c r="B717" s="28"/>
      <c r="C717" s="28"/>
      <c r="D717" s="29"/>
      <c r="E717" s="35">
        <f t="shared" si="48"/>
        <v>0</v>
      </c>
      <c r="F717" s="35">
        <f t="shared" si="49"/>
        <v>0</v>
      </c>
      <c r="G717" s="30">
        <f>IF(F717&gt;0,VLOOKUP(F717,税率表!$A$41:$D$43,3,1),0)</f>
        <v>0</v>
      </c>
      <c r="H717" s="30">
        <f>IF(F717&gt;0,VLOOKUP(F717,税率表!$A$41:$D$43,4,1),0)</f>
        <v>0</v>
      </c>
      <c r="I717" s="30">
        <f t="shared" si="50"/>
        <v>0</v>
      </c>
      <c r="J717" s="30">
        <f t="shared" si="51"/>
        <v>0</v>
      </c>
    </row>
    <row r="718" spans="1:10">
      <c r="A718" s="28">
        <v>717</v>
      </c>
      <c r="B718" s="28"/>
      <c r="C718" s="28"/>
      <c r="D718" s="29"/>
      <c r="E718" s="35">
        <f t="shared" si="48"/>
        <v>0</v>
      </c>
      <c r="F718" s="35">
        <f t="shared" si="49"/>
        <v>0</v>
      </c>
      <c r="G718" s="30">
        <f>IF(F718&gt;0,VLOOKUP(F718,税率表!$A$41:$D$43,3,1),0)</f>
        <v>0</v>
      </c>
      <c r="H718" s="30">
        <f>IF(F718&gt;0,VLOOKUP(F718,税率表!$A$41:$D$43,4,1),0)</f>
        <v>0</v>
      </c>
      <c r="I718" s="30">
        <f t="shared" si="50"/>
        <v>0</v>
      </c>
      <c r="J718" s="30">
        <f t="shared" si="51"/>
        <v>0</v>
      </c>
    </row>
    <row r="719" spans="1:10">
      <c r="A719" s="28">
        <v>718</v>
      </c>
      <c r="B719" s="28"/>
      <c r="C719" s="28"/>
      <c r="D719" s="29"/>
      <c r="E719" s="35">
        <f t="shared" si="48"/>
        <v>0</v>
      </c>
      <c r="F719" s="35">
        <f t="shared" si="49"/>
        <v>0</v>
      </c>
      <c r="G719" s="30">
        <f>IF(F719&gt;0,VLOOKUP(F719,税率表!$A$41:$D$43,3,1),0)</f>
        <v>0</v>
      </c>
      <c r="H719" s="30">
        <f>IF(F719&gt;0,VLOOKUP(F719,税率表!$A$41:$D$43,4,1),0)</f>
        <v>0</v>
      </c>
      <c r="I719" s="30">
        <f t="shared" si="50"/>
        <v>0</v>
      </c>
      <c r="J719" s="30">
        <f t="shared" si="51"/>
        <v>0</v>
      </c>
    </row>
    <row r="720" spans="1:10">
      <c r="A720" s="28">
        <v>719</v>
      </c>
      <c r="B720" s="28"/>
      <c r="C720" s="28"/>
      <c r="D720" s="29"/>
      <c r="E720" s="35">
        <f t="shared" si="48"/>
        <v>0</v>
      </c>
      <c r="F720" s="35">
        <f t="shared" si="49"/>
        <v>0</v>
      </c>
      <c r="G720" s="30">
        <f>IF(F720&gt;0,VLOOKUP(F720,税率表!$A$41:$D$43,3,1),0)</f>
        <v>0</v>
      </c>
      <c r="H720" s="30">
        <f>IF(F720&gt;0,VLOOKUP(F720,税率表!$A$41:$D$43,4,1),0)</f>
        <v>0</v>
      </c>
      <c r="I720" s="30">
        <f t="shared" si="50"/>
        <v>0</v>
      </c>
      <c r="J720" s="30">
        <f t="shared" si="51"/>
        <v>0</v>
      </c>
    </row>
    <row r="721" spans="1:10">
      <c r="A721" s="28">
        <v>720</v>
      </c>
      <c r="B721" s="28"/>
      <c r="C721" s="28"/>
      <c r="D721" s="29"/>
      <c r="E721" s="35">
        <f t="shared" si="48"/>
        <v>0</v>
      </c>
      <c r="F721" s="35">
        <f t="shared" si="49"/>
        <v>0</v>
      </c>
      <c r="G721" s="30">
        <f>IF(F721&gt;0,VLOOKUP(F721,税率表!$A$41:$D$43,3,1),0)</f>
        <v>0</v>
      </c>
      <c r="H721" s="30">
        <f>IF(F721&gt;0,VLOOKUP(F721,税率表!$A$41:$D$43,4,1),0)</f>
        <v>0</v>
      </c>
      <c r="I721" s="30">
        <f t="shared" si="50"/>
        <v>0</v>
      </c>
      <c r="J721" s="30">
        <f t="shared" si="51"/>
        <v>0</v>
      </c>
    </row>
    <row r="722" spans="1:10">
      <c r="A722" s="28">
        <v>721</v>
      </c>
      <c r="B722" s="28"/>
      <c r="C722" s="28"/>
      <c r="D722" s="29"/>
      <c r="E722" s="35">
        <f t="shared" si="48"/>
        <v>0</v>
      </c>
      <c r="F722" s="35">
        <f t="shared" si="49"/>
        <v>0</v>
      </c>
      <c r="G722" s="30">
        <f>IF(F722&gt;0,VLOOKUP(F722,税率表!$A$41:$D$43,3,1),0)</f>
        <v>0</v>
      </c>
      <c r="H722" s="30">
        <f>IF(F722&gt;0,VLOOKUP(F722,税率表!$A$41:$D$43,4,1),0)</f>
        <v>0</v>
      </c>
      <c r="I722" s="30">
        <f t="shared" si="50"/>
        <v>0</v>
      </c>
      <c r="J722" s="30">
        <f t="shared" si="51"/>
        <v>0</v>
      </c>
    </row>
    <row r="723" spans="1:10">
      <c r="A723" s="28">
        <v>722</v>
      </c>
      <c r="B723" s="28"/>
      <c r="C723" s="28"/>
      <c r="D723" s="29"/>
      <c r="E723" s="35">
        <f t="shared" si="48"/>
        <v>0</v>
      </c>
      <c r="F723" s="35">
        <f t="shared" si="49"/>
        <v>0</v>
      </c>
      <c r="G723" s="30">
        <f>IF(F723&gt;0,VLOOKUP(F723,税率表!$A$41:$D$43,3,1),0)</f>
        <v>0</v>
      </c>
      <c r="H723" s="30">
        <f>IF(F723&gt;0,VLOOKUP(F723,税率表!$A$41:$D$43,4,1),0)</f>
        <v>0</v>
      </c>
      <c r="I723" s="30">
        <f t="shared" si="50"/>
        <v>0</v>
      </c>
      <c r="J723" s="30">
        <f t="shared" si="51"/>
        <v>0</v>
      </c>
    </row>
    <row r="724" spans="1:10">
      <c r="A724" s="28">
        <v>723</v>
      </c>
      <c r="B724" s="28"/>
      <c r="C724" s="28"/>
      <c r="D724" s="29"/>
      <c r="E724" s="35">
        <f t="shared" si="48"/>
        <v>0</v>
      </c>
      <c r="F724" s="35">
        <f t="shared" si="49"/>
        <v>0</v>
      </c>
      <c r="G724" s="30">
        <f>IF(F724&gt;0,VLOOKUP(F724,税率表!$A$41:$D$43,3,1),0)</f>
        <v>0</v>
      </c>
      <c r="H724" s="30">
        <f>IF(F724&gt;0,VLOOKUP(F724,税率表!$A$41:$D$43,4,1),0)</f>
        <v>0</v>
      </c>
      <c r="I724" s="30">
        <f t="shared" si="50"/>
        <v>0</v>
      </c>
      <c r="J724" s="30">
        <f t="shared" si="51"/>
        <v>0</v>
      </c>
    </row>
    <row r="725" spans="1:10">
      <c r="A725" s="28">
        <v>724</v>
      </c>
      <c r="B725" s="28"/>
      <c r="C725" s="28"/>
      <c r="D725" s="29"/>
      <c r="E725" s="35">
        <f t="shared" si="48"/>
        <v>0</v>
      </c>
      <c r="F725" s="35">
        <f t="shared" si="49"/>
        <v>0</v>
      </c>
      <c r="G725" s="30">
        <f>IF(F725&gt;0,VLOOKUP(F725,税率表!$A$41:$D$43,3,1),0)</f>
        <v>0</v>
      </c>
      <c r="H725" s="30">
        <f>IF(F725&gt;0,VLOOKUP(F725,税率表!$A$41:$D$43,4,1),0)</f>
        <v>0</v>
      </c>
      <c r="I725" s="30">
        <f t="shared" si="50"/>
        <v>0</v>
      </c>
      <c r="J725" s="30">
        <f t="shared" si="51"/>
        <v>0</v>
      </c>
    </row>
    <row r="726" spans="1:10">
      <c r="A726" s="28">
        <v>725</v>
      </c>
      <c r="B726" s="28"/>
      <c r="C726" s="28"/>
      <c r="D726" s="29"/>
      <c r="E726" s="35">
        <f t="shared" si="48"/>
        <v>0</v>
      </c>
      <c r="F726" s="35">
        <f t="shared" si="49"/>
        <v>0</v>
      </c>
      <c r="G726" s="30">
        <f>IF(F726&gt;0,VLOOKUP(F726,税率表!$A$41:$D$43,3,1),0)</f>
        <v>0</v>
      </c>
      <c r="H726" s="30">
        <f>IF(F726&gt;0,VLOOKUP(F726,税率表!$A$41:$D$43,4,1),0)</f>
        <v>0</v>
      </c>
      <c r="I726" s="30">
        <f t="shared" si="50"/>
        <v>0</v>
      </c>
      <c r="J726" s="30">
        <f t="shared" si="51"/>
        <v>0</v>
      </c>
    </row>
    <row r="727" spans="1:10">
      <c r="A727" s="28">
        <v>726</v>
      </c>
      <c r="B727" s="28"/>
      <c r="C727" s="28"/>
      <c r="D727" s="29"/>
      <c r="E727" s="35">
        <f t="shared" si="48"/>
        <v>0</v>
      </c>
      <c r="F727" s="35">
        <f t="shared" si="49"/>
        <v>0</v>
      </c>
      <c r="G727" s="30">
        <f>IF(F727&gt;0,VLOOKUP(F727,税率表!$A$41:$D$43,3,1),0)</f>
        <v>0</v>
      </c>
      <c r="H727" s="30">
        <f>IF(F727&gt;0,VLOOKUP(F727,税率表!$A$41:$D$43,4,1),0)</f>
        <v>0</v>
      </c>
      <c r="I727" s="30">
        <f t="shared" si="50"/>
        <v>0</v>
      </c>
      <c r="J727" s="30">
        <f t="shared" si="51"/>
        <v>0</v>
      </c>
    </row>
    <row r="728" spans="1:10">
      <c r="A728" s="28">
        <v>727</v>
      </c>
      <c r="B728" s="28"/>
      <c r="C728" s="28"/>
      <c r="D728" s="29"/>
      <c r="E728" s="35">
        <f t="shared" si="48"/>
        <v>0</v>
      </c>
      <c r="F728" s="35">
        <f t="shared" si="49"/>
        <v>0</v>
      </c>
      <c r="G728" s="30">
        <f>IF(F728&gt;0,VLOOKUP(F728,税率表!$A$41:$D$43,3,1),0)</f>
        <v>0</v>
      </c>
      <c r="H728" s="30">
        <f>IF(F728&gt;0,VLOOKUP(F728,税率表!$A$41:$D$43,4,1),0)</f>
        <v>0</v>
      </c>
      <c r="I728" s="30">
        <f t="shared" si="50"/>
        <v>0</v>
      </c>
      <c r="J728" s="30">
        <f t="shared" si="51"/>
        <v>0</v>
      </c>
    </row>
    <row r="729" spans="1:10">
      <c r="A729" s="28">
        <v>728</v>
      </c>
      <c r="B729" s="28"/>
      <c r="C729" s="28"/>
      <c r="D729" s="29"/>
      <c r="E729" s="35">
        <f t="shared" si="48"/>
        <v>0</v>
      </c>
      <c r="F729" s="35">
        <f t="shared" si="49"/>
        <v>0</v>
      </c>
      <c r="G729" s="30">
        <f>IF(F729&gt;0,VLOOKUP(F729,税率表!$A$41:$D$43,3,1),0)</f>
        <v>0</v>
      </c>
      <c r="H729" s="30">
        <f>IF(F729&gt;0,VLOOKUP(F729,税率表!$A$41:$D$43,4,1),0)</f>
        <v>0</v>
      </c>
      <c r="I729" s="30">
        <f t="shared" si="50"/>
        <v>0</v>
      </c>
      <c r="J729" s="30">
        <f t="shared" si="51"/>
        <v>0</v>
      </c>
    </row>
    <row r="730" spans="1:10">
      <c r="A730" s="28">
        <v>729</v>
      </c>
      <c r="B730" s="28"/>
      <c r="C730" s="28"/>
      <c r="D730" s="29"/>
      <c r="E730" s="35">
        <f t="shared" si="48"/>
        <v>0</v>
      </c>
      <c r="F730" s="35">
        <f t="shared" si="49"/>
        <v>0</v>
      </c>
      <c r="G730" s="30">
        <f>IF(F730&gt;0,VLOOKUP(F730,税率表!$A$41:$D$43,3,1),0)</f>
        <v>0</v>
      </c>
      <c r="H730" s="30">
        <f>IF(F730&gt;0,VLOOKUP(F730,税率表!$A$41:$D$43,4,1),0)</f>
        <v>0</v>
      </c>
      <c r="I730" s="30">
        <f t="shared" si="50"/>
        <v>0</v>
      </c>
      <c r="J730" s="30">
        <f t="shared" si="51"/>
        <v>0</v>
      </c>
    </row>
    <row r="731" spans="1:10">
      <c r="A731" s="28">
        <v>730</v>
      </c>
      <c r="B731" s="28"/>
      <c r="C731" s="28"/>
      <c r="D731" s="29"/>
      <c r="E731" s="35">
        <f t="shared" si="48"/>
        <v>0</v>
      </c>
      <c r="F731" s="35">
        <f t="shared" si="49"/>
        <v>0</v>
      </c>
      <c r="G731" s="30">
        <f>IF(F731&gt;0,VLOOKUP(F731,税率表!$A$41:$D$43,3,1),0)</f>
        <v>0</v>
      </c>
      <c r="H731" s="30">
        <f>IF(F731&gt;0,VLOOKUP(F731,税率表!$A$41:$D$43,4,1),0)</f>
        <v>0</v>
      </c>
      <c r="I731" s="30">
        <f t="shared" si="50"/>
        <v>0</v>
      </c>
      <c r="J731" s="30">
        <f t="shared" si="51"/>
        <v>0</v>
      </c>
    </row>
    <row r="732" spans="1:10">
      <c r="A732" s="28">
        <v>731</v>
      </c>
      <c r="B732" s="28"/>
      <c r="C732" s="28"/>
      <c r="D732" s="29"/>
      <c r="E732" s="35">
        <f t="shared" si="48"/>
        <v>0</v>
      </c>
      <c r="F732" s="35">
        <f t="shared" si="49"/>
        <v>0</v>
      </c>
      <c r="G732" s="30">
        <f>IF(F732&gt;0,VLOOKUP(F732,税率表!$A$41:$D$43,3,1),0)</f>
        <v>0</v>
      </c>
      <c r="H732" s="30">
        <f>IF(F732&gt;0,VLOOKUP(F732,税率表!$A$41:$D$43,4,1),0)</f>
        <v>0</v>
      </c>
      <c r="I732" s="30">
        <f t="shared" si="50"/>
        <v>0</v>
      </c>
      <c r="J732" s="30">
        <f t="shared" si="51"/>
        <v>0</v>
      </c>
    </row>
    <row r="733" spans="1:10">
      <c r="A733" s="28">
        <v>732</v>
      </c>
      <c r="B733" s="28"/>
      <c r="C733" s="28"/>
      <c r="D733" s="29"/>
      <c r="E733" s="35">
        <f t="shared" si="48"/>
        <v>0</v>
      </c>
      <c r="F733" s="35">
        <f t="shared" si="49"/>
        <v>0</v>
      </c>
      <c r="G733" s="30">
        <f>IF(F733&gt;0,VLOOKUP(F733,税率表!$A$41:$D$43,3,1),0)</f>
        <v>0</v>
      </c>
      <c r="H733" s="30">
        <f>IF(F733&gt;0,VLOOKUP(F733,税率表!$A$41:$D$43,4,1),0)</f>
        <v>0</v>
      </c>
      <c r="I733" s="30">
        <f t="shared" si="50"/>
        <v>0</v>
      </c>
      <c r="J733" s="30">
        <f t="shared" si="51"/>
        <v>0</v>
      </c>
    </row>
    <row r="734" spans="1:10">
      <c r="A734" s="28">
        <v>733</v>
      </c>
      <c r="B734" s="28"/>
      <c r="C734" s="28"/>
      <c r="D734" s="29"/>
      <c r="E734" s="35">
        <f t="shared" si="48"/>
        <v>0</v>
      </c>
      <c r="F734" s="35">
        <f t="shared" si="49"/>
        <v>0</v>
      </c>
      <c r="G734" s="30">
        <f>IF(F734&gt;0,VLOOKUP(F734,税率表!$A$41:$D$43,3,1),0)</f>
        <v>0</v>
      </c>
      <c r="H734" s="30">
        <f>IF(F734&gt;0,VLOOKUP(F734,税率表!$A$41:$D$43,4,1),0)</f>
        <v>0</v>
      </c>
      <c r="I734" s="30">
        <f t="shared" si="50"/>
        <v>0</v>
      </c>
      <c r="J734" s="30">
        <f t="shared" si="51"/>
        <v>0</v>
      </c>
    </row>
    <row r="735" spans="1:10">
      <c r="A735" s="28">
        <v>734</v>
      </c>
      <c r="B735" s="28"/>
      <c r="C735" s="28"/>
      <c r="D735" s="29"/>
      <c r="E735" s="35">
        <f t="shared" si="48"/>
        <v>0</v>
      </c>
      <c r="F735" s="35">
        <f t="shared" si="49"/>
        <v>0</v>
      </c>
      <c r="G735" s="30">
        <f>IF(F735&gt;0,VLOOKUP(F735,税率表!$A$41:$D$43,3,1),0)</f>
        <v>0</v>
      </c>
      <c r="H735" s="30">
        <f>IF(F735&gt;0,VLOOKUP(F735,税率表!$A$41:$D$43,4,1),0)</f>
        <v>0</v>
      </c>
      <c r="I735" s="30">
        <f t="shared" si="50"/>
        <v>0</v>
      </c>
      <c r="J735" s="30">
        <f t="shared" si="51"/>
        <v>0</v>
      </c>
    </row>
    <row r="736" spans="1:10">
      <c r="A736" s="28">
        <v>735</v>
      </c>
      <c r="B736" s="28"/>
      <c r="C736" s="28"/>
      <c r="D736" s="29"/>
      <c r="E736" s="35">
        <f t="shared" si="48"/>
        <v>0</v>
      </c>
      <c r="F736" s="35">
        <f t="shared" si="49"/>
        <v>0</v>
      </c>
      <c r="G736" s="30">
        <f>IF(F736&gt;0,VLOOKUP(F736,税率表!$A$41:$D$43,3,1),0)</f>
        <v>0</v>
      </c>
      <c r="H736" s="30">
        <f>IF(F736&gt;0,VLOOKUP(F736,税率表!$A$41:$D$43,4,1),0)</f>
        <v>0</v>
      </c>
      <c r="I736" s="30">
        <f t="shared" si="50"/>
        <v>0</v>
      </c>
      <c r="J736" s="30">
        <f t="shared" si="51"/>
        <v>0</v>
      </c>
    </row>
    <row r="737" spans="1:10">
      <c r="A737" s="28">
        <v>736</v>
      </c>
      <c r="B737" s="28"/>
      <c r="C737" s="28"/>
      <c r="D737" s="29"/>
      <c r="E737" s="35">
        <f t="shared" si="48"/>
        <v>0</v>
      </c>
      <c r="F737" s="35">
        <f t="shared" si="49"/>
        <v>0</v>
      </c>
      <c r="G737" s="30">
        <f>IF(F737&gt;0,VLOOKUP(F737,税率表!$A$41:$D$43,3,1),0)</f>
        <v>0</v>
      </c>
      <c r="H737" s="30">
        <f>IF(F737&gt;0,VLOOKUP(F737,税率表!$A$41:$D$43,4,1),0)</f>
        <v>0</v>
      </c>
      <c r="I737" s="30">
        <f t="shared" si="50"/>
        <v>0</v>
      </c>
      <c r="J737" s="30">
        <f t="shared" si="51"/>
        <v>0</v>
      </c>
    </row>
    <row r="738" spans="1:10">
      <c r="A738" s="28">
        <v>737</v>
      </c>
      <c r="B738" s="28"/>
      <c r="C738" s="28"/>
      <c r="D738" s="29"/>
      <c r="E738" s="35">
        <f t="shared" si="48"/>
        <v>0</v>
      </c>
      <c r="F738" s="35">
        <f t="shared" si="49"/>
        <v>0</v>
      </c>
      <c r="G738" s="30">
        <f>IF(F738&gt;0,VLOOKUP(F738,税率表!$A$41:$D$43,3,1),0)</f>
        <v>0</v>
      </c>
      <c r="H738" s="30">
        <f>IF(F738&gt;0,VLOOKUP(F738,税率表!$A$41:$D$43,4,1),0)</f>
        <v>0</v>
      </c>
      <c r="I738" s="30">
        <f t="shared" si="50"/>
        <v>0</v>
      </c>
      <c r="J738" s="30">
        <f t="shared" si="51"/>
        <v>0</v>
      </c>
    </row>
    <row r="739" spans="1:10">
      <c r="A739" s="28">
        <v>738</v>
      </c>
      <c r="B739" s="28"/>
      <c r="C739" s="28"/>
      <c r="D739" s="29"/>
      <c r="E739" s="35">
        <f t="shared" si="48"/>
        <v>0</v>
      </c>
      <c r="F739" s="35">
        <f t="shared" si="49"/>
        <v>0</v>
      </c>
      <c r="G739" s="30">
        <f>IF(F739&gt;0,VLOOKUP(F739,税率表!$A$41:$D$43,3,1),0)</f>
        <v>0</v>
      </c>
      <c r="H739" s="30">
        <f>IF(F739&gt;0,VLOOKUP(F739,税率表!$A$41:$D$43,4,1),0)</f>
        <v>0</v>
      </c>
      <c r="I739" s="30">
        <f t="shared" si="50"/>
        <v>0</v>
      </c>
      <c r="J739" s="30">
        <f t="shared" si="51"/>
        <v>0</v>
      </c>
    </row>
    <row r="740" spans="1:10">
      <c r="A740" s="28">
        <v>739</v>
      </c>
      <c r="B740" s="28"/>
      <c r="C740" s="28"/>
      <c r="D740" s="29"/>
      <c r="E740" s="35">
        <f t="shared" si="48"/>
        <v>0</v>
      </c>
      <c r="F740" s="35">
        <f t="shared" si="49"/>
        <v>0</v>
      </c>
      <c r="G740" s="30">
        <f>IF(F740&gt;0,VLOOKUP(F740,税率表!$A$41:$D$43,3,1),0)</f>
        <v>0</v>
      </c>
      <c r="H740" s="30">
        <f>IF(F740&gt;0,VLOOKUP(F740,税率表!$A$41:$D$43,4,1),0)</f>
        <v>0</v>
      </c>
      <c r="I740" s="30">
        <f t="shared" si="50"/>
        <v>0</v>
      </c>
      <c r="J740" s="30">
        <f t="shared" si="51"/>
        <v>0</v>
      </c>
    </row>
    <row r="741" spans="1:10">
      <c r="A741" s="28">
        <v>740</v>
      </c>
      <c r="B741" s="28"/>
      <c r="C741" s="28"/>
      <c r="D741" s="29"/>
      <c r="E741" s="35">
        <f t="shared" si="48"/>
        <v>0</v>
      </c>
      <c r="F741" s="35">
        <f t="shared" si="49"/>
        <v>0</v>
      </c>
      <c r="G741" s="30">
        <f>IF(F741&gt;0,VLOOKUP(F741,税率表!$A$41:$D$43,3,1),0)</f>
        <v>0</v>
      </c>
      <c r="H741" s="30">
        <f>IF(F741&gt;0,VLOOKUP(F741,税率表!$A$41:$D$43,4,1),0)</f>
        <v>0</v>
      </c>
      <c r="I741" s="30">
        <f t="shared" si="50"/>
        <v>0</v>
      </c>
      <c r="J741" s="30">
        <f t="shared" si="51"/>
        <v>0</v>
      </c>
    </row>
    <row r="742" spans="1:10">
      <c r="A742" s="28">
        <v>741</v>
      </c>
      <c r="B742" s="28"/>
      <c r="C742" s="28"/>
      <c r="D742" s="29"/>
      <c r="E742" s="35">
        <f t="shared" si="48"/>
        <v>0</v>
      </c>
      <c r="F742" s="35">
        <f t="shared" si="49"/>
        <v>0</v>
      </c>
      <c r="G742" s="30">
        <f>IF(F742&gt;0,VLOOKUP(F742,税率表!$A$41:$D$43,3,1),0)</f>
        <v>0</v>
      </c>
      <c r="H742" s="30">
        <f>IF(F742&gt;0,VLOOKUP(F742,税率表!$A$41:$D$43,4,1),0)</f>
        <v>0</v>
      </c>
      <c r="I742" s="30">
        <f t="shared" si="50"/>
        <v>0</v>
      </c>
      <c r="J742" s="30">
        <f t="shared" si="51"/>
        <v>0</v>
      </c>
    </row>
    <row r="743" spans="1:10">
      <c r="A743" s="28">
        <v>742</v>
      </c>
      <c r="B743" s="28"/>
      <c r="C743" s="28"/>
      <c r="D743" s="29"/>
      <c r="E743" s="35">
        <f t="shared" si="48"/>
        <v>0</v>
      </c>
      <c r="F743" s="35">
        <f t="shared" si="49"/>
        <v>0</v>
      </c>
      <c r="G743" s="30">
        <f>IF(F743&gt;0,VLOOKUP(F743,税率表!$A$41:$D$43,3,1),0)</f>
        <v>0</v>
      </c>
      <c r="H743" s="30">
        <f>IF(F743&gt;0,VLOOKUP(F743,税率表!$A$41:$D$43,4,1),0)</f>
        <v>0</v>
      </c>
      <c r="I743" s="30">
        <f t="shared" si="50"/>
        <v>0</v>
      </c>
      <c r="J743" s="30">
        <f t="shared" si="51"/>
        <v>0</v>
      </c>
    </row>
    <row r="744" spans="1:10">
      <c r="A744" s="28">
        <v>743</v>
      </c>
      <c r="B744" s="28"/>
      <c r="C744" s="28"/>
      <c r="D744" s="29"/>
      <c r="E744" s="35">
        <f t="shared" si="48"/>
        <v>0</v>
      </c>
      <c r="F744" s="35">
        <f t="shared" si="49"/>
        <v>0</v>
      </c>
      <c r="G744" s="30">
        <f>IF(F744&gt;0,VLOOKUP(F744,税率表!$A$41:$D$43,3,1),0)</f>
        <v>0</v>
      </c>
      <c r="H744" s="30">
        <f>IF(F744&gt;0,VLOOKUP(F744,税率表!$A$41:$D$43,4,1),0)</f>
        <v>0</v>
      </c>
      <c r="I744" s="30">
        <f t="shared" si="50"/>
        <v>0</v>
      </c>
      <c r="J744" s="30">
        <f t="shared" si="51"/>
        <v>0</v>
      </c>
    </row>
    <row r="745" spans="1:10">
      <c r="A745" s="28">
        <v>744</v>
      </c>
      <c r="B745" s="28"/>
      <c r="C745" s="28"/>
      <c r="D745" s="29"/>
      <c r="E745" s="35">
        <f t="shared" si="48"/>
        <v>0</v>
      </c>
      <c r="F745" s="35">
        <f t="shared" si="49"/>
        <v>0</v>
      </c>
      <c r="G745" s="30">
        <f>IF(F745&gt;0,VLOOKUP(F745,税率表!$A$41:$D$43,3,1),0)</f>
        <v>0</v>
      </c>
      <c r="H745" s="30">
        <f>IF(F745&gt;0,VLOOKUP(F745,税率表!$A$41:$D$43,4,1),0)</f>
        <v>0</v>
      </c>
      <c r="I745" s="30">
        <f t="shared" si="50"/>
        <v>0</v>
      </c>
      <c r="J745" s="30">
        <f t="shared" si="51"/>
        <v>0</v>
      </c>
    </row>
    <row r="746" spans="1:10">
      <c r="A746" s="28">
        <v>745</v>
      </c>
      <c r="B746" s="28"/>
      <c r="C746" s="28"/>
      <c r="D746" s="29"/>
      <c r="E746" s="35">
        <f t="shared" si="48"/>
        <v>0</v>
      </c>
      <c r="F746" s="35">
        <f t="shared" si="49"/>
        <v>0</v>
      </c>
      <c r="G746" s="30">
        <f>IF(F746&gt;0,VLOOKUP(F746,税率表!$A$41:$D$43,3,1),0)</f>
        <v>0</v>
      </c>
      <c r="H746" s="30">
        <f>IF(F746&gt;0,VLOOKUP(F746,税率表!$A$41:$D$43,4,1),0)</f>
        <v>0</v>
      </c>
      <c r="I746" s="30">
        <f t="shared" si="50"/>
        <v>0</v>
      </c>
      <c r="J746" s="30">
        <f t="shared" si="51"/>
        <v>0</v>
      </c>
    </row>
    <row r="747" spans="1:10">
      <c r="A747" s="28">
        <v>746</v>
      </c>
      <c r="B747" s="28"/>
      <c r="C747" s="28"/>
      <c r="D747" s="29"/>
      <c r="E747" s="35">
        <f t="shared" si="48"/>
        <v>0</v>
      </c>
      <c r="F747" s="35">
        <f t="shared" si="49"/>
        <v>0</v>
      </c>
      <c r="G747" s="30">
        <f>IF(F747&gt;0,VLOOKUP(F747,税率表!$A$41:$D$43,3,1),0)</f>
        <v>0</v>
      </c>
      <c r="H747" s="30">
        <f>IF(F747&gt;0,VLOOKUP(F747,税率表!$A$41:$D$43,4,1),0)</f>
        <v>0</v>
      </c>
      <c r="I747" s="30">
        <f t="shared" si="50"/>
        <v>0</v>
      </c>
      <c r="J747" s="30">
        <f t="shared" si="51"/>
        <v>0</v>
      </c>
    </row>
    <row r="748" spans="1:10">
      <c r="A748" s="28">
        <v>747</v>
      </c>
      <c r="B748" s="28"/>
      <c r="C748" s="28"/>
      <c r="D748" s="29"/>
      <c r="E748" s="35">
        <f t="shared" si="48"/>
        <v>0</v>
      </c>
      <c r="F748" s="35">
        <f t="shared" si="49"/>
        <v>0</v>
      </c>
      <c r="G748" s="30">
        <f>IF(F748&gt;0,VLOOKUP(F748,税率表!$A$41:$D$43,3,1),0)</f>
        <v>0</v>
      </c>
      <c r="H748" s="30">
        <f>IF(F748&gt;0,VLOOKUP(F748,税率表!$A$41:$D$43,4,1),0)</f>
        <v>0</v>
      </c>
      <c r="I748" s="30">
        <f t="shared" si="50"/>
        <v>0</v>
      </c>
      <c r="J748" s="30">
        <f t="shared" si="51"/>
        <v>0</v>
      </c>
    </row>
    <row r="749" spans="1:10">
      <c r="A749" s="28">
        <v>748</v>
      </c>
      <c r="B749" s="28"/>
      <c r="C749" s="28"/>
      <c r="D749" s="29"/>
      <c r="E749" s="35">
        <f t="shared" si="48"/>
        <v>0</v>
      </c>
      <c r="F749" s="35">
        <f t="shared" si="49"/>
        <v>0</v>
      </c>
      <c r="G749" s="30">
        <f>IF(F749&gt;0,VLOOKUP(F749,税率表!$A$41:$D$43,3,1),0)</f>
        <v>0</v>
      </c>
      <c r="H749" s="30">
        <f>IF(F749&gt;0,VLOOKUP(F749,税率表!$A$41:$D$43,4,1),0)</f>
        <v>0</v>
      </c>
      <c r="I749" s="30">
        <f t="shared" si="50"/>
        <v>0</v>
      </c>
      <c r="J749" s="30">
        <f t="shared" si="51"/>
        <v>0</v>
      </c>
    </row>
    <row r="750" spans="1:10">
      <c r="A750" s="28">
        <v>749</v>
      </c>
      <c r="B750" s="28"/>
      <c r="C750" s="28"/>
      <c r="D750" s="29"/>
      <c r="E750" s="35">
        <f t="shared" si="48"/>
        <v>0</v>
      </c>
      <c r="F750" s="35">
        <f t="shared" si="49"/>
        <v>0</v>
      </c>
      <c r="G750" s="30">
        <f>IF(F750&gt;0,VLOOKUP(F750,税率表!$A$41:$D$43,3,1),0)</f>
        <v>0</v>
      </c>
      <c r="H750" s="30">
        <f>IF(F750&gt;0,VLOOKUP(F750,税率表!$A$41:$D$43,4,1),0)</f>
        <v>0</v>
      </c>
      <c r="I750" s="30">
        <f t="shared" si="50"/>
        <v>0</v>
      </c>
      <c r="J750" s="30">
        <f t="shared" si="51"/>
        <v>0</v>
      </c>
    </row>
    <row r="751" spans="1:10">
      <c r="A751" s="28">
        <v>750</v>
      </c>
      <c r="B751" s="28"/>
      <c r="C751" s="28"/>
      <c r="D751" s="29"/>
      <c r="E751" s="35">
        <f t="shared" si="48"/>
        <v>0</v>
      </c>
      <c r="F751" s="35">
        <f t="shared" si="49"/>
        <v>0</v>
      </c>
      <c r="G751" s="30">
        <f>IF(F751&gt;0,VLOOKUP(F751,税率表!$A$41:$D$43,3,1),0)</f>
        <v>0</v>
      </c>
      <c r="H751" s="30">
        <f>IF(F751&gt;0,VLOOKUP(F751,税率表!$A$41:$D$43,4,1),0)</f>
        <v>0</v>
      </c>
      <c r="I751" s="30">
        <f t="shared" si="50"/>
        <v>0</v>
      </c>
      <c r="J751" s="30">
        <f t="shared" si="51"/>
        <v>0</v>
      </c>
    </row>
    <row r="752" spans="1:10">
      <c r="A752" s="28">
        <v>751</v>
      </c>
      <c r="B752" s="28"/>
      <c r="C752" s="28"/>
      <c r="D752" s="29"/>
      <c r="E752" s="35">
        <f t="shared" si="48"/>
        <v>0</v>
      </c>
      <c r="F752" s="35">
        <f t="shared" si="49"/>
        <v>0</v>
      </c>
      <c r="G752" s="30">
        <f>IF(F752&gt;0,VLOOKUP(F752,税率表!$A$41:$D$43,3,1),0)</f>
        <v>0</v>
      </c>
      <c r="H752" s="30">
        <f>IF(F752&gt;0,VLOOKUP(F752,税率表!$A$41:$D$43,4,1),0)</f>
        <v>0</v>
      </c>
      <c r="I752" s="30">
        <f t="shared" si="50"/>
        <v>0</v>
      </c>
      <c r="J752" s="30">
        <f t="shared" si="51"/>
        <v>0</v>
      </c>
    </row>
    <row r="753" spans="1:10">
      <c r="A753" s="28">
        <v>752</v>
      </c>
      <c r="B753" s="28"/>
      <c r="C753" s="28"/>
      <c r="D753" s="29"/>
      <c r="E753" s="35">
        <f t="shared" si="48"/>
        <v>0</v>
      </c>
      <c r="F753" s="35">
        <f t="shared" si="49"/>
        <v>0</v>
      </c>
      <c r="G753" s="30">
        <f>IF(F753&gt;0,VLOOKUP(F753,税率表!$A$41:$D$43,3,1),0)</f>
        <v>0</v>
      </c>
      <c r="H753" s="30">
        <f>IF(F753&gt;0,VLOOKUP(F753,税率表!$A$41:$D$43,4,1),0)</f>
        <v>0</v>
      </c>
      <c r="I753" s="30">
        <f t="shared" si="50"/>
        <v>0</v>
      </c>
      <c r="J753" s="30">
        <f t="shared" si="51"/>
        <v>0</v>
      </c>
    </row>
    <row r="754" spans="1:10">
      <c r="A754" s="28">
        <v>753</v>
      </c>
      <c r="B754" s="28"/>
      <c r="C754" s="28"/>
      <c r="D754" s="29"/>
      <c r="E754" s="35">
        <f t="shared" si="48"/>
        <v>0</v>
      </c>
      <c r="F754" s="35">
        <f t="shared" si="49"/>
        <v>0</v>
      </c>
      <c r="G754" s="30">
        <f>IF(F754&gt;0,VLOOKUP(F754,税率表!$A$41:$D$43,3,1),0)</f>
        <v>0</v>
      </c>
      <c r="H754" s="30">
        <f>IF(F754&gt;0,VLOOKUP(F754,税率表!$A$41:$D$43,4,1),0)</f>
        <v>0</v>
      </c>
      <c r="I754" s="30">
        <f t="shared" si="50"/>
        <v>0</v>
      </c>
      <c r="J754" s="30">
        <f t="shared" si="51"/>
        <v>0</v>
      </c>
    </row>
    <row r="755" spans="1:10">
      <c r="A755" s="28">
        <v>754</v>
      </c>
      <c r="B755" s="28"/>
      <c r="C755" s="28"/>
      <c r="D755" s="29"/>
      <c r="E755" s="35">
        <f t="shared" si="48"/>
        <v>0</v>
      </c>
      <c r="F755" s="35">
        <f t="shared" si="49"/>
        <v>0</v>
      </c>
      <c r="G755" s="30">
        <f>IF(F755&gt;0,VLOOKUP(F755,税率表!$A$41:$D$43,3,1),0)</f>
        <v>0</v>
      </c>
      <c r="H755" s="30">
        <f>IF(F755&gt;0,VLOOKUP(F755,税率表!$A$41:$D$43,4,1),0)</f>
        <v>0</v>
      </c>
      <c r="I755" s="30">
        <f t="shared" si="50"/>
        <v>0</v>
      </c>
      <c r="J755" s="30">
        <f t="shared" si="51"/>
        <v>0</v>
      </c>
    </row>
    <row r="756" spans="1:10">
      <c r="A756" s="28">
        <v>755</v>
      </c>
      <c r="B756" s="28"/>
      <c r="C756" s="28"/>
      <c r="D756" s="29"/>
      <c r="E756" s="35">
        <f t="shared" si="48"/>
        <v>0</v>
      </c>
      <c r="F756" s="35">
        <f t="shared" si="49"/>
        <v>0</v>
      </c>
      <c r="G756" s="30">
        <f>IF(F756&gt;0,VLOOKUP(F756,税率表!$A$41:$D$43,3,1),0)</f>
        <v>0</v>
      </c>
      <c r="H756" s="30">
        <f>IF(F756&gt;0,VLOOKUP(F756,税率表!$A$41:$D$43,4,1),0)</f>
        <v>0</v>
      </c>
      <c r="I756" s="30">
        <f t="shared" si="50"/>
        <v>0</v>
      </c>
      <c r="J756" s="30">
        <f t="shared" si="51"/>
        <v>0</v>
      </c>
    </row>
    <row r="757" spans="1:10">
      <c r="A757" s="28">
        <v>756</v>
      </c>
      <c r="B757" s="28"/>
      <c r="C757" s="28"/>
      <c r="D757" s="29"/>
      <c r="E757" s="35">
        <f t="shared" si="48"/>
        <v>0</v>
      </c>
      <c r="F757" s="35">
        <f t="shared" si="49"/>
        <v>0</v>
      </c>
      <c r="G757" s="30">
        <f>IF(F757&gt;0,VLOOKUP(F757,税率表!$A$41:$D$43,3,1),0)</f>
        <v>0</v>
      </c>
      <c r="H757" s="30">
        <f>IF(F757&gt;0,VLOOKUP(F757,税率表!$A$41:$D$43,4,1),0)</f>
        <v>0</v>
      </c>
      <c r="I757" s="30">
        <f t="shared" si="50"/>
        <v>0</v>
      </c>
      <c r="J757" s="30">
        <f t="shared" si="51"/>
        <v>0</v>
      </c>
    </row>
    <row r="758" spans="1:10">
      <c r="A758" s="28">
        <v>757</v>
      </c>
      <c r="B758" s="28"/>
      <c r="C758" s="28"/>
      <c r="D758" s="29"/>
      <c r="E758" s="35">
        <f t="shared" si="48"/>
        <v>0</v>
      </c>
      <c r="F758" s="35">
        <f t="shared" si="49"/>
        <v>0</v>
      </c>
      <c r="G758" s="30">
        <f>IF(F758&gt;0,VLOOKUP(F758,税率表!$A$41:$D$43,3,1),0)</f>
        <v>0</v>
      </c>
      <c r="H758" s="30">
        <f>IF(F758&gt;0,VLOOKUP(F758,税率表!$A$41:$D$43,4,1),0)</f>
        <v>0</v>
      </c>
      <c r="I758" s="30">
        <f t="shared" si="50"/>
        <v>0</v>
      </c>
      <c r="J758" s="30">
        <f t="shared" si="51"/>
        <v>0</v>
      </c>
    </row>
    <row r="759" spans="1:10">
      <c r="A759" s="28">
        <v>758</v>
      </c>
      <c r="B759" s="28"/>
      <c r="C759" s="28"/>
      <c r="D759" s="29"/>
      <c r="E759" s="35">
        <f t="shared" si="48"/>
        <v>0</v>
      </c>
      <c r="F759" s="35">
        <f t="shared" si="49"/>
        <v>0</v>
      </c>
      <c r="G759" s="30">
        <f>IF(F759&gt;0,VLOOKUP(F759,税率表!$A$41:$D$43,3,1),0)</f>
        <v>0</v>
      </c>
      <c r="H759" s="30">
        <f>IF(F759&gt;0,VLOOKUP(F759,税率表!$A$41:$D$43,4,1),0)</f>
        <v>0</v>
      </c>
      <c r="I759" s="30">
        <f t="shared" si="50"/>
        <v>0</v>
      </c>
      <c r="J759" s="30">
        <f t="shared" si="51"/>
        <v>0</v>
      </c>
    </row>
    <row r="760" spans="1:10">
      <c r="A760" s="28">
        <v>759</v>
      </c>
      <c r="B760" s="28"/>
      <c r="C760" s="28"/>
      <c r="D760" s="29"/>
      <c r="E760" s="35">
        <f t="shared" si="48"/>
        <v>0</v>
      </c>
      <c r="F760" s="35">
        <f t="shared" si="49"/>
        <v>0</v>
      </c>
      <c r="G760" s="30">
        <f>IF(F760&gt;0,VLOOKUP(F760,税率表!$A$41:$D$43,3,1),0)</f>
        <v>0</v>
      </c>
      <c r="H760" s="30">
        <f>IF(F760&gt;0,VLOOKUP(F760,税率表!$A$41:$D$43,4,1),0)</f>
        <v>0</v>
      </c>
      <c r="I760" s="30">
        <f t="shared" si="50"/>
        <v>0</v>
      </c>
      <c r="J760" s="30">
        <f t="shared" si="51"/>
        <v>0</v>
      </c>
    </row>
    <row r="761" spans="1:10">
      <c r="A761" s="28">
        <v>760</v>
      </c>
      <c r="B761" s="28"/>
      <c r="C761" s="28"/>
      <c r="D761" s="29"/>
      <c r="E761" s="35">
        <f t="shared" si="48"/>
        <v>0</v>
      </c>
      <c r="F761" s="35">
        <f t="shared" si="49"/>
        <v>0</v>
      </c>
      <c r="G761" s="30">
        <f>IF(F761&gt;0,VLOOKUP(F761,税率表!$A$41:$D$43,3,1),0)</f>
        <v>0</v>
      </c>
      <c r="H761" s="30">
        <f>IF(F761&gt;0,VLOOKUP(F761,税率表!$A$41:$D$43,4,1),0)</f>
        <v>0</v>
      </c>
      <c r="I761" s="30">
        <f t="shared" si="50"/>
        <v>0</v>
      </c>
      <c r="J761" s="30">
        <f t="shared" si="51"/>
        <v>0</v>
      </c>
    </row>
    <row r="762" spans="1:10">
      <c r="A762" s="28">
        <v>761</v>
      </c>
      <c r="B762" s="28"/>
      <c r="C762" s="28"/>
      <c r="D762" s="29"/>
      <c r="E762" s="35">
        <f t="shared" si="48"/>
        <v>0</v>
      </c>
      <c r="F762" s="35">
        <f t="shared" si="49"/>
        <v>0</v>
      </c>
      <c r="G762" s="30">
        <f>IF(F762&gt;0,VLOOKUP(F762,税率表!$A$41:$D$43,3,1),0)</f>
        <v>0</v>
      </c>
      <c r="H762" s="30">
        <f>IF(F762&gt;0,VLOOKUP(F762,税率表!$A$41:$D$43,4,1),0)</f>
        <v>0</v>
      </c>
      <c r="I762" s="30">
        <f t="shared" si="50"/>
        <v>0</v>
      </c>
      <c r="J762" s="30">
        <f t="shared" si="51"/>
        <v>0</v>
      </c>
    </row>
    <row r="763" spans="1:10">
      <c r="A763" s="28">
        <v>762</v>
      </c>
      <c r="B763" s="28"/>
      <c r="C763" s="28"/>
      <c r="D763" s="29"/>
      <c r="E763" s="35">
        <f t="shared" si="48"/>
        <v>0</v>
      </c>
      <c r="F763" s="35">
        <f t="shared" si="49"/>
        <v>0</v>
      </c>
      <c r="G763" s="30">
        <f>IF(F763&gt;0,VLOOKUP(F763,税率表!$A$41:$D$43,3,1),0)</f>
        <v>0</v>
      </c>
      <c r="H763" s="30">
        <f>IF(F763&gt;0,VLOOKUP(F763,税率表!$A$41:$D$43,4,1),0)</f>
        <v>0</v>
      </c>
      <c r="I763" s="30">
        <f t="shared" si="50"/>
        <v>0</v>
      </c>
      <c r="J763" s="30">
        <f t="shared" si="51"/>
        <v>0</v>
      </c>
    </row>
    <row r="764" spans="1:10">
      <c r="A764" s="28">
        <v>763</v>
      </c>
      <c r="B764" s="28"/>
      <c r="C764" s="28"/>
      <c r="D764" s="29"/>
      <c r="E764" s="35">
        <f t="shared" si="48"/>
        <v>0</v>
      </c>
      <c r="F764" s="35">
        <f t="shared" si="49"/>
        <v>0</v>
      </c>
      <c r="G764" s="30">
        <f>IF(F764&gt;0,VLOOKUP(F764,税率表!$A$41:$D$43,3,1),0)</f>
        <v>0</v>
      </c>
      <c r="H764" s="30">
        <f>IF(F764&gt;0,VLOOKUP(F764,税率表!$A$41:$D$43,4,1),0)</f>
        <v>0</v>
      </c>
      <c r="I764" s="30">
        <f t="shared" si="50"/>
        <v>0</v>
      </c>
      <c r="J764" s="30">
        <f t="shared" si="51"/>
        <v>0</v>
      </c>
    </row>
    <row r="765" spans="1:10">
      <c r="A765" s="28">
        <v>764</v>
      </c>
      <c r="B765" s="28"/>
      <c r="C765" s="28"/>
      <c r="D765" s="29"/>
      <c r="E765" s="35">
        <f t="shared" si="48"/>
        <v>0</v>
      </c>
      <c r="F765" s="35">
        <f t="shared" si="49"/>
        <v>0</v>
      </c>
      <c r="G765" s="30">
        <f>IF(F765&gt;0,VLOOKUP(F765,税率表!$A$41:$D$43,3,1),0)</f>
        <v>0</v>
      </c>
      <c r="H765" s="30">
        <f>IF(F765&gt;0,VLOOKUP(F765,税率表!$A$41:$D$43,4,1),0)</f>
        <v>0</v>
      </c>
      <c r="I765" s="30">
        <f t="shared" si="50"/>
        <v>0</v>
      </c>
      <c r="J765" s="30">
        <f t="shared" si="51"/>
        <v>0</v>
      </c>
    </row>
    <row r="766" spans="1:10">
      <c r="A766" s="28">
        <v>765</v>
      </c>
      <c r="B766" s="28"/>
      <c r="C766" s="28"/>
      <c r="D766" s="29"/>
      <c r="E766" s="35">
        <f t="shared" si="48"/>
        <v>0</v>
      </c>
      <c r="F766" s="35">
        <f t="shared" si="49"/>
        <v>0</v>
      </c>
      <c r="G766" s="30">
        <f>IF(F766&gt;0,VLOOKUP(F766,税率表!$A$41:$D$43,3,1),0)</f>
        <v>0</v>
      </c>
      <c r="H766" s="30">
        <f>IF(F766&gt;0,VLOOKUP(F766,税率表!$A$41:$D$43,4,1),0)</f>
        <v>0</v>
      </c>
      <c r="I766" s="30">
        <f t="shared" si="50"/>
        <v>0</v>
      </c>
      <c r="J766" s="30">
        <f t="shared" si="51"/>
        <v>0</v>
      </c>
    </row>
    <row r="767" spans="1:10">
      <c r="A767" s="28">
        <v>766</v>
      </c>
      <c r="B767" s="28"/>
      <c r="C767" s="28"/>
      <c r="D767" s="29"/>
      <c r="E767" s="35">
        <f t="shared" si="48"/>
        <v>0</v>
      </c>
      <c r="F767" s="35">
        <f t="shared" si="49"/>
        <v>0</v>
      </c>
      <c r="G767" s="30">
        <f>IF(F767&gt;0,VLOOKUP(F767,税率表!$A$41:$D$43,3,1),0)</f>
        <v>0</v>
      </c>
      <c r="H767" s="30">
        <f>IF(F767&gt;0,VLOOKUP(F767,税率表!$A$41:$D$43,4,1),0)</f>
        <v>0</v>
      </c>
      <c r="I767" s="30">
        <f t="shared" si="50"/>
        <v>0</v>
      </c>
      <c r="J767" s="30">
        <f t="shared" si="51"/>
        <v>0</v>
      </c>
    </row>
    <row r="768" spans="1:10">
      <c r="A768" s="28">
        <v>767</v>
      </c>
      <c r="B768" s="28"/>
      <c r="C768" s="28"/>
      <c r="D768" s="29"/>
      <c r="E768" s="35">
        <f t="shared" si="48"/>
        <v>0</v>
      </c>
      <c r="F768" s="35">
        <f t="shared" si="49"/>
        <v>0</v>
      </c>
      <c r="G768" s="30">
        <f>IF(F768&gt;0,VLOOKUP(F768,税率表!$A$41:$D$43,3,1),0)</f>
        <v>0</v>
      </c>
      <c r="H768" s="30">
        <f>IF(F768&gt;0,VLOOKUP(F768,税率表!$A$41:$D$43,4,1),0)</f>
        <v>0</v>
      </c>
      <c r="I768" s="30">
        <f t="shared" si="50"/>
        <v>0</v>
      </c>
      <c r="J768" s="30">
        <f t="shared" si="51"/>
        <v>0</v>
      </c>
    </row>
    <row r="769" spans="1:10">
      <c r="A769" s="28">
        <v>768</v>
      </c>
      <c r="B769" s="28"/>
      <c r="C769" s="28"/>
      <c r="D769" s="29"/>
      <c r="E769" s="35">
        <f t="shared" si="48"/>
        <v>0</v>
      </c>
      <c r="F769" s="35">
        <f t="shared" si="49"/>
        <v>0</v>
      </c>
      <c r="G769" s="30">
        <f>IF(F769&gt;0,VLOOKUP(F769,税率表!$A$41:$D$43,3,1),0)</f>
        <v>0</v>
      </c>
      <c r="H769" s="30">
        <f>IF(F769&gt;0,VLOOKUP(F769,税率表!$A$41:$D$43,4,1),0)</f>
        <v>0</v>
      </c>
      <c r="I769" s="30">
        <f t="shared" si="50"/>
        <v>0</v>
      </c>
      <c r="J769" s="30">
        <f t="shared" si="51"/>
        <v>0</v>
      </c>
    </row>
    <row r="770" spans="1:10">
      <c r="A770" s="28">
        <v>769</v>
      </c>
      <c r="B770" s="28"/>
      <c r="C770" s="28"/>
      <c r="D770" s="29"/>
      <c r="E770" s="35">
        <f t="shared" si="48"/>
        <v>0</v>
      </c>
      <c r="F770" s="35">
        <f t="shared" si="49"/>
        <v>0</v>
      </c>
      <c r="G770" s="30">
        <f>IF(F770&gt;0,VLOOKUP(F770,税率表!$A$41:$D$43,3,1),0)</f>
        <v>0</v>
      </c>
      <c r="H770" s="30">
        <f>IF(F770&gt;0,VLOOKUP(F770,税率表!$A$41:$D$43,4,1),0)</f>
        <v>0</v>
      </c>
      <c r="I770" s="30">
        <f t="shared" si="50"/>
        <v>0</v>
      </c>
      <c r="J770" s="30">
        <f t="shared" si="51"/>
        <v>0</v>
      </c>
    </row>
    <row r="771" spans="1:10">
      <c r="A771" s="28">
        <v>770</v>
      </c>
      <c r="B771" s="28"/>
      <c r="C771" s="28"/>
      <c r="D771" s="29"/>
      <c r="E771" s="35">
        <f t="shared" si="48"/>
        <v>0</v>
      </c>
      <c r="F771" s="35">
        <f t="shared" si="49"/>
        <v>0</v>
      </c>
      <c r="G771" s="30">
        <f>IF(F771&gt;0,VLOOKUP(F771,税率表!$A$41:$D$43,3,1),0)</f>
        <v>0</v>
      </c>
      <c r="H771" s="30">
        <f>IF(F771&gt;0,VLOOKUP(F771,税率表!$A$41:$D$43,4,1),0)</f>
        <v>0</v>
      </c>
      <c r="I771" s="30">
        <f t="shared" si="50"/>
        <v>0</v>
      </c>
      <c r="J771" s="30">
        <f t="shared" si="51"/>
        <v>0</v>
      </c>
    </row>
    <row r="772" spans="1:10">
      <c r="A772" s="28">
        <v>771</v>
      </c>
      <c r="B772" s="28"/>
      <c r="C772" s="28"/>
      <c r="D772" s="29"/>
      <c r="E772" s="35">
        <f t="shared" si="48"/>
        <v>0</v>
      </c>
      <c r="F772" s="35">
        <f t="shared" si="49"/>
        <v>0</v>
      </c>
      <c r="G772" s="30">
        <f>IF(F772&gt;0,VLOOKUP(F772,税率表!$A$41:$D$43,3,1),0)</f>
        <v>0</v>
      </c>
      <c r="H772" s="30">
        <f>IF(F772&gt;0,VLOOKUP(F772,税率表!$A$41:$D$43,4,1),0)</f>
        <v>0</v>
      </c>
      <c r="I772" s="30">
        <f t="shared" si="50"/>
        <v>0</v>
      </c>
      <c r="J772" s="30">
        <f t="shared" si="51"/>
        <v>0</v>
      </c>
    </row>
    <row r="773" spans="1:10">
      <c r="A773" s="28">
        <v>772</v>
      </c>
      <c r="B773" s="28"/>
      <c r="C773" s="28"/>
      <c r="D773" s="29"/>
      <c r="E773" s="35">
        <f t="shared" si="48"/>
        <v>0</v>
      </c>
      <c r="F773" s="35">
        <f t="shared" si="49"/>
        <v>0</v>
      </c>
      <c r="G773" s="30">
        <f>IF(F773&gt;0,VLOOKUP(F773,税率表!$A$41:$D$43,3,1),0)</f>
        <v>0</v>
      </c>
      <c r="H773" s="30">
        <f>IF(F773&gt;0,VLOOKUP(F773,税率表!$A$41:$D$43,4,1),0)</f>
        <v>0</v>
      </c>
      <c r="I773" s="30">
        <f t="shared" si="50"/>
        <v>0</v>
      </c>
      <c r="J773" s="30">
        <f t="shared" si="51"/>
        <v>0</v>
      </c>
    </row>
    <row r="774" spans="1:10">
      <c r="A774" s="28">
        <v>773</v>
      </c>
      <c r="B774" s="28"/>
      <c r="C774" s="28"/>
      <c r="D774" s="29"/>
      <c r="E774" s="35">
        <f t="shared" si="48"/>
        <v>0</v>
      </c>
      <c r="F774" s="35">
        <f t="shared" si="49"/>
        <v>0</v>
      </c>
      <c r="G774" s="30">
        <f>IF(F774&gt;0,VLOOKUP(F774,税率表!$A$41:$D$43,3,1),0)</f>
        <v>0</v>
      </c>
      <c r="H774" s="30">
        <f>IF(F774&gt;0,VLOOKUP(F774,税率表!$A$41:$D$43,4,1),0)</f>
        <v>0</v>
      </c>
      <c r="I774" s="30">
        <f t="shared" si="50"/>
        <v>0</v>
      </c>
      <c r="J774" s="30">
        <f t="shared" si="51"/>
        <v>0</v>
      </c>
    </row>
    <row r="775" spans="1:10">
      <c r="A775" s="28">
        <v>774</v>
      </c>
      <c r="B775" s="28"/>
      <c r="C775" s="28"/>
      <c r="D775" s="29"/>
      <c r="E775" s="35">
        <f t="shared" si="48"/>
        <v>0</v>
      </c>
      <c r="F775" s="35">
        <f t="shared" si="49"/>
        <v>0</v>
      </c>
      <c r="G775" s="30">
        <f>IF(F775&gt;0,VLOOKUP(F775,税率表!$A$41:$D$43,3,1),0)</f>
        <v>0</v>
      </c>
      <c r="H775" s="30">
        <f>IF(F775&gt;0,VLOOKUP(F775,税率表!$A$41:$D$43,4,1),0)</f>
        <v>0</v>
      </c>
      <c r="I775" s="30">
        <f t="shared" si="50"/>
        <v>0</v>
      </c>
      <c r="J775" s="30">
        <f t="shared" si="51"/>
        <v>0</v>
      </c>
    </row>
    <row r="776" spans="1:10">
      <c r="A776" s="28">
        <v>775</v>
      </c>
      <c r="B776" s="28"/>
      <c r="C776" s="28"/>
      <c r="D776" s="29"/>
      <c r="E776" s="35">
        <f t="shared" si="48"/>
        <v>0</v>
      </c>
      <c r="F776" s="35">
        <f t="shared" si="49"/>
        <v>0</v>
      </c>
      <c r="G776" s="30">
        <f>IF(F776&gt;0,VLOOKUP(F776,税率表!$A$41:$D$43,3,1),0)</f>
        <v>0</v>
      </c>
      <c r="H776" s="30">
        <f>IF(F776&gt;0,VLOOKUP(F776,税率表!$A$41:$D$43,4,1),0)</f>
        <v>0</v>
      </c>
      <c r="I776" s="30">
        <f t="shared" si="50"/>
        <v>0</v>
      </c>
      <c r="J776" s="30">
        <f t="shared" si="51"/>
        <v>0</v>
      </c>
    </row>
    <row r="777" spans="1:10">
      <c r="A777" s="28">
        <v>776</v>
      </c>
      <c r="B777" s="28"/>
      <c r="C777" s="28"/>
      <c r="D777" s="29"/>
      <c r="E777" s="35">
        <f t="shared" si="48"/>
        <v>0</v>
      </c>
      <c r="F777" s="35">
        <f t="shared" si="49"/>
        <v>0</v>
      </c>
      <c r="G777" s="30">
        <f>IF(F777&gt;0,VLOOKUP(F777,税率表!$A$41:$D$43,3,1),0)</f>
        <v>0</v>
      </c>
      <c r="H777" s="30">
        <f>IF(F777&gt;0,VLOOKUP(F777,税率表!$A$41:$D$43,4,1),0)</f>
        <v>0</v>
      </c>
      <c r="I777" s="30">
        <f t="shared" si="50"/>
        <v>0</v>
      </c>
      <c r="J777" s="30">
        <f t="shared" si="51"/>
        <v>0</v>
      </c>
    </row>
    <row r="778" spans="1:10">
      <c r="A778" s="28">
        <v>777</v>
      </c>
      <c r="B778" s="28"/>
      <c r="C778" s="28"/>
      <c r="D778" s="29"/>
      <c r="E778" s="35">
        <f t="shared" ref="E778:E841" si="52">IF(D778&gt;0,IF(D778&lt;=4000,800,ROUND(D778*0.2,2)),0)</f>
        <v>0</v>
      </c>
      <c r="F778" s="35">
        <f t="shared" ref="F778:F841" si="53">ROUND(MAX((D778-E778),0),2)</f>
        <v>0</v>
      </c>
      <c r="G778" s="30">
        <f>IF(F778&gt;0,VLOOKUP(F778,税率表!$A$41:$D$43,3,1),0)</f>
        <v>0</v>
      </c>
      <c r="H778" s="30">
        <f>IF(F778&gt;0,VLOOKUP(F778,税率表!$A$41:$D$43,4,1),0)</f>
        <v>0</v>
      </c>
      <c r="I778" s="30">
        <f t="shared" ref="I778:I841" si="54">ROUND(F778*G778-H778,2)</f>
        <v>0</v>
      </c>
      <c r="J778" s="30">
        <f t="shared" ref="J778:J841" si="55">D778-I778</f>
        <v>0</v>
      </c>
    </row>
    <row r="779" spans="1:10">
      <c r="A779" s="28">
        <v>778</v>
      </c>
      <c r="B779" s="28"/>
      <c r="C779" s="28"/>
      <c r="D779" s="29"/>
      <c r="E779" s="35">
        <f t="shared" si="52"/>
        <v>0</v>
      </c>
      <c r="F779" s="35">
        <f t="shared" si="53"/>
        <v>0</v>
      </c>
      <c r="G779" s="30">
        <f>IF(F779&gt;0,VLOOKUP(F779,税率表!$A$41:$D$43,3,1),0)</f>
        <v>0</v>
      </c>
      <c r="H779" s="30">
        <f>IF(F779&gt;0,VLOOKUP(F779,税率表!$A$41:$D$43,4,1),0)</f>
        <v>0</v>
      </c>
      <c r="I779" s="30">
        <f t="shared" si="54"/>
        <v>0</v>
      </c>
      <c r="J779" s="30">
        <f t="shared" si="55"/>
        <v>0</v>
      </c>
    </row>
    <row r="780" spans="1:10">
      <c r="A780" s="28">
        <v>779</v>
      </c>
      <c r="B780" s="28"/>
      <c r="C780" s="28"/>
      <c r="D780" s="29"/>
      <c r="E780" s="35">
        <f t="shared" si="52"/>
        <v>0</v>
      </c>
      <c r="F780" s="35">
        <f t="shared" si="53"/>
        <v>0</v>
      </c>
      <c r="G780" s="30">
        <f>IF(F780&gt;0,VLOOKUP(F780,税率表!$A$41:$D$43,3,1),0)</f>
        <v>0</v>
      </c>
      <c r="H780" s="30">
        <f>IF(F780&gt;0,VLOOKUP(F780,税率表!$A$41:$D$43,4,1),0)</f>
        <v>0</v>
      </c>
      <c r="I780" s="30">
        <f t="shared" si="54"/>
        <v>0</v>
      </c>
      <c r="J780" s="30">
        <f t="shared" si="55"/>
        <v>0</v>
      </c>
    </row>
    <row r="781" spans="1:10">
      <c r="A781" s="28">
        <v>780</v>
      </c>
      <c r="B781" s="28"/>
      <c r="C781" s="28"/>
      <c r="D781" s="29"/>
      <c r="E781" s="35">
        <f t="shared" si="52"/>
        <v>0</v>
      </c>
      <c r="F781" s="35">
        <f t="shared" si="53"/>
        <v>0</v>
      </c>
      <c r="G781" s="30">
        <f>IF(F781&gt;0,VLOOKUP(F781,税率表!$A$41:$D$43,3,1),0)</f>
        <v>0</v>
      </c>
      <c r="H781" s="30">
        <f>IF(F781&gt;0,VLOOKUP(F781,税率表!$A$41:$D$43,4,1),0)</f>
        <v>0</v>
      </c>
      <c r="I781" s="30">
        <f t="shared" si="54"/>
        <v>0</v>
      </c>
      <c r="J781" s="30">
        <f t="shared" si="55"/>
        <v>0</v>
      </c>
    </row>
    <row r="782" spans="1:10">
      <c r="A782" s="28">
        <v>781</v>
      </c>
      <c r="B782" s="28"/>
      <c r="C782" s="28"/>
      <c r="D782" s="29"/>
      <c r="E782" s="35">
        <f t="shared" si="52"/>
        <v>0</v>
      </c>
      <c r="F782" s="35">
        <f t="shared" si="53"/>
        <v>0</v>
      </c>
      <c r="G782" s="30">
        <f>IF(F782&gt;0,VLOOKUP(F782,税率表!$A$41:$D$43,3,1),0)</f>
        <v>0</v>
      </c>
      <c r="H782" s="30">
        <f>IF(F782&gt;0,VLOOKUP(F782,税率表!$A$41:$D$43,4,1),0)</f>
        <v>0</v>
      </c>
      <c r="I782" s="30">
        <f t="shared" si="54"/>
        <v>0</v>
      </c>
      <c r="J782" s="30">
        <f t="shared" si="55"/>
        <v>0</v>
      </c>
    </row>
    <row r="783" spans="1:10">
      <c r="A783" s="28">
        <v>782</v>
      </c>
      <c r="B783" s="28"/>
      <c r="C783" s="28"/>
      <c r="D783" s="29"/>
      <c r="E783" s="35">
        <f t="shared" si="52"/>
        <v>0</v>
      </c>
      <c r="F783" s="35">
        <f t="shared" si="53"/>
        <v>0</v>
      </c>
      <c r="G783" s="30">
        <f>IF(F783&gt;0,VLOOKUP(F783,税率表!$A$41:$D$43,3,1),0)</f>
        <v>0</v>
      </c>
      <c r="H783" s="30">
        <f>IF(F783&gt;0,VLOOKUP(F783,税率表!$A$41:$D$43,4,1),0)</f>
        <v>0</v>
      </c>
      <c r="I783" s="30">
        <f t="shared" si="54"/>
        <v>0</v>
      </c>
      <c r="J783" s="30">
        <f t="shared" si="55"/>
        <v>0</v>
      </c>
    </row>
    <row r="784" spans="1:10">
      <c r="A784" s="28">
        <v>783</v>
      </c>
      <c r="B784" s="28"/>
      <c r="C784" s="28"/>
      <c r="D784" s="29"/>
      <c r="E784" s="35">
        <f t="shared" si="52"/>
        <v>0</v>
      </c>
      <c r="F784" s="35">
        <f t="shared" si="53"/>
        <v>0</v>
      </c>
      <c r="G784" s="30">
        <f>IF(F784&gt;0,VLOOKUP(F784,税率表!$A$41:$D$43,3,1),0)</f>
        <v>0</v>
      </c>
      <c r="H784" s="30">
        <f>IF(F784&gt;0,VLOOKUP(F784,税率表!$A$41:$D$43,4,1),0)</f>
        <v>0</v>
      </c>
      <c r="I784" s="30">
        <f t="shared" si="54"/>
        <v>0</v>
      </c>
      <c r="J784" s="30">
        <f t="shared" si="55"/>
        <v>0</v>
      </c>
    </row>
    <row r="785" spans="1:10">
      <c r="A785" s="28">
        <v>784</v>
      </c>
      <c r="B785" s="28"/>
      <c r="C785" s="28"/>
      <c r="D785" s="29"/>
      <c r="E785" s="35">
        <f t="shared" si="52"/>
        <v>0</v>
      </c>
      <c r="F785" s="35">
        <f t="shared" si="53"/>
        <v>0</v>
      </c>
      <c r="G785" s="30">
        <f>IF(F785&gt;0,VLOOKUP(F785,税率表!$A$41:$D$43,3,1),0)</f>
        <v>0</v>
      </c>
      <c r="H785" s="30">
        <f>IF(F785&gt;0,VLOOKUP(F785,税率表!$A$41:$D$43,4,1),0)</f>
        <v>0</v>
      </c>
      <c r="I785" s="30">
        <f t="shared" si="54"/>
        <v>0</v>
      </c>
      <c r="J785" s="30">
        <f t="shared" si="55"/>
        <v>0</v>
      </c>
    </row>
    <row r="786" spans="1:10">
      <c r="A786" s="28">
        <v>785</v>
      </c>
      <c r="B786" s="28"/>
      <c r="C786" s="28"/>
      <c r="D786" s="29"/>
      <c r="E786" s="35">
        <f t="shared" si="52"/>
        <v>0</v>
      </c>
      <c r="F786" s="35">
        <f t="shared" si="53"/>
        <v>0</v>
      </c>
      <c r="G786" s="30">
        <f>IF(F786&gt;0,VLOOKUP(F786,税率表!$A$41:$D$43,3,1),0)</f>
        <v>0</v>
      </c>
      <c r="H786" s="30">
        <f>IF(F786&gt;0,VLOOKUP(F786,税率表!$A$41:$D$43,4,1),0)</f>
        <v>0</v>
      </c>
      <c r="I786" s="30">
        <f t="shared" si="54"/>
        <v>0</v>
      </c>
      <c r="J786" s="30">
        <f t="shared" si="55"/>
        <v>0</v>
      </c>
    </row>
    <row r="787" spans="1:10">
      <c r="A787" s="28">
        <v>786</v>
      </c>
      <c r="B787" s="28"/>
      <c r="C787" s="28"/>
      <c r="D787" s="29"/>
      <c r="E787" s="35">
        <f t="shared" si="52"/>
        <v>0</v>
      </c>
      <c r="F787" s="35">
        <f t="shared" si="53"/>
        <v>0</v>
      </c>
      <c r="G787" s="30">
        <f>IF(F787&gt;0,VLOOKUP(F787,税率表!$A$41:$D$43,3,1),0)</f>
        <v>0</v>
      </c>
      <c r="H787" s="30">
        <f>IF(F787&gt;0,VLOOKUP(F787,税率表!$A$41:$D$43,4,1),0)</f>
        <v>0</v>
      </c>
      <c r="I787" s="30">
        <f t="shared" si="54"/>
        <v>0</v>
      </c>
      <c r="J787" s="30">
        <f t="shared" si="55"/>
        <v>0</v>
      </c>
    </row>
    <row r="788" spans="1:10">
      <c r="A788" s="28">
        <v>787</v>
      </c>
      <c r="B788" s="28"/>
      <c r="C788" s="28"/>
      <c r="D788" s="29"/>
      <c r="E788" s="35">
        <f t="shared" si="52"/>
        <v>0</v>
      </c>
      <c r="F788" s="35">
        <f t="shared" si="53"/>
        <v>0</v>
      </c>
      <c r="G788" s="30">
        <f>IF(F788&gt;0,VLOOKUP(F788,税率表!$A$41:$D$43,3,1),0)</f>
        <v>0</v>
      </c>
      <c r="H788" s="30">
        <f>IF(F788&gt;0,VLOOKUP(F788,税率表!$A$41:$D$43,4,1),0)</f>
        <v>0</v>
      </c>
      <c r="I788" s="30">
        <f t="shared" si="54"/>
        <v>0</v>
      </c>
      <c r="J788" s="30">
        <f t="shared" si="55"/>
        <v>0</v>
      </c>
    </row>
    <row r="789" spans="1:10">
      <c r="A789" s="28">
        <v>788</v>
      </c>
      <c r="B789" s="28"/>
      <c r="C789" s="28"/>
      <c r="D789" s="29"/>
      <c r="E789" s="35">
        <f t="shared" si="52"/>
        <v>0</v>
      </c>
      <c r="F789" s="35">
        <f t="shared" si="53"/>
        <v>0</v>
      </c>
      <c r="G789" s="30">
        <f>IF(F789&gt;0,VLOOKUP(F789,税率表!$A$41:$D$43,3,1),0)</f>
        <v>0</v>
      </c>
      <c r="H789" s="30">
        <f>IF(F789&gt;0,VLOOKUP(F789,税率表!$A$41:$D$43,4,1),0)</f>
        <v>0</v>
      </c>
      <c r="I789" s="30">
        <f t="shared" si="54"/>
        <v>0</v>
      </c>
      <c r="J789" s="30">
        <f t="shared" si="55"/>
        <v>0</v>
      </c>
    </row>
    <row r="790" spans="1:10">
      <c r="A790" s="28">
        <v>789</v>
      </c>
      <c r="B790" s="28"/>
      <c r="C790" s="28"/>
      <c r="D790" s="29"/>
      <c r="E790" s="35">
        <f t="shared" si="52"/>
        <v>0</v>
      </c>
      <c r="F790" s="35">
        <f t="shared" si="53"/>
        <v>0</v>
      </c>
      <c r="G790" s="30">
        <f>IF(F790&gt;0,VLOOKUP(F790,税率表!$A$41:$D$43,3,1),0)</f>
        <v>0</v>
      </c>
      <c r="H790" s="30">
        <f>IF(F790&gt;0,VLOOKUP(F790,税率表!$A$41:$D$43,4,1),0)</f>
        <v>0</v>
      </c>
      <c r="I790" s="30">
        <f t="shared" si="54"/>
        <v>0</v>
      </c>
      <c r="J790" s="30">
        <f t="shared" si="55"/>
        <v>0</v>
      </c>
    </row>
    <row r="791" spans="1:10">
      <c r="A791" s="28">
        <v>790</v>
      </c>
      <c r="B791" s="28"/>
      <c r="C791" s="28"/>
      <c r="D791" s="29"/>
      <c r="E791" s="35">
        <f t="shared" si="52"/>
        <v>0</v>
      </c>
      <c r="F791" s="35">
        <f t="shared" si="53"/>
        <v>0</v>
      </c>
      <c r="G791" s="30">
        <f>IF(F791&gt;0,VLOOKUP(F791,税率表!$A$41:$D$43,3,1),0)</f>
        <v>0</v>
      </c>
      <c r="H791" s="30">
        <f>IF(F791&gt;0,VLOOKUP(F791,税率表!$A$41:$D$43,4,1),0)</f>
        <v>0</v>
      </c>
      <c r="I791" s="30">
        <f t="shared" si="54"/>
        <v>0</v>
      </c>
      <c r="J791" s="30">
        <f t="shared" si="55"/>
        <v>0</v>
      </c>
    </row>
    <row r="792" spans="1:10">
      <c r="A792" s="28">
        <v>791</v>
      </c>
      <c r="B792" s="28"/>
      <c r="C792" s="28"/>
      <c r="D792" s="29"/>
      <c r="E792" s="35">
        <f t="shared" si="52"/>
        <v>0</v>
      </c>
      <c r="F792" s="35">
        <f t="shared" si="53"/>
        <v>0</v>
      </c>
      <c r="G792" s="30">
        <f>IF(F792&gt;0,VLOOKUP(F792,税率表!$A$41:$D$43,3,1),0)</f>
        <v>0</v>
      </c>
      <c r="H792" s="30">
        <f>IF(F792&gt;0,VLOOKUP(F792,税率表!$A$41:$D$43,4,1),0)</f>
        <v>0</v>
      </c>
      <c r="I792" s="30">
        <f t="shared" si="54"/>
        <v>0</v>
      </c>
      <c r="J792" s="30">
        <f t="shared" si="55"/>
        <v>0</v>
      </c>
    </row>
    <row r="793" spans="1:10">
      <c r="A793" s="28">
        <v>792</v>
      </c>
      <c r="B793" s="28"/>
      <c r="C793" s="28"/>
      <c r="D793" s="29"/>
      <c r="E793" s="35">
        <f t="shared" si="52"/>
        <v>0</v>
      </c>
      <c r="F793" s="35">
        <f t="shared" si="53"/>
        <v>0</v>
      </c>
      <c r="G793" s="30">
        <f>IF(F793&gt;0,VLOOKUP(F793,税率表!$A$41:$D$43,3,1),0)</f>
        <v>0</v>
      </c>
      <c r="H793" s="30">
        <f>IF(F793&gt;0,VLOOKUP(F793,税率表!$A$41:$D$43,4,1),0)</f>
        <v>0</v>
      </c>
      <c r="I793" s="30">
        <f t="shared" si="54"/>
        <v>0</v>
      </c>
      <c r="J793" s="30">
        <f t="shared" si="55"/>
        <v>0</v>
      </c>
    </row>
    <row r="794" spans="1:10">
      <c r="A794" s="28">
        <v>793</v>
      </c>
      <c r="B794" s="28"/>
      <c r="C794" s="28"/>
      <c r="D794" s="29"/>
      <c r="E794" s="35">
        <f t="shared" si="52"/>
        <v>0</v>
      </c>
      <c r="F794" s="35">
        <f t="shared" si="53"/>
        <v>0</v>
      </c>
      <c r="G794" s="30">
        <f>IF(F794&gt;0,VLOOKUP(F794,税率表!$A$41:$D$43,3,1),0)</f>
        <v>0</v>
      </c>
      <c r="H794" s="30">
        <f>IF(F794&gt;0,VLOOKUP(F794,税率表!$A$41:$D$43,4,1),0)</f>
        <v>0</v>
      </c>
      <c r="I794" s="30">
        <f t="shared" si="54"/>
        <v>0</v>
      </c>
      <c r="J794" s="30">
        <f t="shared" si="55"/>
        <v>0</v>
      </c>
    </row>
    <row r="795" spans="1:10">
      <c r="A795" s="28">
        <v>794</v>
      </c>
      <c r="B795" s="28"/>
      <c r="C795" s="28"/>
      <c r="D795" s="29"/>
      <c r="E795" s="35">
        <f t="shared" si="52"/>
        <v>0</v>
      </c>
      <c r="F795" s="35">
        <f t="shared" si="53"/>
        <v>0</v>
      </c>
      <c r="G795" s="30">
        <f>IF(F795&gt;0,VLOOKUP(F795,税率表!$A$41:$D$43,3,1),0)</f>
        <v>0</v>
      </c>
      <c r="H795" s="30">
        <f>IF(F795&gt;0,VLOOKUP(F795,税率表!$A$41:$D$43,4,1),0)</f>
        <v>0</v>
      </c>
      <c r="I795" s="30">
        <f t="shared" si="54"/>
        <v>0</v>
      </c>
      <c r="J795" s="30">
        <f t="shared" si="55"/>
        <v>0</v>
      </c>
    </row>
    <row r="796" spans="1:10">
      <c r="A796" s="28">
        <v>795</v>
      </c>
      <c r="B796" s="28"/>
      <c r="C796" s="28"/>
      <c r="D796" s="29"/>
      <c r="E796" s="35">
        <f t="shared" si="52"/>
        <v>0</v>
      </c>
      <c r="F796" s="35">
        <f t="shared" si="53"/>
        <v>0</v>
      </c>
      <c r="G796" s="30">
        <f>IF(F796&gt;0,VLOOKUP(F796,税率表!$A$41:$D$43,3,1),0)</f>
        <v>0</v>
      </c>
      <c r="H796" s="30">
        <f>IF(F796&gt;0,VLOOKUP(F796,税率表!$A$41:$D$43,4,1),0)</f>
        <v>0</v>
      </c>
      <c r="I796" s="30">
        <f t="shared" si="54"/>
        <v>0</v>
      </c>
      <c r="J796" s="30">
        <f t="shared" si="55"/>
        <v>0</v>
      </c>
    </row>
    <row r="797" spans="1:10">
      <c r="A797" s="28">
        <v>796</v>
      </c>
      <c r="B797" s="28"/>
      <c r="C797" s="28"/>
      <c r="D797" s="29"/>
      <c r="E797" s="35">
        <f t="shared" si="52"/>
        <v>0</v>
      </c>
      <c r="F797" s="35">
        <f t="shared" si="53"/>
        <v>0</v>
      </c>
      <c r="G797" s="30">
        <f>IF(F797&gt;0,VLOOKUP(F797,税率表!$A$41:$D$43,3,1),0)</f>
        <v>0</v>
      </c>
      <c r="H797" s="30">
        <f>IF(F797&gt;0,VLOOKUP(F797,税率表!$A$41:$D$43,4,1),0)</f>
        <v>0</v>
      </c>
      <c r="I797" s="30">
        <f t="shared" si="54"/>
        <v>0</v>
      </c>
      <c r="J797" s="30">
        <f t="shared" si="55"/>
        <v>0</v>
      </c>
    </row>
    <row r="798" spans="1:10">
      <c r="A798" s="28">
        <v>797</v>
      </c>
      <c r="B798" s="28"/>
      <c r="C798" s="28"/>
      <c r="D798" s="29"/>
      <c r="E798" s="35">
        <f t="shared" si="52"/>
        <v>0</v>
      </c>
      <c r="F798" s="35">
        <f t="shared" si="53"/>
        <v>0</v>
      </c>
      <c r="G798" s="30">
        <f>IF(F798&gt;0,VLOOKUP(F798,税率表!$A$41:$D$43,3,1),0)</f>
        <v>0</v>
      </c>
      <c r="H798" s="30">
        <f>IF(F798&gt;0,VLOOKUP(F798,税率表!$A$41:$D$43,4,1),0)</f>
        <v>0</v>
      </c>
      <c r="I798" s="30">
        <f t="shared" si="54"/>
        <v>0</v>
      </c>
      <c r="J798" s="30">
        <f t="shared" si="55"/>
        <v>0</v>
      </c>
    </row>
    <row r="799" spans="1:10">
      <c r="A799" s="28">
        <v>798</v>
      </c>
      <c r="B799" s="28"/>
      <c r="C799" s="28"/>
      <c r="D799" s="29"/>
      <c r="E799" s="35">
        <f t="shared" si="52"/>
        <v>0</v>
      </c>
      <c r="F799" s="35">
        <f t="shared" si="53"/>
        <v>0</v>
      </c>
      <c r="G799" s="30">
        <f>IF(F799&gt;0,VLOOKUP(F799,税率表!$A$41:$D$43,3,1),0)</f>
        <v>0</v>
      </c>
      <c r="H799" s="30">
        <f>IF(F799&gt;0,VLOOKUP(F799,税率表!$A$41:$D$43,4,1),0)</f>
        <v>0</v>
      </c>
      <c r="I799" s="30">
        <f t="shared" si="54"/>
        <v>0</v>
      </c>
      <c r="J799" s="30">
        <f t="shared" si="55"/>
        <v>0</v>
      </c>
    </row>
    <row r="800" spans="1:10">
      <c r="A800" s="28">
        <v>799</v>
      </c>
      <c r="B800" s="28"/>
      <c r="C800" s="28"/>
      <c r="D800" s="29"/>
      <c r="E800" s="35">
        <f t="shared" si="52"/>
        <v>0</v>
      </c>
      <c r="F800" s="35">
        <f t="shared" si="53"/>
        <v>0</v>
      </c>
      <c r="G800" s="30">
        <f>IF(F800&gt;0,VLOOKUP(F800,税率表!$A$41:$D$43,3,1),0)</f>
        <v>0</v>
      </c>
      <c r="H800" s="30">
        <f>IF(F800&gt;0,VLOOKUP(F800,税率表!$A$41:$D$43,4,1),0)</f>
        <v>0</v>
      </c>
      <c r="I800" s="30">
        <f t="shared" si="54"/>
        <v>0</v>
      </c>
      <c r="J800" s="30">
        <f t="shared" si="55"/>
        <v>0</v>
      </c>
    </row>
    <row r="801" spans="1:10">
      <c r="A801" s="28">
        <v>800</v>
      </c>
      <c r="B801" s="28"/>
      <c r="C801" s="28"/>
      <c r="D801" s="29"/>
      <c r="E801" s="35">
        <f t="shared" si="52"/>
        <v>0</v>
      </c>
      <c r="F801" s="35">
        <f t="shared" si="53"/>
        <v>0</v>
      </c>
      <c r="G801" s="30">
        <f>IF(F801&gt;0,VLOOKUP(F801,税率表!$A$41:$D$43,3,1),0)</f>
        <v>0</v>
      </c>
      <c r="H801" s="30">
        <f>IF(F801&gt;0,VLOOKUP(F801,税率表!$A$41:$D$43,4,1),0)</f>
        <v>0</v>
      </c>
      <c r="I801" s="30">
        <f t="shared" si="54"/>
        <v>0</v>
      </c>
      <c r="J801" s="30">
        <f t="shared" si="55"/>
        <v>0</v>
      </c>
    </row>
    <row r="802" spans="1:10">
      <c r="A802" s="28">
        <v>801</v>
      </c>
      <c r="B802" s="28"/>
      <c r="C802" s="28"/>
      <c r="D802" s="29"/>
      <c r="E802" s="35">
        <f t="shared" si="52"/>
        <v>0</v>
      </c>
      <c r="F802" s="35">
        <f t="shared" si="53"/>
        <v>0</v>
      </c>
      <c r="G802" s="30">
        <f>IF(F802&gt;0,VLOOKUP(F802,税率表!$A$41:$D$43,3,1),0)</f>
        <v>0</v>
      </c>
      <c r="H802" s="30">
        <f>IF(F802&gt;0,VLOOKUP(F802,税率表!$A$41:$D$43,4,1),0)</f>
        <v>0</v>
      </c>
      <c r="I802" s="30">
        <f t="shared" si="54"/>
        <v>0</v>
      </c>
      <c r="J802" s="30">
        <f t="shared" si="55"/>
        <v>0</v>
      </c>
    </row>
    <row r="803" spans="1:10">
      <c r="A803" s="28">
        <v>802</v>
      </c>
      <c r="B803" s="28"/>
      <c r="C803" s="28"/>
      <c r="D803" s="29"/>
      <c r="E803" s="35">
        <f t="shared" si="52"/>
        <v>0</v>
      </c>
      <c r="F803" s="35">
        <f t="shared" si="53"/>
        <v>0</v>
      </c>
      <c r="G803" s="30">
        <f>IF(F803&gt;0,VLOOKUP(F803,税率表!$A$41:$D$43,3,1),0)</f>
        <v>0</v>
      </c>
      <c r="H803" s="30">
        <f>IF(F803&gt;0,VLOOKUP(F803,税率表!$A$41:$D$43,4,1),0)</f>
        <v>0</v>
      </c>
      <c r="I803" s="30">
        <f t="shared" si="54"/>
        <v>0</v>
      </c>
      <c r="J803" s="30">
        <f t="shared" si="55"/>
        <v>0</v>
      </c>
    </row>
    <row r="804" spans="1:10">
      <c r="A804" s="28">
        <v>803</v>
      </c>
      <c r="B804" s="28"/>
      <c r="C804" s="28"/>
      <c r="D804" s="29"/>
      <c r="E804" s="35">
        <f t="shared" si="52"/>
        <v>0</v>
      </c>
      <c r="F804" s="35">
        <f t="shared" si="53"/>
        <v>0</v>
      </c>
      <c r="G804" s="30">
        <f>IF(F804&gt;0,VLOOKUP(F804,税率表!$A$41:$D$43,3,1),0)</f>
        <v>0</v>
      </c>
      <c r="H804" s="30">
        <f>IF(F804&gt;0,VLOOKUP(F804,税率表!$A$41:$D$43,4,1),0)</f>
        <v>0</v>
      </c>
      <c r="I804" s="30">
        <f t="shared" si="54"/>
        <v>0</v>
      </c>
      <c r="J804" s="30">
        <f t="shared" si="55"/>
        <v>0</v>
      </c>
    </row>
    <row r="805" spans="1:10">
      <c r="A805" s="28">
        <v>804</v>
      </c>
      <c r="B805" s="28"/>
      <c r="C805" s="28"/>
      <c r="D805" s="29"/>
      <c r="E805" s="35">
        <f t="shared" si="52"/>
        <v>0</v>
      </c>
      <c r="F805" s="35">
        <f t="shared" si="53"/>
        <v>0</v>
      </c>
      <c r="G805" s="30">
        <f>IF(F805&gt;0,VLOOKUP(F805,税率表!$A$41:$D$43,3,1),0)</f>
        <v>0</v>
      </c>
      <c r="H805" s="30">
        <f>IF(F805&gt;0,VLOOKUP(F805,税率表!$A$41:$D$43,4,1),0)</f>
        <v>0</v>
      </c>
      <c r="I805" s="30">
        <f t="shared" si="54"/>
        <v>0</v>
      </c>
      <c r="J805" s="30">
        <f t="shared" si="55"/>
        <v>0</v>
      </c>
    </row>
    <row r="806" spans="1:10">
      <c r="A806" s="28">
        <v>805</v>
      </c>
      <c r="B806" s="28"/>
      <c r="C806" s="28"/>
      <c r="D806" s="29"/>
      <c r="E806" s="35">
        <f t="shared" si="52"/>
        <v>0</v>
      </c>
      <c r="F806" s="35">
        <f t="shared" si="53"/>
        <v>0</v>
      </c>
      <c r="G806" s="30">
        <f>IF(F806&gt;0,VLOOKUP(F806,税率表!$A$41:$D$43,3,1),0)</f>
        <v>0</v>
      </c>
      <c r="H806" s="30">
        <f>IF(F806&gt;0,VLOOKUP(F806,税率表!$A$41:$D$43,4,1),0)</f>
        <v>0</v>
      </c>
      <c r="I806" s="30">
        <f t="shared" si="54"/>
        <v>0</v>
      </c>
      <c r="J806" s="30">
        <f t="shared" si="55"/>
        <v>0</v>
      </c>
    </row>
    <row r="807" spans="1:10">
      <c r="A807" s="28">
        <v>806</v>
      </c>
      <c r="B807" s="28"/>
      <c r="C807" s="28"/>
      <c r="D807" s="29"/>
      <c r="E807" s="35">
        <f t="shared" si="52"/>
        <v>0</v>
      </c>
      <c r="F807" s="35">
        <f t="shared" si="53"/>
        <v>0</v>
      </c>
      <c r="G807" s="30">
        <f>IF(F807&gt;0,VLOOKUP(F807,税率表!$A$41:$D$43,3,1),0)</f>
        <v>0</v>
      </c>
      <c r="H807" s="30">
        <f>IF(F807&gt;0,VLOOKUP(F807,税率表!$A$41:$D$43,4,1),0)</f>
        <v>0</v>
      </c>
      <c r="I807" s="30">
        <f t="shared" si="54"/>
        <v>0</v>
      </c>
      <c r="J807" s="30">
        <f t="shared" si="55"/>
        <v>0</v>
      </c>
    </row>
    <row r="808" spans="1:10">
      <c r="A808" s="28">
        <v>807</v>
      </c>
      <c r="B808" s="28"/>
      <c r="C808" s="28"/>
      <c r="D808" s="29"/>
      <c r="E808" s="35">
        <f t="shared" si="52"/>
        <v>0</v>
      </c>
      <c r="F808" s="35">
        <f t="shared" si="53"/>
        <v>0</v>
      </c>
      <c r="G808" s="30">
        <f>IF(F808&gt;0,VLOOKUP(F808,税率表!$A$41:$D$43,3,1),0)</f>
        <v>0</v>
      </c>
      <c r="H808" s="30">
        <f>IF(F808&gt;0,VLOOKUP(F808,税率表!$A$41:$D$43,4,1),0)</f>
        <v>0</v>
      </c>
      <c r="I808" s="30">
        <f t="shared" si="54"/>
        <v>0</v>
      </c>
      <c r="J808" s="30">
        <f t="shared" si="55"/>
        <v>0</v>
      </c>
    </row>
    <row r="809" spans="1:10">
      <c r="A809" s="28">
        <v>808</v>
      </c>
      <c r="B809" s="28"/>
      <c r="C809" s="28"/>
      <c r="D809" s="29"/>
      <c r="E809" s="35">
        <f t="shared" si="52"/>
        <v>0</v>
      </c>
      <c r="F809" s="35">
        <f t="shared" si="53"/>
        <v>0</v>
      </c>
      <c r="G809" s="30">
        <f>IF(F809&gt;0,VLOOKUP(F809,税率表!$A$41:$D$43,3,1),0)</f>
        <v>0</v>
      </c>
      <c r="H809" s="30">
        <f>IF(F809&gt;0,VLOOKUP(F809,税率表!$A$41:$D$43,4,1),0)</f>
        <v>0</v>
      </c>
      <c r="I809" s="30">
        <f t="shared" si="54"/>
        <v>0</v>
      </c>
      <c r="J809" s="30">
        <f t="shared" si="55"/>
        <v>0</v>
      </c>
    </row>
    <row r="810" spans="1:10">
      <c r="A810" s="28">
        <v>809</v>
      </c>
      <c r="B810" s="28"/>
      <c r="C810" s="28"/>
      <c r="D810" s="29"/>
      <c r="E810" s="35">
        <f t="shared" si="52"/>
        <v>0</v>
      </c>
      <c r="F810" s="35">
        <f t="shared" si="53"/>
        <v>0</v>
      </c>
      <c r="G810" s="30">
        <f>IF(F810&gt;0,VLOOKUP(F810,税率表!$A$41:$D$43,3,1),0)</f>
        <v>0</v>
      </c>
      <c r="H810" s="30">
        <f>IF(F810&gt;0,VLOOKUP(F810,税率表!$A$41:$D$43,4,1),0)</f>
        <v>0</v>
      </c>
      <c r="I810" s="30">
        <f t="shared" si="54"/>
        <v>0</v>
      </c>
      <c r="J810" s="30">
        <f t="shared" si="55"/>
        <v>0</v>
      </c>
    </row>
    <row r="811" spans="1:10">
      <c r="A811" s="28">
        <v>810</v>
      </c>
      <c r="B811" s="28"/>
      <c r="C811" s="28"/>
      <c r="D811" s="29"/>
      <c r="E811" s="35">
        <f t="shared" si="52"/>
        <v>0</v>
      </c>
      <c r="F811" s="35">
        <f t="shared" si="53"/>
        <v>0</v>
      </c>
      <c r="G811" s="30">
        <f>IF(F811&gt;0,VLOOKUP(F811,税率表!$A$41:$D$43,3,1),0)</f>
        <v>0</v>
      </c>
      <c r="H811" s="30">
        <f>IF(F811&gt;0,VLOOKUP(F811,税率表!$A$41:$D$43,4,1),0)</f>
        <v>0</v>
      </c>
      <c r="I811" s="30">
        <f t="shared" si="54"/>
        <v>0</v>
      </c>
      <c r="J811" s="30">
        <f t="shared" si="55"/>
        <v>0</v>
      </c>
    </row>
    <row r="812" spans="1:10">
      <c r="A812" s="28">
        <v>811</v>
      </c>
      <c r="B812" s="28"/>
      <c r="C812" s="28"/>
      <c r="D812" s="29"/>
      <c r="E812" s="35">
        <f t="shared" si="52"/>
        <v>0</v>
      </c>
      <c r="F812" s="35">
        <f t="shared" si="53"/>
        <v>0</v>
      </c>
      <c r="G812" s="30">
        <f>IF(F812&gt;0,VLOOKUP(F812,税率表!$A$41:$D$43,3,1),0)</f>
        <v>0</v>
      </c>
      <c r="H812" s="30">
        <f>IF(F812&gt;0,VLOOKUP(F812,税率表!$A$41:$D$43,4,1),0)</f>
        <v>0</v>
      </c>
      <c r="I812" s="30">
        <f t="shared" si="54"/>
        <v>0</v>
      </c>
      <c r="J812" s="30">
        <f t="shared" si="55"/>
        <v>0</v>
      </c>
    </row>
    <row r="813" spans="1:10">
      <c r="A813" s="28">
        <v>812</v>
      </c>
      <c r="B813" s="28"/>
      <c r="C813" s="28"/>
      <c r="D813" s="29"/>
      <c r="E813" s="35">
        <f t="shared" si="52"/>
        <v>0</v>
      </c>
      <c r="F813" s="35">
        <f t="shared" si="53"/>
        <v>0</v>
      </c>
      <c r="G813" s="30">
        <f>IF(F813&gt;0,VLOOKUP(F813,税率表!$A$41:$D$43,3,1),0)</f>
        <v>0</v>
      </c>
      <c r="H813" s="30">
        <f>IF(F813&gt;0,VLOOKUP(F813,税率表!$A$41:$D$43,4,1),0)</f>
        <v>0</v>
      </c>
      <c r="I813" s="30">
        <f t="shared" si="54"/>
        <v>0</v>
      </c>
      <c r="J813" s="30">
        <f t="shared" si="55"/>
        <v>0</v>
      </c>
    </row>
    <row r="814" spans="1:10">
      <c r="A814" s="28">
        <v>813</v>
      </c>
      <c r="B814" s="28"/>
      <c r="C814" s="28"/>
      <c r="D814" s="29"/>
      <c r="E814" s="35">
        <f t="shared" si="52"/>
        <v>0</v>
      </c>
      <c r="F814" s="35">
        <f t="shared" si="53"/>
        <v>0</v>
      </c>
      <c r="G814" s="30">
        <f>IF(F814&gt;0,VLOOKUP(F814,税率表!$A$41:$D$43,3,1),0)</f>
        <v>0</v>
      </c>
      <c r="H814" s="30">
        <f>IF(F814&gt;0,VLOOKUP(F814,税率表!$A$41:$D$43,4,1),0)</f>
        <v>0</v>
      </c>
      <c r="I814" s="30">
        <f t="shared" si="54"/>
        <v>0</v>
      </c>
      <c r="J814" s="30">
        <f t="shared" si="55"/>
        <v>0</v>
      </c>
    </row>
    <row r="815" spans="1:10">
      <c r="A815" s="28">
        <v>814</v>
      </c>
      <c r="B815" s="28"/>
      <c r="C815" s="28"/>
      <c r="D815" s="29"/>
      <c r="E815" s="35">
        <f t="shared" si="52"/>
        <v>0</v>
      </c>
      <c r="F815" s="35">
        <f t="shared" si="53"/>
        <v>0</v>
      </c>
      <c r="G815" s="30">
        <f>IF(F815&gt;0,VLOOKUP(F815,税率表!$A$41:$D$43,3,1),0)</f>
        <v>0</v>
      </c>
      <c r="H815" s="30">
        <f>IF(F815&gt;0,VLOOKUP(F815,税率表!$A$41:$D$43,4,1),0)</f>
        <v>0</v>
      </c>
      <c r="I815" s="30">
        <f t="shared" si="54"/>
        <v>0</v>
      </c>
      <c r="J815" s="30">
        <f t="shared" si="55"/>
        <v>0</v>
      </c>
    </row>
    <row r="816" spans="1:10">
      <c r="A816" s="28">
        <v>815</v>
      </c>
      <c r="B816" s="28"/>
      <c r="C816" s="28"/>
      <c r="D816" s="29"/>
      <c r="E816" s="35">
        <f t="shared" si="52"/>
        <v>0</v>
      </c>
      <c r="F816" s="35">
        <f t="shared" si="53"/>
        <v>0</v>
      </c>
      <c r="G816" s="30">
        <f>IF(F816&gt;0,VLOOKUP(F816,税率表!$A$41:$D$43,3,1),0)</f>
        <v>0</v>
      </c>
      <c r="H816" s="30">
        <f>IF(F816&gt;0,VLOOKUP(F816,税率表!$A$41:$D$43,4,1),0)</f>
        <v>0</v>
      </c>
      <c r="I816" s="30">
        <f t="shared" si="54"/>
        <v>0</v>
      </c>
      <c r="J816" s="30">
        <f t="shared" si="55"/>
        <v>0</v>
      </c>
    </row>
    <row r="817" spans="1:10">
      <c r="A817" s="28">
        <v>816</v>
      </c>
      <c r="B817" s="28"/>
      <c r="C817" s="28"/>
      <c r="D817" s="29"/>
      <c r="E817" s="35">
        <f t="shared" si="52"/>
        <v>0</v>
      </c>
      <c r="F817" s="35">
        <f t="shared" si="53"/>
        <v>0</v>
      </c>
      <c r="G817" s="30">
        <f>IF(F817&gt;0,VLOOKUP(F817,税率表!$A$41:$D$43,3,1),0)</f>
        <v>0</v>
      </c>
      <c r="H817" s="30">
        <f>IF(F817&gt;0,VLOOKUP(F817,税率表!$A$41:$D$43,4,1),0)</f>
        <v>0</v>
      </c>
      <c r="I817" s="30">
        <f t="shared" si="54"/>
        <v>0</v>
      </c>
      <c r="J817" s="30">
        <f t="shared" si="55"/>
        <v>0</v>
      </c>
    </row>
    <row r="818" spans="1:10">
      <c r="A818" s="28">
        <v>817</v>
      </c>
      <c r="B818" s="28"/>
      <c r="C818" s="28"/>
      <c r="D818" s="29"/>
      <c r="E818" s="35">
        <f t="shared" si="52"/>
        <v>0</v>
      </c>
      <c r="F818" s="35">
        <f t="shared" si="53"/>
        <v>0</v>
      </c>
      <c r="G818" s="30">
        <f>IF(F818&gt;0,VLOOKUP(F818,税率表!$A$41:$D$43,3,1),0)</f>
        <v>0</v>
      </c>
      <c r="H818" s="30">
        <f>IF(F818&gt;0,VLOOKUP(F818,税率表!$A$41:$D$43,4,1),0)</f>
        <v>0</v>
      </c>
      <c r="I818" s="30">
        <f t="shared" si="54"/>
        <v>0</v>
      </c>
      <c r="J818" s="30">
        <f t="shared" si="55"/>
        <v>0</v>
      </c>
    </row>
    <row r="819" spans="1:10">
      <c r="A819" s="28">
        <v>818</v>
      </c>
      <c r="B819" s="28"/>
      <c r="C819" s="28"/>
      <c r="D819" s="29"/>
      <c r="E819" s="35">
        <f t="shared" si="52"/>
        <v>0</v>
      </c>
      <c r="F819" s="35">
        <f t="shared" si="53"/>
        <v>0</v>
      </c>
      <c r="G819" s="30">
        <f>IF(F819&gt;0,VLOOKUP(F819,税率表!$A$41:$D$43,3,1),0)</f>
        <v>0</v>
      </c>
      <c r="H819" s="30">
        <f>IF(F819&gt;0,VLOOKUP(F819,税率表!$A$41:$D$43,4,1),0)</f>
        <v>0</v>
      </c>
      <c r="I819" s="30">
        <f t="shared" si="54"/>
        <v>0</v>
      </c>
      <c r="J819" s="30">
        <f t="shared" si="55"/>
        <v>0</v>
      </c>
    </row>
    <row r="820" spans="1:10">
      <c r="A820" s="28">
        <v>819</v>
      </c>
      <c r="B820" s="28"/>
      <c r="C820" s="28"/>
      <c r="D820" s="29"/>
      <c r="E820" s="35">
        <f t="shared" si="52"/>
        <v>0</v>
      </c>
      <c r="F820" s="35">
        <f t="shared" si="53"/>
        <v>0</v>
      </c>
      <c r="G820" s="30">
        <f>IF(F820&gt;0,VLOOKUP(F820,税率表!$A$41:$D$43,3,1),0)</f>
        <v>0</v>
      </c>
      <c r="H820" s="30">
        <f>IF(F820&gt;0,VLOOKUP(F820,税率表!$A$41:$D$43,4,1),0)</f>
        <v>0</v>
      </c>
      <c r="I820" s="30">
        <f t="shared" si="54"/>
        <v>0</v>
      </c>
      <c r="J820" s="30">
        <f t="shared" si="55"/>
        <v>0</v>
      </c>
    </row>
    <row r="821" spans="1:10">
      <c r="A821" s="28">
        <v>820</v>
      </c>
      <c r="B821" s="28"/>
      <c r="C821" s="28"/>
      <c r="D821" s="29"/>
      <c r="E821" s="35">
        <f t="shared" si="52"/>
        <v>0</v>
      </c>
      <c r="F821" s="35">
        <f t="shared" si="53"/>
        <v>0</v>
      </c>
      <c r="G821" s="30">
        <f>IF(F821&gt;0,VLOOKUP(F821,税率表!$A$41:$D$43,3,1),0)</f>
        <v>0</v>
      </c>
      <c r="H821" s="30">
        <f>IF(F821&gt;0,VLOOKUP(F821,税率表!$A$41:$D$43,4,1),0)</f>
        <v>0</v>
      </c>
      <c r="I821" s="30">
        <f t="shared" si="54"/>
        <v>0</v>
      </c>
      <c r="J821" s="30">
        <f t="shared" si="55"/>
        <v>0</v>
      </c>
    </row>
    <row r="822" spans="1:10">
      <c r="A822" s="28">
        <v>821</v>
      </c>
      <c r="B822" s="28"/>
      <c r="C822" s="28"/>
      <c r="D822" s="29"/>
      <c r="E822" s="35">
        <f t="shared" si="52"/>
        <v>0</v>
      </c>
      <c r="F822" s="35">
        <f t="shared" si="53"/>
        <v>0</v>
      </c>
      <c r="G822" s="30">
        <f>IF(F822&gt;0,VLOOKUP(F822,税率表!$A$41:$D$43,3,1),0)</f>
        <v>0</v>
      </c>
      <c r="H822" s="30">
        <f>IF(F822&gt;0,VLOOKUP(F822,税率表!$A$41:$D$43,4,1),0)</f>
        <v>0</v>
      </c>
      <c r="I822" s="30">
        <f t="shared" si="54"/>
        <v>0</v>
      </c>
      <c r="J822" s="30">
        <f t="shared" si="55"/>
        <v>0</v>
      </c>
    </row>
    <row r="823" spans="1:10">
      <c r="A823" s="28">
        <v>822</v>
      </c>
      <c r="B823" s="28"/>
      <c r="C823" s="28"/>
      <c r="D823" s="29"/>
      <c r="E823" s="35">
        <f t="shared" si="52"/>
        <v>0</v>
      </c>
      <c r="F823" s="35">
        <f t="shared" si="53"/>
        <v>0</v>
      </c>
      <c r="G823" s="30">
        <f>IF(F823&gt;0,VLOOKUP(F823,税率表!$A$41:$D$43,3,1),0)</f>
        <v>0</v>
      </c>
      <c r="H823" s="30">
        <f>IF(F823&gt;0,VLOOKUP(F823,税率表!$A$41:$D$43,4,1),0)</f>
        <v>0</v>
      </c>
      <c r="I823" s="30">
        <f t="shared" si="54"/>
        <v>0</v>
      </c>
      <c r="J823" s="30">
        <f t="shared" si="55"/>
        <v>0</v>
      </c>
    </row>
    <row r="824" spans="1:10">
      <c r="A824" s="28">
        <v>823</v>
      </c>
      <c r="B824" s="28"/>
      <c r="C824" s="28"/>
      <c r="D824" s="29"/>
      <c r="E824" s="35">
        <f t="shared" si="52"/>
        <v>0</v>
      </c>
      <c r="F824" s="35">
        <f t="shared" si="53"/>
        <v>0</v>
      </c>
      <c r="G824" s="30">
        <f>IF(F824&gt;0,VLOOKUP(F824,税率表!$A$41:$D$43,3,1),0)</f>
        <v>0</v>
      </c>
      <c r="H824" s="30">
        <f>IF(F824&gt;0,VLOOKUP(F824,税率表!$A$41:$D$43,4,1),0)</f>
        <v>0</v>
      </c>
      <c r="I824" s="30">
        <f t="shared" si="54"/>
        <v>0</v>
      </c>
      <c r="J824" s="30">
        <f t="shared" si="55"/>
        <v>0</v>
      </c>
    </row>
    <row r="825" spans="1:10">
      <c r="A825" s="28">
        <v>824</v>
      </c>
      <c r="B825" s="28"/>
      <c r="C825" s="28"/>
      <c r="D825" s="29"/>
      <c r="E825" s="35">
        <f t="shared" si="52"/>
        <v>0</v>
      </c>
      <c r="F825" s="35">
        <f t="shared" si="53"/>
        <v>0</v>
      </c>
      <c r="G825" s="30">
        <f>IF(F825&gt;0,VLOOKUP(F825,税率表!$A$41:$D$43,3,1),0)</f>
        <v>0</v>
      </c>
      <c r="H825" s="30">
        <f>IF(F825&gt;0,VLOOKUP(F825,税率表!$A$41:$D$43,4,1),0)</f>
        <v>0</v>
      </c>
      <c r="I825" s="30">
        <f t="shared" si="54"/>
        <v>0</v>
      </c>
      <c r="J825" s="30">
        <f t="shared" si="55"/>
        <v>0</v>
      </c>
    </row>
    <row r="826" spans="1:10">
      <c r="A826" s="28">
        <v>825</v>
      </c>
      <c r="B826" s="28"/>
      <c r="C826" s="28"/>
      <c r="D826" s="29"/>
      <c r="E826" s="35">
        <f t="shared" si="52"/>
        <v>0</v>
      </c>
      <c r="F826" s="35">
        <f t="shared" si="53"/>
        <v>0</v>
      </c>
      <c r="G826" s="30">
        <f>IF(F826&gt;0,VLOOKUP(F826,税率表!$A$41:$D$43,3,1),0)</f>
        <v>0</v>
      </c>
      <c r="H826" s="30">
        <f>IF(F826&gt;0,VLOOKUP(F826,税率表!$A$41:$D$43,4,1),0)</f>
        <v>0</v>
      </c>
      <c r="I826" s="30">
        <f t="shared" si="54"/>
        <v>0</v>
      </c>
      <c r="J826" s="30">
        <f t="shared" si="55"/>
        <v>0</v>
      </c>
    </row>
    <row r="827" spans="1:10">
      <c r="A827" s="28">
        <v>826</v>
      </c>
      <c r="B827" s="28"/>
      <c r="C827" s="28"/>
      <c r="D827" s="29"/>
      <c r="E827" s="35">
        <f t="shared" si="52"/>
        <v>0</v>
      </c>
      <c r="F827" s="35">
        <f t="shared" si="53"/>
        <v>0</v>
      </c>
      <c r="G827" s="30">
        <f>IF(F827&gt;0,VLOOKUP(F827,税率表!$A$41:$D$43,3,1),0)</f>
        <v>0</v>
      </c>
      <c r="H827" s="30">
        <f>IF(F827&gt;0,VLOOKUP(F827,税率表!$A$41:$D$43,4,1),0)</f>
        <v>0</v>
      </c>
      <c r="I827" s="30">
        <f t="shared" si="54"/>
        <v>0</v>
      </c>
      <c r="J827" s="30">
        <f t="shared" si="55"/>
        <v>0</v>
      </c>
    </row>
    <row r="828" spans="1:10">
      <c r="A828" s="28">
        <v>827</v>
      </c>
      <c r="B828" s="28"/>
      <c r="C828" s="28"/>
      <c r="D828" s="29"/>
      <c r="E828" s="35">
        <f t="shared" si="52"/>
        <v>0</v>
      </c>
      <c r="F828" s="35">
        <f t="shared" si="53"/>
        <v>0</v>
      </c>
      <c r="G828" s="30">
        <f>IF(F828&gt;0,VLOOKUP(F828,税率表!$A$41:$D$43,3,1),0)</f>
        <v>0</v>
      </c>
      <c r="H828" s="30">
        <f>IF(F828&gt;0,VLOOKUP(F828,税率表!$A$41:$D$43,4,1),0)</f>
        <v>0</v>
      </c>
      <c r="I828" s="30">
        <f t="shared" si="54"/>
        <v>0</v>
      </c>
      <c r="J828" s="30">
        <f t="shared" si="55"/>
        <v>0</v>
      </c>
    </row>
    <row r="829" spans="1:10">
      <c r="A829" s="28">
        <v>828</v>
      </c>
      <c r="B829" s="28"/>
      <c r="C829" s="28"/>
      <c r="D829" s="29"/>
      <c r="E829" s="35">
        <f t="shared" si="52"/>
        <v>0</v>
      </c>
      <c r="F829" s="35">
        <f t="shared" si="53"/>
        <v>0</v>
      </c>
      <c r="G829" s="30">
        <f>IF(F829&gt;0,VLOOKUP(F829,税率表!$A$41:$D$43,3,1),0)</f>
        <v>0</v>
      </c>
      <c r="H829" s="30">
        <f>IF(F829&gt;0,VLOOKUP(F829,税率表!$A$41:$D$43,4,1),0)</f>
        <v>0</v>
      </c>
      <c r="I829" s="30">
        <f t="shared" si="54"/>
        <v>0</v>
      </c>
      <c r="J829" s="30">
        <f t="shared" si="55"/>
        <v>0</v>
      </c>
    </row>
    <row r="830" spans="1:10">
      <c r="A830" s="28">
        <v>829</v>
      </c>
      <c r="B830" s="28"/>
      <c r="C830" s="28"/>
      <c r="D830" s="29"/>
      <c r="E830" s="35">
        <f t="shared" si="52"/>
        <v>0</v>
      </c>
      <c r="F830" s="35">
        <f t="shared" si="53"/>
        <v>0</v>
      </c>
      <c r="G830" s="30">
        <f>IF(F830&gt;0,VLOOKUP(F830,税率表!$A$41:$D$43,3,1),0)</f>
        <v>0</v>
      </c>
      <c r="H830" s="30">
        <f>IF(F830&gt;0,VLOOKUP(F830,税率表!$A$41:$D$43,4,1),0)</f>
        <v>0</v>
      </c>
      <c r="I830" s="30">
        <f t="shared" si="54"/>
        <v>0</v>
      </c>
      <c r="J830" s="30">
        <f t="shared" si="55"/>
        <v>0</v>
      </c>
    </row>
    <row r="831" spans="1:10">
      <c r="A831" s="28">
        <v>830</v>
      </c>
      <c r="B831" s="28"/>
      <c r="C831" s="28"/>
      <c r="D831" s="29"/>
      <c r="E831" s="35">
        <f t="shared" si="52"/>
        <v>0</v>
      </c>
      <c r="F831" s="35">
        <f t="shared" si="53"/>
        <v>0</v>
      </c>
      <c r="G831" s="30">
        <f>IF(F831&gt;0,VLOOKUP(F831,税率表!$A$41:$D$43,3,1),0)</f>
        <v>0</v>
      </c>
      <c r="H831" s="30">
        <f>IF(F831&gt;0,VLOOKUP(F831,税率表!$A$41:$D$43,4,1),0)</f>
        <v>0</v>
      </c>
      <c r="I831" s="30">
        <f t="shared" si="54"/>
        <v>0</v>
      </c>
      <c r="J831" s="30">
        <f t="shared" si="55"/>
        <v>0</v>
      </c>
    </row>
    <row r="832" spans="1:10">
      <c r="A832" s="28">
        <v>831</v>
      </c>
      <c r="B832" s="28"/>
      <c r="C832" s="28"/>
      <c r="D832" s="29"/>
      <c r="E832" s="35">
        <f t="shared" si="52"/>
        <v>0</v>
      </c>
      <c r="F832" s="35">
        <f t="shared" si="53"/>
        <v>0</v>
      </c>
      <c r="G832" s="30">
        <f>IF(F832&gt;0,VLOOKUP(F832,税率表!$A$41:$D$43,3,1),0)</f>
        <v>0</v>
      </c>
      <c r="H832" s="30">
        <f>IF(F832&gt;0,VLOOKUP(F832,税率表!$A$41:$D$43,4,1),0)</f>
        <v>0</v>
      </c>
      <c r="I832" s="30">
        <f t="shared" si="54"/>
        <v>0</v>
      </c>
      <c r="J832" s="30">
        <f t="shared" si="55"/>
        <v>0</v>
      </c>
    </row>
    <row r="833" spans="1:10">
      <c r="A833" s="28">
        <v>832</v>
      </c>
      <c r="B833" s="28"/>
      <c r="C833" s="28"/>
      <c r="D833" s="29"/>
      <c r="E833" s="35">
        <f t="shared" si="52"/>
        <v>0</v>
      </c>
      <c r="F833" s="35">
        <f t="shared" si="53"/>
        <v>0</v>
      </c>
      <c r="G833" s="30">
        <f>IF(F833&gt;0,VLOOKUP(F833,税率表!$A$41:$D$43,3,1),0)</f>
        <v>0</v>
      </c>
      <c r="H833" s="30">
        <f>IF(F833&gt;0,VLOOKUP(F833,税率表!$A$41:$D$43,4,1),0)</f>
        <v>0</v>
      </c>
      <c r="I833" s="30">
        <f t="shared" si="54"/>
        <v>0</v>
      </c>
      <c r="J833" s="30">
        <f t="shared" si="55"/>
        <v>0</v>
      </c>
    </row>
    <row r="834" spans="1:10">
      <c r="A834" s="28">
        <v>833</v>
      </c>
      <c r="B834" s="28"/>
      <c r="C834" s="28"/>
      <c r="D834" s="29"/>
      <c r="E834" s="35">
        <f t="shared" si="52"/>
        <v>0</v>
      </c>
      <c r="F834" s="35">
        <f t="shared" si="53"/>
        <v>0</v>
      </c>
      <c r="G834" s="30">
        <f>IF(F834&gt;0,VLOOKUP(F834,税率表!$A$41:$D$43,3,1),0)</f>
        <v>0</v>
      </c>
      <c r="H834" s="30">
        <f>IF(F834&gt;0,VLOOKUP(F834,税率表!$A$41:$D$43,4,1),0)</f>
        <v>0</v>
      </c>
      <c r="I834" s="30">
        <f t="shared" si="54"/>
        <v>0</v>
      </c>
      <c r="J834" s="30">
        <f t="shared" si="55"/>
        <v>0</v>
      </c>
    </row>
    <row r="835" spans="1:10">
      <c r="A835" s="28">
        <v>834</v>
      </c>
      <c r="B835" s="28"/>
      <c r="C835" s="28"/>
      <c r="D835" s="29"/>
      <c r="E835" s="35">
        <f t="shared" si="52"/>
        <v>0</v>
      </c>
      <c r="F835" s="35">
        <f t="shared" si="53"/>
        <v>0</v>
      </c>
      <c r="G835" s="30">
        <f>IF(F835&gt;0,VLOOKUP(F835,税率表!$A$41:$D$43,3,1),0)</f>
        <v>0</v>
      </c>
      <c r="H835" s="30">
        <f>IF(F835&gt;0,VLOOKUP(F835,税率表!$A$41:$D$43,4,1),0)</f>
        <v>0</v>
      </c>
      <c r="I835" s="30">
        <f t="shared" si="54"/>
        <v>0</v>
      </c>
      <c r="J835" s="30">
        <f t="shared" si="55"/>
        <v>0</v>
      </c>
    </row>
    <row r="836" spans="1:10">
      <c r="A836" s="28">
        <v>835</v>
      </c>
      <c r="B836" s="28"/>
      <c r="C836" s="28"/>
      <c r="D836" s="29"/>
      <c r="E836" s="35">
        <f t="shared" si="52"/>
        <v>0</v>
      </c>
      <c r="F836" s="35">
        <f t="shared" si="53"/>
        <v>0</v>
      </c>
      <c r="G836" s="30">
        <f>IF(F836&gt;0,VLOOKUP(F836,税率表!$A$41:$D$43,3,1),0)</f>
        <v>0</v>
      </c>
      <c r="H836" s="30">
        <f>IF(F836&gt;0,VLOOKUP(F836,税率表!$A$41:$D$43,4,1),0)</f>
        <v>0</v>
      </c>
      <c r="I836" s="30">
        <f t="shared" si="54"/>
        <v>0</v>
      </c>
      <c r="J836" s="30">
        <f t="shared" si="55"/>
        <v>0</v>
      </c>
    </row>
    <row r="837" spans="1:10">
      <c r="A837" s="28">
        <v>836</v>
      </c>
      <c r="B837" s="28"/>
      <c r="C837" s="28"/>
      <c r="D837" s="29"/>
      <c r="E837" s="35">
        <f t="shared" si="52"/>
        <v>0</v>
      </c>
      <c r="F837" s="35">
        <f t="shared" si="53"/>
        <v>0</v>
      </c>
      <c r="G837" s="30">
        <f>IF(F837&gt;0,VLOOKUP(F837,税率表!$A$41:$D$43,3,1),0)</f>
        <v>0</v>
      </c>
      <c r="H837" s="30">
        <f>IF(F837&gt;0,VLOOKUP(F837,税率表!$A$41:$D$43,4,1),0)</f>
        <v>0</v>
      </c>
      <c r="I837" s="30">
        <f t="shared" si="54"/>
        <v>0</v>
      </c>
      <c r="J837" s="30">
        <f t="shared" si="55"/>
        <v>0</v>
      </c>
    </row>
    <row r="838" spans="1:10">
      <c r="A838" s="28">
        <v>837</v>
      </c>
      <c r="B838" s="28"/>
      <c r="C838" s="28"/>
      <c r="D838" s="29"/>
      <c r="E838" s="35">
        <f t="shared" si="52"/>
        <v>0</v>
      </c>
      <c r="F838" s="35">
        <f t="shared" si="53"/>
        <v>0</v>
      </c>
      <c r="G838" s="30">
        <f>IF(F838&gt;0,VLOOKUP(F838,税率表!$A$41:$D$43,3,1),0)</f>
        <v>0</v>
      </c>
      <c r="H838" s="30">
        <f>IF(F838&gt;0,VLOOKUP(F838,税率表!$A$41:$D$43,4,1),0)</f>
        <v>0</v>
      </c>
      <c r="I838" s="30">
        <f t="shared" si="54"/>
        <v>0</v>
      </c>
      <c r="J838" s="30">
        <f t="shared" si="55"/>
        <v>0</v>
      </c>
    </row>
    <row r="839" spans="1:10">
      <c r="A839" s="28">
        <v>838</v>
      </c>
      <c r="B839" s="28"/>
      <c r="C839" s="28"/>
      <c r="D839" s="29"/>
      <c r="E839" s="35">
        <f t="shared" si="52"/>
        <v>0</v>
      </c>
      <c r="F839" s="35">
        <f t="shared" si="53"/>
        <v>0</v>
      </c>
      <c r="G839" s="30">
        <f>IF(F839&gt;0,VLOOKUP(F839,税率表!$A$41:$D$43,3,1),0)</f>
        <v>0</v>
      </c>
      <c r="H839" s="30">
        <f>IF(F839&gt;0,VLOOKUP(F839,税率表!$A$41:$D$43,4,1),0)</f>
        <v>0</v>
      </c>
      <c r="I839" s="30">
        <f t="shared" si="54"/>
        <v>0</v>
      </c>
      <c r="J839" s="30">
        <f t="shared" si="55"/>
        <v>0</v>
      </c>
    </row>
    <row r="840" spans="1:10">
      <c r="A840" s="28">
        <v>839</v>
      </c>
      <c r="B840" s="28"/>
      <c r="C840" s="28"/>
      <c r="D840" s="29"/>
      <c r="E840" s="35">
        <f t="shared" si="52"/>
        <v>0</v>
      </c>
      <c r="F840" s="35">
        <f t="shared" si="53"/>
        <v>0</v>
      </c>
      <c r="G840" s="30">
        <f>IF(F840&gt;0,VLOOKUP(F840,税率表!$A$41:$D$43,3,1),0)</f>
        <v>0</v>
      </c>
      <c r="H840" s="30">
        <f>IF(F840&gt;0,VLOOKUP(F840,税率表!$A$41:$D$43,4,1),0)</f>
        <v>0</v>
      </c>
      <c r="I840" s="30">
        <f t="shared" si="54"/>
        <v>0</v>
      </c>
      <c r="J840" s="30">
        <f t="shared" si="55"/>
        <v>0</v>
      </c>
    </row>
    <row r="841" spans="1:10">
      <c r="A841" s="28">
        <v>840</v>
      </c>
      <c r="B841" s="28"/>
      <c r="C841" s="28"/>
      <c r="D841" s="29"/>
      <c r="E841" s="35">
        <f t="shared" si="52"/>
        <v>0</v>
      </c>
      <c r="F841" s="35">
        <f t="shared" si="53"/>
        <v>0</v>
      </c>
      <c r="G841" s="30">
        <f>IF(F841&gt;0,VLOOKUP(F841,税率表!$A$41:$D$43,3,1),0)</f>
        <v>0</v>
      </c>
      <c r="H841" s="30">
        <f>IF(F841&gt;0,VLOOKUP(F841,税率表!$A$41:$D$43,4,1),0)</f>
        <v>0</v>
      </c>
      <c r="I841" s="30">
        <f t="shared" si="54"/>
        <v>0</v>
      </c>
      <c r="J841" s="30">
        <f t="shared" si="55"/>
        <v>0</v>
      </c>
    </row>
    <row r="842" spans="1:10">
      <c r="A842" s="28">
        <v>841</v>
      </c>
      <c r="B842" s="28"/>
      <c r="C842" s="28"/>
      <c r="D842" s="29"/>
      <c r="E842" s="35">
        <f t="shared" ref="E842:E905" si="56">IF(D842&gt;0,IF(D842&lt;=4000,800,ROUND(D842*0.2,2)),0)</f>
        <v>0</v>
      </c>
      <c r="F842" s="35">
        <f t="shared" ref="F842:F905" si="57">ROUND(MAX((D842-E842),0),2)</f>
        <v>0</v>
      </c>
      <c r="G842" s="30">
        <f>IF(F842&gt;0,VLOOKUP(F842,税率表!$A$41:$D$43,3,1),0)</f>
        <v>0</v>
      </c>
      <c r="H842" s="30">
        <f>IF(F842&gt;0,VLOOKUP(F842,税率表!$A$41:$D$43,4,1),0)</f>
        <v>0</v>
      </c>
      <c r="I842" s="30">
        <f t="shared" ref="I842:I905" si="58">ROUND(F842*G842-H842,2)</f>
        <v>0</v>
      </c>
      <c r="J842" s="30">
        <f t="shared" ref="J842:J905" si="59">D842-I842</f>
        <v>0</v>
      </c>
    </row>
    <row r="843" spans="1:10">
      <c r="A843" s="28">
        <v>842</v>
      </c>
      <c r="B843" s="28"/>
      <c r="C843" s="28"/>
      <c r="D843" s="29"/>
      <c r="E843" s="35">
        <f t="shared" si="56"/>
        <v>0</v>
      </c>
      <c r="F843" s="35">
        <f t="shared" si="57"/>
        <v>0</v>
      </c>
      <c r="G843" s="30">
        <f>IF(F843&gt;0,VLOOKUP(F843,税率表!$A$41:$D$43,3,1),0)</f>
        <v>0</v>
      </c>
      <c r="H843" s="30">
        <f>IF(F843&gt;0,VLOOKUP(F843,税率表!$A$41:$D$43,4,1),0)</f>
        <v>0</v>
      </c>
      <c r="I843" s="30">
        <f t="shared" si="58"/>
        <v>0</v>
      </c>
      <c r="J843" s="30">
        <f t="shared" si="59"/>
        <v>0</v>
      </c>
    </row>
    <row r="844" spans="1:10">
      <c r="A844" s="28">
        <v>843</v>
      </c>
      <c r="B844" s="28"/>
      <c r="C844" s="28"/>
      <c r="D844" s="29"/>
      <c r="E844" s="35">
        <f t="shared" si="56"/>
        <v>0</v>
      </c>
      <c r="F844" s="35">
        <f t="shared" si="57"/>
        <v>0</v>
      </c>
      <c r="G844" s="30">
        <f>IF(F844&gt;0,VLOOKUP(F844,税率表!$A$41:$D$43,3,1),0)</f>
        <v>0</v>
      </c>
      <c r="H844" s="30">
        <f>IF(F844&gt;0,VLOOKUP(F844,税率表!$A$41:$D$43,4,1),0)</f>
        <v>0</v>
      </c>
      <c r="I844" s="30">
        <f t="shared" si="58"/>
        <v>0</v>
      </c>
      <c r="J844" s="30">
        <f t="shared" si="59"/>
        <v>0</v>
      </c>
    </row>
    <row r="845" spans="1:10">
      <c r="A845" s="28">
        <v>844</v>
      </c>
      <c r="B845" s="28"/>
      <c r="C845" s="28"/>
      <c r="D845" s="29"/>
      <c r="E845" s="35">
        <f t="shared" si="56"/>
        <v>0</v>
      </c>
      <c r="F845" s="35">
        <f t="shared" si="57"/>
        <v>0</v>
      </c>
      <c r="G845" s="30">
        <f>IF(F845&gt;0,VLOOKUP(F845,税率表!$A$41:$D$43,3,1),0)</f>
        <v>0</v>
      </c>
      <c r="H845" s="30">
        <f>IF(F845&gt;0,VLOOKUP(F845,税率表!$A$41:$D$43,4,1),0)</f>
        <v>0</v>
      </c>
      <c r="I845" s="30">
        <f t="shared" si="58"/>
        <v>0</v>
      </c>
      <c r="J845" s="30">
        <f t="shared" si="59"/>
        <v>0</v>
      </c>
    </row>
    <row r="846" spans="1:10">
      <c r="A846" s="28">
        <v>845</v>
      </c>
      <c r="B846" s="28"/>
      <c r="C846" s="28"/>
      <c r="D846" s="29"/>
      <c r="E846" s="35">
        <f t="shared" si="56"/>
        <v>0</v>
      </c>
      <c r="F846" s="35">
        <f t="shared" si="57"/>
        <v>0</v>
      </c>
      <c r="G846" s="30">
        <f>IF(F846&gt;0,VLOOKUP(F846,税率表!$A$41:$D$43,3,1),0)</f>
        <v>0</v>
      </c>
      <c r="H846" s="30">
        <f>IF(F846&gt;0,VLOOKUP(F846,税率表!$A$41:$D$43,4,1),0)</f>
        <v>0</v>
      </c>
      <c r="I846" s="30">
        <f t="shared" si="58"/>
        <v>0</v>
      </c>
      <c r="J846" s="30">
        <f t="shared" si="59"/>
        <v>0</v>
      </c>
    </row>
    <row r="847" spans="1:10">
      <c r="A847" s="28">
        <v>846</v>
      </c>
      <c r="B847" s="28"/>
      <c r="C847" s="28"/>
      <c r="D847" s="29"/>
      <c r="E847" s="35">
        <f t="shared" si="56"/>
        <v>0</v>
      </c>
      <c r="F847" s="35">
        <f t="shared" si="57"/>
        <v>0</v>
      </c>
      <c r="G847" s="30">
        <f>IF(F847&gt;0,VLOOKUP(F847,税率表!$A$41:$D$43,3,1),0)</f>
        <v>0</v>
      </c>
      <c r="H847" s="30">
        <f>IF(F847&gt;0,VLOOKUP(F847,税率表!$A$41:$D$43,4,1),0)</f>
        <v>0</v>
      </c>
      <c r="I847" s="30">
        <f t="shared" si="58"/>
        <v>0</v>
      </c>
      <c r="J847" s="30">
        <f t="shared" si="59"/>
        <v>0</v>
      </c>
    </row>
    <row r="848" spans="1:10">
      <c r="A848" s="28">
        <v>847</v>
      </c>
      <c r="B848" s="28"/>
      <c r="C848" s="28"/>
      <c r="D848" s="29"/>
      <c r="E848" s="35">
        <f t="shared" si="56"/>
        <v>0</v>
      </c>
      <c r="F848" s="35">
        <f t="shared" si="57"/>
        <v>0</v>
      </c>
      <c r="G848" s="30">
        <f>IF(F848&gt;0,VLOOKUP(F848,税率表!$A$41:$D$43,3,1),0)</f>
        <v>0</v>
      </c>
      <c r="H848" s="30">
        <f>IF(F848&gt;0,VLOOKUP(F848,税率表!$A$41:$D$43,4,1),0)</f>
        <v>0</v>
      </c>
      <c r="I848" s="30">
        <f t="shared" si="58"/>
        <v>0</v>
      </c>
      <c r="J848" s="30">
        <f t="shared" si="59"/>
        <v>0</v>
      </c>
    </row>
    <row r="849" spans="1:10">
      <c r="A849" s="28">
        <v>848</v>
      </c>
      <c r="B849" s="28"/>
      <c r="C849" s="28"/>
      <c r="D849" s="29"/>
      <c r="E849" s="35">
        <f t="shared" si="56"/>
        <v>0</v>
      </c>
      <c r="F849" s="35">
        <f t="shared" si="57"/>
        <v>0</v>
      </c>
      <c r="G849" s="30">
        <f>IF(F849&gt;0,VLOOKUP(F849,税率表!$A$41:$D$43,3,1),0)</f>
        <v>0</v>
      </c>
      <c r="H849" s="30">
        <f>IF(F849&gt;0,VLOOKUP(F849,税率表!$A$41:$D$43,4,1),0)</f>
        <v>0</v>
      </c>
      <c r="I849" s="30">
        <f t="shared" si="58"/>
        <v>0</v>
      </c>
      <c r="J849" s="30">
        <f t="shared" si="59"/>
        <v>0</v>
      </c>
    </row>
    <row r="850" spans="1:10">
      <c r="A850" s="28">
        <v>849</v>
      </c>
      <c r="B850" s="28"/>
      <c r="C850" s="28"/>
      <c r="D850" s="29"/>
      <c r="E850" s="35">
        <f t="shared" si="56"/>
        <v>0</v>
      </c>
      <c r="F850" s="35">
        <f t="shared" si="57"/>
        <v>0</v>
      </c>
      <c r="G850" s="30">
        <f>IF(F850&gt;0,VLOOKUP(F850,税率表!$A$41:$D$43,3,1),0)</f>
        <v>0</v>
      </c>
      <c r="H850" s="30">
        <f>IF(F850&gt;0,VLOOKUP(F850,税率表!$A$41:$D$43,4,1),0)</f>
        <v>0</v>
      </c>
      <c r="I850" s="30">
        <f t="shared" si="58"/>
        <v>0</v>
      </c>
      <c r="J850" s="30">
        <f t="shared" si="59"/>
        <v>0</v>
      </c>
    </row>
    <row r="851" spans="1:10">
      <c r="A851" s="28">
        <v>850</v>
      </c>
      <c r="B851" s="28"/>
      <c r="C851" s="28"/>
      <c r="D851" s="29"/>
      <c r="E851" s="35">
        <f t="shared" si="56"/>
        <v>0</v>
      </c>
      <c r="F851" s="35">
        <f t="shared" si="57"/>
        <v>0</v>
      </c>
      <c r="G851" s="30">
        <f>IF(F851&gt;0,VLOOKUP(F851,税率表!$A$41:$D$43,3,1),0)</f>
        <v>0</v>
      </c>
      <c r="H851" s="30">
        <f>IF(F851&gt;0,VLOOKUP(F851,税率表!$A$41:$D$43,4,1),0)</f>
        <v>0</v>
      </c>
      <c r="I851" s="30">
        <f t="shared" si="58"/>
        <v>0</v>
      </c>
      <c r="J851" s="30">
        <f t="shared" si="59"/>
        <v>0</v>
      </c>
    </row>
    <row r="852" spans="1:10">
      <c r="A852" s="28">
        <v>851</v>
      </c>
      <c r="B852" s="28"/>
      <c r="C852" s="28"/>
      <c r="D852" s="29"/>
      <c r="E852" s="35">
        <f t="shared" si="56"/>
        <v>0</v>
      </c>
      <c r="F852" s="35">
        <f t="shared" si="57"/>
        <v>0</v>
      </c>
      <c r="G852" s="30">
        <f>IF(F852&gt;0,VLOOKUP(F852,税率表!$A$41:$D$43,3,1),0)</f>
        <v>0</v>
      </c>
      <c r="H852" s="30">
        <f>IF(F852&gt;0,VLOOKUP(F852,税率表!$A$41:$D$43,4,1),0)</f>
        <v>0</v>
      </c>
      <c r="I852" s="30">
        <f t="shared" si="58"/>
        <v>0</v>
      </c>
      <c r="J852" s="30">
        <f t="shared" si="59"/>
        <v>0</v>
      </c>
    </row>
    <row r="853" spans="1:10">
      <c r="A853" s="28">
        <v>852</v>
      </c>
      <c r="B853" s="28"/>
      <c r="C853" s="28"/>
      <c r="D853" s="29"/>
      <c r="E853" s="35">
        <f t="shared" si="56"/>
        <v>0</v>
      </c>
      <c r="F853" s="35">
        <f t="shared" si="57"/>
        <v>0</v>
      </c>
      <c r="G853" s="30">
        <f>IF(F853&gt;0,VLOOKUP(F853,税率表!$A$41:$D$43,3,1),0)</f>
        <v>0</v>
      </c>
      <c r="H853" s="30">
        <f>IF(F853&gt;0,VLOOKUP(F853,税率表!$A$41:$D$43,4,1),0)</f>
        <v>0</v>
      </c>
      <c r="I853" s="30">
        <f t="shared" si="58"/>
        <v>0</v>
      </c>
      <c r="J853" s="30">
        <f t="shared" si="59"/>
        <v>0</v>
      </c>
    </row>
    <row r="854" spans="1:10">
      <c r="A854" s="28">
        <v>853</v>
      </c>
      <c r="B854" s="28"/>
      <c r="C854" s="28"/>
      <c r="D854" s="29"/>
      <c r="E854" s="35">
        <f t="shared" si="56"/>
        <v>0</v>
      </c>
      <c r="F854" s="35">
        <f t="shared" si="57"/>
        <v>0</v>
      </c>
      <c r="G854" s="30">
        <f>IF(F854&gt;0,VLOOKUP(F854,税率表!$A$41:$D$43,3,1),0)</f>
        <v>0</v>
      </c>
      <c r="H854" s="30">
        <f>IF(F854&gt;0,VLOOKUP(F854,税率表!$A$41:$D$43,4,1),0)</f>
        <v>0</v>
      </c>
      <c r="I854" s="30">
        <f t="shared" si="58"/>
        <v>0</v>
      </c>
      <c r="J854" s="30">
        <f t="shared" si="59"/>
        <v>0</v>
      </c>
    </row>
    <row r="855" spans="1:10">
      <c r="A855" s="28">
        <v>854</v>
      </c>
      <c r="B855" s="28"/>
      <c r="C855" s="28"/>
      <c r="D855" s="29"/>
      <c r="E855" s="35">
        <f t="shared" si="56"/>
        <v>0</v>
      </c>
      <c r="F855" s="35">
        <f t="shared" si="57"/>
        <v>0</v>
      </c>
      <c r="G855" s="30">
        <f>IF(F855&gt;0,VLOOKUP(F855,税率表!$A$41:$D$43,3,1),0)</f>
        <v>0</v>
      </c>
      <c r="H855" s="30">
        <f>IF(F855&gt;0,VLOOKUP(F855,税率表!$A$41:$D$43,4,1),0)</f>
        <v>0</v>
      </c>
      <c r="I855" s="30">
        <f t="shared" si="58"/>
        <v>0</v>
      </c>
      <c r="J855" s="30">
        <f t="shared" si="59"/>
        <v>0</v>
      </c>
    </row>
    <row r="856" spans="1:10">
      <c r="A856" s="28">
        <v>855</v>
      </c>
      <c r="B856" s="28"/>
      <c r="C856" s="28"/>
      <c r="D856" s="29"/>
      <c r="E856" s="35">
        <f t="shared" si="56"/>
        <v>0</v>
      </c>
      <c r="F856" s="35">
        <f t="shared" si="57"/>
        <v>0</v>
      </c>
      <c r="G856" s="30">
        <f>IF(F856&gt;0,VLOOKUP(F856,税率表!$A$41:$D$43,3,1),0)</f>
        <v>0</v>
      </c>
      <c r="H856" s="30">
        <f>IF(F856&gt;0,VLOOKUP(F856,税率表!$A$41:$D$43,4,1),0)</f>
        <v>0</v>
      </c>
      <c r="I856" s="30">
        <f t="shared" si="58"/>
        <v>0</v>
      </c>
      <c r="J856" s="30">
        <f t="shared" si="59"/>
        <v>0</v>
      </c>
    </row>
    <row r="857" spans="1:10">
      <c r="A857" s="28">
        <v>856</v>
      </c>
      <c r="B857" s="28"/>
      <c r="C857" s="28"/>
      <c r="D857" s="29"/>
      <c r="E857" s="35">
        <f t="shared" si="56"/>
        <v>0</v>
      </c>
      <c r="F857" s="35">
        <f t="shared" si="57"/>
        <v>0</v>
      </c>
      <c r="G857" s="30">
        <f>IF(F857&gt;0,VLOOKUP(F857,税率表!$A$41:$D$43,3,1),0)</f>
        <v>0</v>
      </c>
      <c r="H857" s="30">
        <f>IF(F857&gt;0,VLOOKUP(F857,税率表!$A$41:$D$43,4,1),0)</f>
        <v>0</v>
      </c>
      <c r="I857" s="30">
        <f t="shared" si="58"/>
        <v>0</v>
      </c>
      <c r="J857" s="30">
        <f t="shared" si="59"/>
        <v>0</v>
      </c>
    </row>
    <row r="858" spans="1:10">
      <c r="A858" s="28">
        <v>857</v>
      </c>
      <c r="B858" s="28"/>
      <c r="C858" s="28"/>
      <c r="D858" s="29"/>
      <c r="E858" s="35">
        <f t="shared" si="56"/>
        <v>0</v>
      </c>
      <c r="F858" s="35">
        <f t="shared" si="57"/>
        <v>0</v>
      </c>
      <c r="G858" s="30">
        <f>IF(F858&gt;0,VLOOKUP(F858,税率表!$A$41:$D$43,3,1),0)</f>
        <v>0</v>
      </c>
      <c r="H858" s="30">
        <f>IF(F858&gt;0,VLOOKUP(F858,税率表!$A$41:$D$43,4,1),0)</f>
        <v>0</v>
      </c>
      <c r="I858" s="30">
        <f t="shared" si="58"/>
        <v>0</v>
      </c>
      <c r="J858" s="30">
        <f t="shared" si="59"/>
        <v>0</v>
      </c>
    </row>
    <row r="859" spans="1:10">
      <c r="A859" s="28">
        <v>858</v>
      </c>
      <c r="B859" s="28"/>
      <c r="C859" s="28"/>
      <c r="D859" s="29"/>
      <c r="E859" s="35">
        <f t="shared" si="56"/>
        <v>0</v>
      </c>
      <c r="F859" s="35">
        <f t="shared" si="57"/>
        <v>0</v>
      </c>
      <c r="G859" s="30">
        <f>IF(F859&gt;0,VLOOKUP(F859,税率表!$A$41:$D$43,3,1),0)</f>
        <v>0</v>
      </c>
      <c r="H859" s="30">
        <f>IF(F859&gt;0,VLOOKUP(F859,税率表!$A$41:$D$43,4,1),0)</f>
        <v>0</v>
      </c>
      <c r="I859" s="30">
        <f t="shared" si="58"/>
        <v>0</v>
      </c>
      <c r="J859" s="30">
        <f t="shared" si="59"/>
        <v>0</v>
      </c>
    </row>
    <row r="860" spans="1:10">
      <c r="A860" s="28">
        <v>859</v>
      </c>
      <c r="B860" s="28"/>
      <c r="C860" s="28"/>
      <c r="D860" s="29"/>
      <c r="E860" s="35">
        <f t="shared" si="56"/>
        <v>0</v>
      </c>
      <c r="F860" s="35">
        <f t="shared" si="57"/>
        <v>0</v>
      </c>
      <c r="G860" s="30">
        <f>IF(F860&gt;0,VLOOKUP(F860,税率表!$A$41:$D$43,3,1),0)</f>
        <v>0</v>
      </c>
      <c r="H860" s="30">
        <f>IF(F860&gt;0,VLOOKUP(F860,税率表!$A$41:$D$43,4,1),0)</f>
        <v>0</v>
      </c>
      <c r="I860" s="30">
        <f t="shared" si="58"/>
        <v>0</v>
      </c>
      <c r="J860" s="30">
        <f t="shared" si="59"/>
        <v>0</v>
      </c>
    </row>
    <row r="861" spans="1:10">
      <c r="A861" s="28">
        <v>860</v>
      </c>
      <c r="B861" s="28"/>
      <c r="C861" s="28"/>
      <c r="D861" s="29"/>
      <c r="E861" s="35">
        <f t="shared" si="56"/>
        <v>0</v>
      </c>
      <c r="F861" s="35">
        <f t="shared" si="57"/>
        <v>0</v>
      </c>
      <c r="G861" s="30">
        <f>IF(F861&gt;0,VLOOKUP(F861,税率表!$A$41:$D$43,3,1),0)</f>
        <v>0</v>
      </c>
      <c r="H861" s="30">
        <f>IF(F861&gt;0,VLOOKUP(F861,税率表!$A$41:$D$43,4,1),0)</f>
        <v>0</v>
      </c>
      <c r="I861" s="30">
        <f t="shared" si="58"/>
        <v>0</v>
      </c>
      <c r="J861" s="30">
        <f t="shared" si="59"/>
        <v>0</v>
      </c>
    </row>
    <row r="862" spans="1:10">
      <c r="A862" s="28">
        <v>861</v>
      </c>
      <c r="B862" s="28"/>
      <c r="C862" s="28"/>
      <c r="D862" s="29"/>
      <c r="E862" s="35">
        <f t="shared" si="56"/>
        <v>0</v>
      </c>
      <c r="F862" s="35">
        <f t="shared" si="57"/>
        <v>0</v>
      </c>
      <c r="G862" s="30">
        <f>IF(F862&gt;0,VLOOKUP(F862,税率表!$A$41:$D$43,3,1),0)</f>
        <v>0</v>
      </c>
      <c r="H862" s="30">
        <f>IF(F862&gt;0,VLOOKUP(F862,税率表!$A$41:$D$43,4,1),0)</f>
        <v>0</v>
      </c>
      <c r="I862" s="30">
        <f t="shared" si="58"/>
        <v>0</v>
      </c>
      <c r="J862" s="30">
        <f t="shared" si="59"/>
        <v>0</v>
      </c>
    </row>
    <row r="863" spans="1:10">
      <c r="A863" s="28">
        <v>862</v>
      </c>
      <c r="B863" s="28"/>
      <c r="C863" s="28"/>
      <c r="D863" s="29"/>
      <c r="E863" s="35">
        <f t="shared" si="56"/>
        <v>0</v>
      </c>
      <c r="F863" s="35">
        <f t="shared" si="57"/>
        <v>0</v>
      </c>
      <c r="G863" s="30">
        <f>IF(F863&gt;0,VLOOKUP(F863,税率表!$A$41:$D$43,3,1),0)</f>
        <v>0</v>
      </c>
      <c r="H863" s="30">
        <f>IF(F863&gt;0,VLOOKUP(F863,税率表!$A$41:$D$43,4,1),0)</f>
        <v>0</v>
      </c>
      <c r="I863" s="30">
        <f t="shared" si="58"/>
        <v>0</v>
      </c>
      <c r="J863" s="30">
        <f t="shared" si="59"/>
        <v>0</v>
      </c>
    </row>
    <row r="864" spans="1:10">
      <c r="A864" s="28">
        <v>863</v>
      </c>
      <c r="B864" s="28"/>
      <c r="C864" s="28"/>
      <c r="D864" s="29"/>
      <c r="E864" s="35">
        <f t="shared" si="56"/>
        <v>0</v>
      </c>
      <c r="F864" s="35">
        <f t="shared" si="57"/>
        <v>0</v>
      </c>
      <c r="G864" s="30">
        <f>IF(F864&gt;0,VLOOKUP(F864,税率表!$A$41:$D$43,3,1),0)</f>
        <v>0</v>
      </c>
      <c r="H864" s="30">
        <f>IF(F864&gt;0,VLOOKUP(F864,税率表!$A$41:$D$43,4,1),0)</f>
        <v>0</v>
      </c>
      <c r="I864" s="30">
        <f t="shared" si="58"/>
        <v>0</v>
      </c>
      <c r="J864" s="30">
        <f t="shared" si="59"/>
        <v>0</v>
      </c>
    </row>
    <row r="865" spans="1:10">
      <c r="A865" s="28">
        <v>864</v>
      </c>
      <c r="B865" s="28"/>
      <c r="C865" s="28"/>
      <c r="D865" s="29"/>
      <c r="E865" s="35">
        <f t="shared" si="56"/>
        <v>0</v>
      </c>
      <c r="F865" s="35">
        <f t="shared" si="57"/>
        <v>0</v>
      </c>
      <c r="G865" s="30">
        <f>IF(F865&gt;0,VLOOKUP(F865,税率表!$A$41:$D$43,3,1),0)</f>
        <v>0</v>
      </c>
      <c r="H865" s="30">
        <f>IF(F865&gt;0,VLOOKUP(F865,税率表!$A$41:$D$43,4,1),0)</f>
        <v>0</v>
      </c>
      <c r="I865" s="30">
        <f t="shared" si="58"/>
        <v>0</v>
      </c>
      <c r="J865" s="30">
        <f t="shared" si="59"/>
        <v>0</v>
      </c>
    </row>
    <row r="866" spans="1:10">
      <c r="A866" s="28">
        <v>865</v>
      </c>
      <c r="B866" s="28"/>
      <c r="C866" s="28"/>
      <c r="D866" s="29"/>
      <c r="E866" s="35">
        <f t="shared" si="56"/>
        <v>0</v>
      </c>
      <c r="F866" s="35">
        <f t="shared" si="57"/>
        <v>0</v>
      </c>
      <c r="G866" s="30">
        <f>IF(F866&gt;0,VLOOKUP(F866,税率表!$A$41:$D$43,3,1),0)</f>
        <v>0</v>
      </c>
      <c r="H866" s="30">
        <f>IF(F866&gt;0,VLOOKUP(F866,税率表!$A$41:$D$43,4,1),0)</f>
        <v>0</v>
      </c>
      <c r="I866" s="30">
        <f t="shared" si="58"/>
        <v>0</v>
      </c>
      <c r="J866" s="30">
        <f t="shared" si="59"/>
        <v>0</v>
      </c>
    </row>
    <row r="867" spans="1:10">
      <c r="A867" s="28">
        <v>866</v>
      </c>
      <c r="B867" s="28"/>
      <c r="C867" s="28"/>
      <c r="D867" s="29"/>
      <c r="E867" s="35">
        <f t="shared" si="56"/>
        <v>0</v>
      </c>
      <c r="F867" s="35">
        <f t="shared" si="57"/>
        <v>0</v>
      </c>
      <c r="G867" s="30">
        <f>IF(F867&gt;0,VLOOKUP(F867,税率表!$A$41:$D$43,3,1),0)</f>
        <v>0</v>
      </c>
      <c r="H867" s="30">
        <f>IF(F867&gt;0,VLOOKUP(F867,税率表!$A$41:$D$43,4,1),0)</f>
        <v>0</v>
      </c>
      <c r="I867" s="30">
        <f t="shared" si="58"/>
        <v>0</v>
      </c>
      <c r="J867" s="30">
        <f t="shared" si="59"/>
        <v>0</v>
      </c>
    </row>
    <row r="868" spans="1:10">
      <c r="A868" s="28">
        <v>867</v>
      </c>
      <c r="B868" s="28"/>
      <c r="C868" s="28"/>
      <c r="D868" s="29"/>
      <c r="E868" s="35">
        <f t="shared" si="56"/>
        <v>0</v>
      </c>
      <c r="F868" s="35">
        <f t="shared" si="57"/>
        <v>0</v>
      </c>
      <c r="G868" s="30">
        <f>IF(F868&gt;0,VLOOKUP(F868,税率表!$A$41:$D$43,3,1),0)</f>
        <v>0</v>
      </c>
      <c r="H868" s="30">
        <f>IF(F868&gt;0,VLOOKUP(F868,税率表!$A$41:$D$43,4,1),0)</f>
        <v>0</v>
      </c>
      <c r="I868" s="30">
        <f t="shared" si="58"/>
        <v>0</v>
      </c>
      <c r="J868" s="30">
        <f t="shared" si="59"/>
        <v>0</v>
      </c>
    </row>
    <row r="869" spans="1:10">
      <c r="A869" s="28">
        <v>868</v>
      </c>
      <c r="B869" s="28"/>
      <c r="C869" s="28"/>
      <c r="D869" s="29"/>
      <c r="E869" s="35">
        <f t="shared" si="56"/>
        <v>0</v>
      </c>
      <c r="F869" s="35">
        <f t="shared" si="57"/>
        <v>0</v>
      </c>
      <c r="G869" s="30">
        <f>IF(F869&gt;0,VLOOKUP(F869,税率表!$A$41:$D$43,3,1),0)</f>
        <v>0</v>
      </c>
      <c r="H869" s="30">
        <f>IF(F869&gt;0,VLOOKUP(F869,税率表!$A$41:$D$43,4,1),0)</f>
        <v>0</v>
      </c>
      <c r="I869" s="30">
        <f t="shared" si="58"/>
        <v>0</v>
      </c>
      <c r="J869" s="30">
        <f t="shared" si="59"/>
        <v>0</v>
      </c>
    </row>
    <row r="870" spans="1:10">
      <c r="A870" s="28">
        <v>869</v>
      </c>
      <c r="B870" s="28"/>
      <c r="C870" s="28"/>
      <c r="D870" s="29"/>
      <c r="E870" s="35">
        <f t="shared" si="56"/>
        <v>0</v>
      </c>
      <c r="F870" s="35">
        <f t="shared" si="57"/>
        <v>0</v>
      </c>
      <c r="G870" s="30">
        <f>IF(F870&gt;0,VLOOKUP(F870,税率表!$A$41:$D$43,3,1),0)</f>
        <v>0</v>
      </c>
      <c r="H870" s="30">
        <f>IF(F870&gt;0,VLOOKUP(F870,税率表!$A$41:$D$43,4,1),0)</f>
        <v>0</v>
      </c>
      <c r="I870" s="30">
        <f t="shared" si="58"/>
        <v>0</v>
      </c>
      <c r="J870" s="30">
        <f t="shared" si="59"/>
        <v>0</v>
      </c>
    </row>
    <row r="871" spans="1:10">
      <c r="A871" s="28">
        <v>870</v>
      </c>
      <c r="B871" s="28"/>
      <c r="C871" s="28"/>
      <c r="D871" s="29"/>
      <c r="E871" s="35">
        <f t="shared" si="56"/>
        <v>0</v>
      </c>
      <c r="F871" s="35">
        <f t="shared" si="57"/>
        <v>0</v>
      </c>
      <c r="G871" s="30">
        <f>IF(F871&gt;0,VLOOKUP(F871,税率表!$A$41:$D$43,3,1),0)</f>
        <v>0</v>
      </c>
      <c r="H871" s="30">
        <f>IF(F871&gt;0,VLOOKUP(F871,税率表!$A$41:$D$43,4,1),0)</f>
        <v>0</v>
      </c>
      <c r="I871" s="30">
        <f t="shared" si="58"/>
        <v>0</v>
      </c>
      <c r="J871" s="30">
        <f t="shared" si="59"/>
        <v>0</v>
      </c>
    </row>
    <row r="872" spans="1:10">
      <c r="A872" s="28">
        <v>871</v>
      </c>
      <c r="B872" s="28"/>
      <c r="C872" s="28"/>
      <c r="D872" s="29"/>
      <c r="E872" s="35">
        <f t="shared" si="56"/>
        <v>0</v>
      </c>
      <c r="F872" s="35">
        <f t="shared" si="57"/>
        <v>0</v>
      </c>
      <c r="G872" s="30">
        <f>IF(F872&gt;0,VLOOKUP(F872,税率表!$A$41:$D$43,3,1),0)</f>
        <v>0</v>
      </c>
      <c r="H872" s="30">
        <f>IF(F872&gt;0,VLOOKUP(F872,税率表!$A$41:$D$43,4,1),0)</f>
        <v>0</v>
      </c>
      <c r="I872" s="30">
        <f t="shared" si="58"/>
        <v>0</v>
      </c>
      <c r="J872" s="30">
        <f t="shared" si="59"/>
        <v>0</v>
      </c>
    </row>
    <row r="873" spans="1:10">
      <c r="A873" s="28">
        <v>872</v>
      </c>
      <c r="B873" s="28"/>
      <c r="C873" s="28"/>
      <c r="D873" s="29"/>
      <c r="E873" s="35">
        <f t="shared" si="56"/>
        <v>0</v>
      </c>
      <c r="F873" s="35">
        <f t="shared" si="57"/>
        <v>0</v>
      </c>
      <c r="G873" s="30">
        <f>IF(F873&gt;0,VLOOKUP(F873,税率表!$A$41:$D$43,3,1),0)</f>
        <v>0</v>
      </c>
      <c r="H873" s="30">
        <f>IF(F873&gt;0,VLOOKUP(F873,税率表!$A$41:$D$43,4,1),0)</f>
        <v>0</v>
      </c>
      <c r="I873" s="30">
        <f t="shared" si="58"/>
        <v>0</v>
      </c>
      <c r="J873" s="30">
        <f t="shared" si="59"/>
        <v>0</v>
      </c>
    </row>
    <row r="874" spans="1:10">
      <c r="A874" s="28">
        <v>873</v>
      </c>
      <c r="B874" s="28"/>
      <c r="C874" s="28"/>
      <c r="D874" s="29"/>
      <c r="E874" s="35">
        <f t="shared" si="56"/>
        <v>0</v>
      </c>
      <c r="F874" s="35">
        <f t="shared" si="57"/>
        <v>0</v>
      </c>
      <c r="G874" s="30">
        <f>IF(F874&gt;0,VLOOKUP(F874,税率表!$A$41:$D$43,3,1),0)</f>
        <v>0</v>
      </c>
      <c r="H874" s="30">
        <f>IF(F874&gt;0,VLOOKUP(F874,税率表!$A$41:$D$43,4,1),0)</f>
        <v>0</v>
      </c>
      <c r="I874" s="30">
        <f t="shared" si="58"/>
        <v>0</v>
      </c>
      <c r="J874" s="30">
        <f t="shared" si="59"/>
        <v>0</v>
      </c>
    </row>
    <row r="875" spans="1:10">
      <c r="A875" s="28">
        <v>874</v>
      </c>
      <c r="B875" s="28"/>
      <c r="C875" s="28"/>
      <c r="D875" s="29"/>
      <c r="E875" s="35">
        <f t="shared" si="56"/>
        <v>0</v>
      </c>
      <c r="F875" s="35">
        <f t="shared" si="57"/>
        <v>0</v>
      </c>
      <c r="G875" s="30">
        <f>IF(F875&gt;0,VLOOKUP(F875,税率表!$A$41:$D$43,3,1),0)</f>
        <v>0</v>
      </c>
      <c r="H875" s="30">
        <f>IF(F875&gt;0,VLOOKUP(F875,税率表!$A$41:$D$43,4,1),0)</f>
        <v>0</v>
      </c>
      <c r="I875" s="30">
        <f t="shared" si="58"/>
        <v>0</v>
      </c>
      <c r="J875" s="30">
        <f t="shared" si="59"/>
        <v>0</v>
      </c>
    </row>
    <row r="876" spans="1:10">
      <c r="A876" s="28">
        <v>875</v>
      </c>
      <c r="B876" s="28"/>
      <c r="C876" s="28"/>
      <c r="D876" s="29"/>
      <c r="E876" s="35">
        <f t="shared" si="56"/>
        <v>0</v>
      </c>
      <c r="F876" s="35">
        <f t="shared" si="57"/>
        <v>0</v>
      </c>
      <c r="G876" s="30">
        <f>IF(F876&gt;0,VLOOKUP(F876,税率表!$A$41:$D$43,3,1),0)</f>
        <v>0</v>
      </c>
      <c r="H876" s="30">
        <f>IF(F876&gt;0,VLOOKUP(F876,税率表!$A$41:$D$43,4,1),0)</f>
        <v>0</v>
      </c>
      <c r="I876" s="30">
        <f t="shared" si="58"/>
        <v>0</v>
      </c>
      <c r="J876" s="30">
        <f t="shared" si="59"/>
        <v>0</v>
      </c>
    </row>
    <row r="877" spans="1:10">
      <c r="A877" s="28">
        <v>876</v>
      </c>
      <c r="B877" s="28"/>
      <c r="C877" s="28"/>
      <c r="D877" s="29"/>
      <c r="E877" s="35">
        <f t="shared" si="56"/>
        <v>0</v>
      </c>
      <c r="F877" s="35">
        <f t="shared" si="57"/>
        <v>0</v>
      </c>
      <c r="G877" s="30">
        <f>IF(F877&gt;0,VLOOKUP(F877,税率表!$A$41:$D$43,3,1),0)</f>
        <v>0</v>
      </c>
      <c r="H877" s="30">
        <f>IF(F877&gt;0,VLOOKUP(F877,税率表!$A$41:$D$43,4,1),0)</f>
        <v>0</v>
      </c>
      <c r="I877" s="30">
        <f t="shared" si="58"/>
        <v>0</v>
      </c>
      <c r="J877" s="30">
        <f t="shared" si="59"/>
        <v>0</v>
      </c>
    </row>
    <row r="878" spans="1:10">
      <c r="A878" s="28">
        <v>877</v>
      </c>
      <c r="B878" s="28"/>
      <c r="C878" s="28"/>
      <c r="D878" s="29"/>
      <c r="E878" s="35">
        <f t="shared" si="56"/>
        <v>0</v>
      </c>
      <c r="F878" s="35">
        <f t="shared" si="57"/>
        <v>0</v>
      </c>
      <c r="G878" s="30">
        <f>IF(F878&gt;0,VLOOKUP(F878,税率表!$A$41:$D$43,3,1),0)</f>
        <v>0</v>
      </c>
      <c r="H878" s="30">
        <f>IF(F878&gt;0,VLOOKUP(F878,税率表!$A$41:$D$43,4,1),0)</f>
        <v>0</v>
      </c>
      <c r="I878" s="30">
        <f t="shared" si="58"/>
        <v>0</v>
      </c>
      <c r="J878" s="30">
        <f t="shared" si="59"/>
        <v>0</v>
      </c>
    </row>
    <row r="879" spans="1:10">
      <c r="A879" s="28">
        <v>878</v>
      </c>
      <c r="B879" s="28"/>
      <c r="C879" s="28"/>
      <c r="D879" s="29"/>
      <c r="E879" s="35">
        <f t="shared" si="56"/>
        <v>0</v>
      </c>
      <c r="F879" s="35">
        <f t="shared" si="57"/>
        <v>0</v>
      </c>
      <c r="G879" s="30">
        <f>IF(F879&gt;0,VLOOKUP(F879,税率表!$A$41:$D$43,3,1),0)</f>
        <v>0</v>
      </c>
      <c r="H879" s="30">
        <f>IF(F879&gt;0,VLOOKUP(F879,税率表!$A$41:$D$43,4,1),0)</f>
        <v>0</v>
      </c>
      <c r="I879" s="30">
        <f t="shared" si="58"/>
        <v>0</v>
      </c>
      <c r="J879" s="30">
        <f t="shared" si="59"/>
        <v>0</v>
      </c>
    </row>
    <row r="880" spans="1:10">
      <c r="A880" s="28">
        <v>879</v>
      </c>
      <c r="B880" s="28"/>
      <c r="C880" s="28"/>
      <c r="D880" s="29"/>
      <c r="E880" s="35">
        <f t="shared" si="56"/>
        <v>0</v>
      </c>
      <c r="F880" s="35">
        <f t="shared" si="57"/>
        <v>0</v>
      </c>
      <c r="G880" s="30">
        <f>IF(F880&gt;0,VLOOKUP(F880,税率表!$A$41:$D$43,3,1),0)</f>
        <v>0</v>
      </c>
      <c r="H880" s="30">
        <f>IF(F880&gt;0,VLOOKUP(F880,税率表!$A$41:$D$43,4,1),0)</f>
        <v>0</v>
      </c>
      <c r="I880" s="30">
        <f t="shared" si="58"/>
        <v>0</v>
      </c>
      <c r="J880" s="30">
        <f t="shared" si="59"/>
        <v>0</v>
      </c>
    </row>
    <row r="881" spans="1:10">
      <c r="A881" s="28">
        <v>880</v>
      </c>
      <c r="B881" s="28"/>
      <c r="C881" s="28"/>
      <c r="D881" s="29"/>
      <c r="E881" s="35">
        <f t="shared" si="56"/>
        <v>0</v>
      </c>
      <c r="F881" s="35">
        <f t="shared" si="57"/>
        <v>0</v>
      </c>
      <c r="G881" s="30">
        <f>IF(F881&gt;0,VLOOKUP(F881,税率表!$A$41:$D$43,3,1),0)</f>
        <v>0</v>
      </c>
      <c r="H881" s="30">
        <f>IF(F881&gt;0,VLOOKUP(F881,税率表!$A$41:$D$43,4,1),0)</f>
        <v>0</v>
      </c>
      <c r="I881" s="30">
        <f t="shared" si="58"/>
        <v>0</v>
      </c>
      <c r="J881" s="30">
        <f t="shared" si="59"/>
        <v>0</v>
      </c>
    </row>
    <row r="882" spans="1:10">
      <c r="A882" s="28">
        <v>881</v>
      </c>
      <c r="B882" s="28"/>
      <c r="C882" s="28"/>
      <c r="D882" s="29"/>
      <c r="E882" s="35">
        <f t="shared" si="56"/>
        <v>0</v>
      </c>
      <c r="F882" s="35">
        <f t="shared" si="57"/>
        <v>0</v>
      </c>
      <c r="G882" s="30">
        <f>IF(F882&gt;0,VLOOKUP(F882,税率表!$A$41:$D$43,3,1),0)</f>
        <v>0</v>
      </c>
      <c r="H882" s="30">
        <f>IF(F882&gt;0,VLOOKUP(F882,税率表!$A$41:$D$43,4,1),0)</f>
        <v>0</v>
      </c>
      <c r="I882" s="30">
        <f t="shared" si="58"/>
        <v>0</v>
      </c>
      <c r="J882" s="30">
        <f t="shared" si="59"/>
        <v>0</v>
      </c>
    </row>
    <row r="883" spans="1:10">
      <c r="A883" s="28">
        <v>882</v>
      </c>
      <c r="B883" s="28"/>
      <c r="C883" s="28"/>
      <c r="D883" s="29"/>
      <c r="E883" s="35">
        <f t="shared" si="56"/>
        <v>0</v>
      </c>
      <c r="F883" s="35">
        <f t="shared" si="57"/>
        <v>0</v>
      </c>
      <c r="G883" s="30">
        <f>IF(F883&gt;0,VLOOKUP(F883,税率表!$A$41:$D$43,3,1),0)</f>
        <v>0</v>
      </c>
      <c r="H883" s="30">
        <f>IF(F883&gt;0,VLOOKUP(F883,税率表!$A$41:$D$43,4,1),0)</f>
        <v>0</v>
      </c>
      <c r="I883" s="30">
        <f t="shared" si="58"/>
        <v>0</v>
      </c>
      <c r="J883" s="30">
        <f t="shared" si="59"/>
        <v>0</v>
      </c>
    </row>
    <row r="884" spans="1:10">
      <c r="A884" s="28">
        <v>883</v>
      </c>
      <c r="B884" s="28"/>
      <c r="C884" s="28"/>
      <c r="D884" s="29"/>
      <c r="E884" s="35">
        <f t="shared" si="56"/>
        <v>0</v>
      </c>
      <c r="F884" s="35">
        <f t="shared" si="57"/>
        <v>0</v>
      </c>
      <c r="G884" s="30">
        <f>IF(F884&gt;0,VLOOKUP(F884,税率表!$A$41:$D$43,3,1),0)</f>
        <v>0</v>
      </c>
      <c r="H884" s="30">
        <f>IF(F884&gt;0,VLOOKUP(F884,税率表!$A$41:$D$43,4,1),0)</f>
        <v>0</v>
      </c>
      <c r="I884" s="30">
        <f t="shared" si="58"/>
        <v>0</v>
      </c>
      <c r="J884" s="30">
        <f t="shared" si="59"/>
        <v>0</v>
      </c>
    </row>
    <row r="885" spans="1:10">
      <c r="A885" s="28">
        <v>884</v>
      </c>
      <c r="B885" s="28"/>
      <c r="C885" s="28"/>
      <c r="D885" s="29"/>
      <c r="E885" s="35">
        <f t="shared" si="56"/>
        <v>0</v>
      </c>
      <c r="F885" s="35">
        <f t="shared" si="57"/>
        <v>0</v>
      </c>
      <c r="G885" s="30">
        <f>IF(F885&gt;0,VLOOKUP(F885,税率表!$A$41:$D$43,3,1),0)</f>
        <v>0</v>
      </c>
      <c r="H885" s="30">
        <f>IF(F885&gt;0,VLOOKUP(F885,税率表!$A$41:$D$43,4,1),0)</f>
        <v>0</v>
      </c>
      <c r="I885" s="30">
        <f t="shared" si="58"/>
        <v>0</v>
      </c>
      <c r="J885" s="30">
        <f t="shared" si="59"/>
        <v>0</v>
      </c>
    </row>
    <row r="886" spans="1:10">
      <c r="A886" s="28">
        <v>885</v>
      </c>
      <c r="B886" s="28"/>
      <c r="C886" s="28"/>
      <c r="D886" s="29"/>
      <c r="E886" s="35">
        <f t="shared" si="56"/>
        <v>0</v>
      </c>
      <c r="F886" s="35">
        <f t="shared" si="57"/>
        <v>0</v>
      </c>
      <c r="G886" s="30">
        <f>IF(F886&gt;0,VLOOKUP(F886,税率表!$A$41:$D$43,3,1),0)</f>
        <v>0</v>
      </c>
      <c r="H886" s="30">
        <f>IF(F886&gt;0,VLOOKUP(F886,税率表!$A$41:$D$43,4,1),0)</f>
        <v>0</v>
      </c>
      <c r="I886" s="30">
        <f t="shared" si="58"/>
        <v>0</v>
      </c>
      <c r="J886" s="30">
        <f t="shared" si="59"/>
        <v>0</v>
      </c>
    </row>
    <row r="887" spans="1:10">
      <c r="A887" s="28">
        <v>886</v>
      </c>
      <c r="B887" s="28"/>
      <c r="C887" s="28"/>
      <c r="D887" s="29"/>
      <c r="E887" s="35">
        <f t="shared" si="56"/>
        <v>0</v>
      </c>
      <c r="F887" s="35">
        <f t="shared" si="57"/>
        <v>0</v>
      </c>
      <c r="G887" s="30">
        <f>IF(F887&gt;0,VLOOKUP(F887,税率表!$A$41:$D$43,3,1),0)</f>
        <v>0</v>
      </c>
      <c r="H887" s="30">
        <f>IF(F887&gt;0,VLOOKUP(F887,税率表!$A$41:$D$43,4,1),0)</f>
        <v>0</v>
      </c>
      <c r="I887" s="30">
        <f t="shared" si="58"/>
        <v>0</v>
      </c>
      <c r="J887" s="30">
        <f t="shared" si="59"/>
        <v>0</v>
      </c>
    </row>
    <row r="888" spans="1:10">
      <c r="A888" s="28">
        <v>887</v>
      </c>
      <c r="B888" s="28"/>
      <c r="C888" s="28"/>
      <c r="D888" s="29"/>
      <c r="E888" s="35">
        <f t="shared" si="56"/>
        <v>0</v>
      </c>
      <c r="F888" s="35">
        <f t="shared" si="57"/>
        <v>0</v>
      </c>
      <c r="G888" s="30">
        <f>IF(F888&gt;0,VLOOKUP(F888,税率表!$A$41:$D$43,3,1),0)</f>
        <v>0</v>
      </c>
      <c r="H888" s="30">
        <f>IF(F888&gt;0,VLOOKUP(F888,税率表!$A$41:$D$43,4,1),0)</f>
        <v>0</v>
      </c>
      <c r="I888" s="30">
        <f t="shared" si="58"/>
        <v>0</v>
      </c>
      <c r="J888" s="30">
        <f t="shared" si="59"/>
        <v>0</v>
      </c>
    </row>
    <row r="889" spans="1:10">
      <c r="A889" s="28">
        <v>888</v>
      </c>
      <c r="B889" s="28"/>
      <c r="C889" s="28"/>
      <c r="D889" s="29"/>
      <c r="E889" s="35">
        <f t="shared" si="56"/>
        <v>0</v>
      </c>
      <c r="F889" s="35">
        <f t="shared" si="57"/>
        <v>0</v>
      </c>
      <c r="G889" s="30">
        <f>IF(F889&gt;0,VLOOKUP(F889,税率表!$A$41:$D$43,3,1),0)</f>
        <v>0</v>
      </c>
      <c r="H889" s="30">
        <f>IF(F889&gt;0,VLOOKUP(F889,税率表!$A$41:$D$43,4,1),0)</f>
        <v>0</v>
      </c>
      <c r="I889" s="30">
        <f t="shared" si="58"/>
        <v>0</v>
      </c>
      <c r="J889" s="30">
        <f t="shared" si="59"/>
        <v>0</v>
      </c>
    </row>
    <row r="890" spans="1:10">
      <c r="A890" s="28">
        <v>889</v>
      </c>
      <c r="B890" s="28"/>
      <c r="C890" s="28"/>
      <c r="D890" s="29"/>
      <c r="E890" s="35">
        <f t="shared" si="56"/>
        <v>0</v>
      </c>
      <c r="F890" s="35">
        <f t="shared" si="57"/>
        <v>0</v>
      </c>
      <c r="G890" s="30">
        <f>IF(F890&gt;0,VLOOKUP(F890,税率表!$A$41:$D$43,3,1),0)</f>
        <v>0</v>
      </c>
      <c r="H890" s="30">
        <f>IF(F890&gt;0,VLOOKUP(F890,税率表!$A$41:$D$43,4,1),0)</f>
        <v>0</v>
      </c>
      <c r="I890" s="30">
        <f t="shared" si="58"/>
        <v>0</v>
      </c>
      <c r="J890" s="30">
        <f t="shared" si="59"/>
        <v>0</v>
      </c>
    </row>
    <row r="891" spans="1:10">
      <c r="A891" s="28">
        <v>890</v>
      </c>
      <c r="B891" s="28"/>
      <c r="C891" s="28"/>
      <c r="D891" s="29"/>
      <c r="E891" s="35">
        <f t="shared" si="56"/>
        <v>0</v>
      </c>
      <c r="F891" s="35">
        <f t="shared" si="57"/>
        <v>0</v>
      </c>
      <c r="G891" s="30">
        <f>IF(F891&gt;0,VLOOKUP(F891,税率表!$A$41:$D$43,3,1),0)</f>
        <v>0</v>
      </c>
      <c r="H891" s="30">
        <f>IF(F891&gt;0,VLOOKUP(F891,税率表!$A$41:$D$43,4,1),0)</f>
        <v>0</v>
      </c>
      <c r="I891" s="30">
        <f t="shared" si="58"/>
        <v>0</v>
      </c>
      <c r="J891" s="30">
        <f t="shared" si="59"/>
        <v>0</v>
      </c>
    </row>
    <row r="892" spans="1:10">
      <c r="A892" s="28">
        <v>891</v>
      </c>
      <c r="B892" s="28"/>
      <c r="C892" s="28"/>
      <c r="D892" s="29"/>
      <c r="E892" s="35">
        <f t="shared" si="56"/>
        <v>0</v>
      </c>
      <c r="F892" s="35">
        <f t="shared" si="57"/>
        <v>0</v>
      </c>
      <c r="G892" s="30">
        <f>IF(F892&gt;0,VLOOKUP(F892,税率表!$A$41:$D$43,3,1),0)</f>
        <v>0</v>
      </c>
      <c r="H892" s="30">
        <f>IF(F892&gt;0,VLOOKUP(F892,税率表!$A$41:$D$43,4,1),0)</f>
        <v>0</v>
      </c>
      <c r="I892" s="30">
        <f t="shared" si="58"/>
        <v>0</v>
      </c>
      <c r="J892" s="30">
        <f t="shared" si="59"/>
        <v>0</v>
      </c>
    </row>
    <row r="893" spans="1:10">
      <c r="A893" s="28">
        <v>892</v>
      </c>
      <c r="B893" s="28"/>
      <c r="C893" s="28"/>
      <c r="D893" s="29"/>
      <c r="E893" s="35">
        <f t="shared" si="56"/>
        <v>0</v>
      </c>
      <c r="F893" s="35">
        <f t="shared" si="57"/>
        <v>0</v>
      </c>
      <c r="G893" s="30">
        <f>IF(F893&gt;0,VLOOKUP(F893,税率表!$A$41:$D$43,3,1),0)</f>
        <v>0</v>
      </c>
      <c r="H893" s="30">
        <f>IF(F893&gt;0,VLOOKUP(F893,税率表!$A$41:$D$43,4,1),0)</f>
        <v>0</v>
      </c>
      <c r="I893" s="30">
        <f t="shared" si="58"/>
        <v>0</v>
      </c>
      <c r="J893" s="30">
        <f t="shared" si="59"/>
        <v>0</v>
      </c>
    </row>
    <row r="894" spans="1:10">
      <c r="A894" s="28">
        <v>893</v>
      </c>
      <c r="B894" s="28"/>
      <c r="C894" s="28"/>
      <c r="D894" s="29"/>
      <c r="E894" s="35">
        <f t="shared" si="56"/>
        <v>0</v>
      </c>
      <c r="F894" s="35">
        <f t="shared" si="57"/>
        <v>0</v>
      </c>
      <c r="G894" s="30">
        <f>IF(F894&gt;0,VLOOKUP(F894,税率表!$A$41:$D$43,3,1),0)</f>
        <v>0</v>
      </c>
      <c r="H894" s="30">
        <f>IF(F894&gt;0,VLOOKUP(F894,税率表!$A$41:$D$43,4,1),0)</f>
        <v>0</v>
      </c>
      <c r="I894" s="30">
        <f t="shared" si="58"/>
        <v>0</v>
      </c>
      <c r="J894" s="30">
        <f t="shared" si="59"/>
        <v>0</v>
      </c>
    </row>
    <row r="895" spans="1:10">
      <c r="A895" s="28">
        <v>894</v>
      </c>
      <c r="B895" s="28"/>
      <c r="C895" s="28"/>
      <c r="D895" s="29"/>
      <c r="E895" s="35">
        <f t="shared" si="56"/>
        <v>0</v>
      </c>
      <c r="F895" s="35">
        <f t="shared" si="57"/>
        <v>0</v>
      </c>
      <c r="G895" s="30">
        <f>IF(F895&gt;0,VLOOKUP(F895,税率表!$A$41:$D$43,3,1),0)</f>
        <v>0</v>
      </c>
      <c r="H895" s="30">
        <f>IF(F895&gt;0,VLOOKUP(F895,税率表!$A$41:$D$43,4,1),0)</f>
        <v>0</v>
      </c>
      <c r="I895" s="30">
        <f t="shared" si="58"/>
        <v>0</v>
      </c>
      <c r="J895" s="30">
        <f t="shared" si="59"/>
        <v>0</v>
      </c>
    </row>
    <row r="896" spans="1:10">
      <c r="A896" s="28">
        <v>895</v>
      </c>
      <c r="B896" s="28"/>
      <c r="C896" s="28"/>
      <c r="D896" s="29"/>
      <c r="E896" s="35">
        <f t="shared" si="56"/>
        <v>0</v>
      </c>
      <c r="F896" s="35">
        <f t="shared" si="57"/>
        <v>0</v>
      </c>
      <c r="G896" s="30">
        <f>IF(F896&gt;0,VLOOKUP(F896,税率表!$A$41:$D$43,3,1),0)</f>
        <v>0</v>
      </c>
      <c r="H896" s="30">
        <f>IF(F896&gt;0,VLOOKUP(F896,税率表!$A$41:$D$43,4,1),0)</f>
        <v>0</v>
      </c>
      <c r="I896" s="30">
        <f t="shared" si="58"/>
        <v>0</v>
      </c>
      <c r="J896" s="30">
        <f t="shared" si="59"/>
        <v>0</v>
      </c>
    </row>
    <row r="897" spans="1:10">
      <c r="A897" s="28">
        <v>896</v>
      </c>
      <c r="B897" s="28"/>
      <c r="C897" s="28"/>
      <c r="D897" s="29"/>
      <c r="E897" s="35">
        <f t="shared" si="56"/>
        <v>0</v>
      </c>
      <c r="F897" s="35">
        <f t="shared" si="57"/>
        <v>0</v>
      </c>
      <c r="G897" s="30">
        <f>IF(F897&gt;0,VLOOKUP(F897,税率表!$A$41:$D$43,3,1),0)</f>
        <v>0</v>
      </c>
      <c r="H897" s="30">
        <f>IF(F897&gt;0,VLOOKUP(F897,税率表!$A$41:$D$43,4,1),0)</f>
        <v>0</v>
      </c>
      <c r="I897" s="30">
        <f t="shared" si="58"/>
        <v>0</v>
      </c>
      <c r="J897" s="30">
        <f t="shared" si="59"/>
        <v>0</v>
      </c>
    </row>
    <row r="898" spans="1:10">
      <c r="A898" s="28">
        <v>897</v>
      </c>
      <c r="B898" s="28"/>
      <c r="C898" s="28"/>
      <c r="D898" s="29"/>
      <c r="E898" s="35">
        <f t="shared" si="56"/>
        <v>0</v>
      </c>
      <c r="F898" s="35">
        <f t="shared" si="57"/>
        <v>0</v>
      </c>
      <c r="G898" s="30">
        <f>IF(F898&gt;0,VLOOKUP(F898,税率表!$A$41:$D$43,3,1),0)</f>
        <v>0</v>
      </c>
      <c r="H898" s="30">
        <f>IF(F898&gt;0,VLOOKUP(F898,税率表!$A$41:$D$43,4,1),0)</f>
        <v>0</v>
      </c>
      <c r="I898" s="30">
        <f t="shared" si="58"/>
        <v>0</v>
      </c>
      <c r="J898" s="30">
        <f t="shared" si="59"/>
        <v>0</v>
      </c>
    </row>
    <row r="899" spans="1:10">
      <c r="A899" s="28">
        <v>898</v>
      </c>
      <c r="B899" s="28"/>
      <c r="C899" s="28"/>
      <c r="D899" s="29"/>
      <c r="E899" s="35">
        <f t="shared" si="56"/>
        <v>0</v>
      </c>
      <c r="F899" s="35">
        <f t="shared" si="57"/>
        <v>0</v>
      </c>
      <c r="G899" s="30">
        <f>IF(F899&gt;0,VLOOKUP(F899,税率表!$A$41:$D$43,3,1),0)</f>
        <v>0</v>
      </c>
      <c r="H899" s="30">
        <f>IF(F899&gt;0,VLOOKUP(F899,税率表!$A$41:$D$43,4,1),0)</f>
        <v>0</v>
      </c>
      <c r="I899" s="30">
        <f t="shared" si="58"/>
        <v>0</v>
      </c>
      <c r="J899" s="30">
        <f t="shared" si="59"/>
        <v>0</v>
      </c>
    </row>
    <row r="900" spans="1:10">
      <c r="A900" s="28">
        <v>899</v>
      </c>
      <c r="B900" s="28"/>
      <c r="C900" s="28"/>
      <c r="D900" s="29"/>
      <c r="E900" s="35">
        <f t="shared" si="56"/>
        <v>0</v>
      </c>
      <c r="F900" s="35">
        <f t="shared" si="57"/>
        <v>0</v>
      </c>
      <c r="G900" s="30">
        <f>IF(F900&gt;0,VLOOKUP(F900,税率表!$A$41:$D$43,3,1),0)</f>
        <v>0</v>
      </c>
      <c r="H900" s="30">
        <f>IF(F900&gt;0,VLOOKUP(F900,税率表!$A$41:$D$43,4,1),0)</f>
        <v>0</v>
      </c>
      <c r="I900" s="30">
        <f t="shared" si="58"/>
        <v>0</v>
      </c>
      <c r="J900" s="30">
        <f t="shared" si="59"/>
        <v>0</v>
      </c>
    </row>
    <row r="901" spans="1:10">
      <c r="A901" s="28">
        <v>900</v>
      </c>
      <c r="B901" s="28"/>
      <c r="C901" s="28"/>
      <c r="D901" s="29"/>
      <c r="E901" s="35">
        <f t="shared" si="56"/>
        <v>0</v>
      </c>
      <c r="F901" s="35">
        <f t="shared" si="57"/>
        <v>0</v>
      </c>
      <c r="G901" s="30">
        <f>IF(F901&gt;0,VLOOKUP(F901,税率表!$A$41:$D$43,3,1),0)</f>
        <v>0</v>
      </c>
      <c r="H901" s="30">
        <f>IF(F901&gt;0,VLOOKUP(F901,税率表!$A$41:$D$43,4,1),0)</f>
        <v>0</v>
      </c>
      <c r="I901" s="30">
        <f t="shared" si="58"/>
        <v>0</v>
      </c>
      <c r="J901" s="30">
        <f t="shared" si="59"/>
        <v>0</v>
      </c>
    </row>
    <row r="902" spans="1:10">
      <c r="A902" s="28">
        <v>901</v>
      </c>
      <c r="B902" s="28"/>
      <c r="C902" s="28"/>
      <c r="D902" s="29"/>
      <c r="E902" s="35">
        <f t="shared" si="56"/>
        <v>0</v>
      </c>
      <c r="F902" s="35">
        <f t="shared" si="57"/>
        <v>0</v>
      </c>
      <c r="G902" s="30">
        <f>IF(F902&gt;0,VLOOKUP(F902,税率表!$A$41:$D$43,3,1),0)</f>
        <v>0</v>
      </c>
      <c r="H902" s="30">
        <f>IF(F902&gt;0,VLOOKUP(F902,税率表!$A$41:$D$43,4,1),0)</f>
        <v>0</v>
      </c>
      <c r="I902" s="30">
        <f t="shared" si="58"/>
        <v>0</v>
      </c>
      <c r="J902" s="30">
        <f t="shared" si="59"/>
        <v>0</v>
      </c>
    </row>
    <row r="903" spans="1:10">
      <c r="A903" s="28">
        <v>902</v>
      </c>
      <c r="B903" s="28"/>
      <c r="C903" s="28"/>
      <c r="D903" s="29"/>
      <c r="E903" s="35">
        <f t="shared" si="56"/>
        <v>0</v>
      </c>
      <c r="F903" s="35">
        <f t="shared" si="57"/>
        <v>0</v>
      </c>
      <c r="G903" s="30">
        <f>IF(F903&gt;0,VLOOKUP(F903,税率表!$A$41:$D$43,3,1),0)</f>
        <v>0</v>
      </c>
      <c r="H903" s="30">
        <f>IF(F903&gt;0,VLOOKUP(F903,税率表!$A$41:$D$43,4,1),0)</f>
        <v>0</v>
      </c>
      <c r="I903" s="30">
        <f t="shared" si="58"/>
        <v>0</v>
      </c>
      <c r="J903" s="30">
        <f t="shared" si="59"/>
        <v>0</v>
      </c>
    </row>
    <row r="904" spans="1:10">
      <c r="A904" s="28">
        <v>903</v>
      </c>
      <c r="B904" s="28"/>
      <c r="C904" s="28"/>
      <c r="D904" s="29"/>
      <c r="E904" s="35">
        <f t="shared" si="56"/>
        <v>0</v>
      </c>
      <c r="F904" s="35">
        <f t="shared" si="57"/>
        <v>0</v>
      </c>
      <c r="G904" s="30">
        <f>IF(F904&gt;0,VLOOKUP(F904,税率表!$A$41:$D$43,3,1),0)</f>
        <v>0</v>
      </c>
      <c r="H904" s="30">
        <f>IF(F904&gt;0,VLOOKUP(F904,税率表!$A$41:$D$43,4,1),0)</f>
        <v>0</v>
      </c>
      <c r="I904" s="30">
        <f t="shared" si="58"/>
        <v>0</v>
      </c>
      <c r="J904" s="30">
        <f t="shared" si="59"/>
        <v>0</v>
      </c>
    </row>
    <row r="905" spans="1:10">
      <c r="A905" s="28">
        <v>904</v>
      </c>
      <c r="B905" s="28"/>
      <c r="C905" s="28"/>
      <c r="D905" s="29"/>
      <c r="E905" s="35">
        <f t="shared" si="56"/>
        <v>0</v>
      </c>
      <c r="F905" s="35">
        <f t="shared" si="57"/>
        <v>0</v>
      </c>
      <c r="G905" s="30">
        <f>IF(F905&gt;0,VLOOKUP(F905,税率表!$A$41:$D$43,3,1),0)</f>
        <v>0</v>
      </c>
      <c r="H905" s="30">
        <f>IF(F905&gt;0,VLOOKUP(F905,税率表!$A$41:$D$43,4,1),0)</f>
        <v>0</v>
      </c>
      <c r="I905" s="30">
        <f t="shared" si="58"/>
        <v>0</v>
      </c>
      <c r="J905" s="30">
        <f t="shared" si="59"/>
        <v>0</v>
      </c>
    </row>
    <row r="906" spans="1:10">
      <c r="A906" s="28">
        <v>905</v>
      </c>
      <c r="B906" s="28"/>
      <c r="C906" s="28"/>
      <c r="D906" s="29"/>
      <c r="E906" s="35">
        <f t="shared" ref="E906:E969" si="60">IF(D906&gt;0,IF(D906&lt;=4000,800,ROUND(D906*0.2,2)),0)</f>
        <v>0</v>
      </c>
      <c r="F906" s="35">
        <f t="shared" ref="F906:F969" si="61">ROUND(MAX((D906-E906),0),2)</f>
        <v>0</v>
      </c>
      <c r="G906" s="30">
        <f>IF(F906&gt;0,VLOOKUP(F906,税率表!$A$41:$D$43,3,1),0)</f>
        <v>0</v>
      </c>
      <c r="H906" s="30">
        <f>IF(F906&gt;0,VLOOKUP(F906,税率表!$A$41:$D$43,4,1),0)</f>
        <v>0</v>
      </c>
      <c r="I906" s="30">
        <f t="shared" ref="I906:I969" si="62">ROUND(F906*G906-H906,2)</f>
        <v>0</v>
      </c>
      <c r="J906" s="30">
        <f t="shared" ref="J906:J969" si="63">D906-I906</f>
        <v>0</v>
      </c>
    </row>
    <row r="907" spans="1:10">
      <c r="A907" s="28">
        <v>906</v>
      </c>
      <c r="B907" s="28"/>
      <c r="C907" s="28"/>
      <c r="D907" s="29"/>
      <c r="E907" s="35">
        <f t="shared" si="60"/>
        <v>0</v>
      </c>
      <c r="F907" s="35">
        <f t="shared" si="61"/>
        <v>0</v>
      </c>
      <c r="G907" s="30">
        <f>IF(F907&gt;0,VLOOKUP(F907,税率表!$A$41:$D$43,3,1),0)</f>
        <v>0</v>
      </c>
      <c r="H907" s="30">
        <f>IF(F907&gt;0,VLOOKUP(F907,税率表!$A$41:$D$43,4,1),0)</f>
        <v>0</v>
      </c>
      <c r="I907" s="30">
        <f t="shared" si="62"/>
        <v>0</v>
      </c>
      <c r="J907" s="30">
        <f t="shared" si="63"/>
        <v>0</v>
      </c>
    </row>
    <row r="908" spans="1:10">
      <c r="A908" s="28">
        <v>907</v>
      </c>
      <c r="B908" s="28"/>
      <c r="C908" s="28"/>
      <c r="D908" s="29"/>
      <c r="E908" s="35">
        <f t="shared" si="60"/>
        <v>0</v>
      </c>
      <c r="F908" s="35">
        <f t="shared" si="61"/>
        <v>0</v>
      </c>
      <c r="G908" s="30">
        <f>IF(F908&gt;0,VLOOKUP(F908,税率表!$A$41:$D$43,3,1),0)</f>
        <v>0</v>
      </c>
      <c r="H908" s="30">
        <f>IF(F908&gt;0,VLOOKUP(F908,税率表!$A$41:$D$43,4,1),0)</f>
        <v>0</v>
      </c>
      <c r="I908" s="30">
        <f t="shared" si="62"/>
        <v>0</v>
      </c>
      <c r="J908" s="30">
        <f t="shared" si="63"/>
        <v>0</v>
      </c>
    </row>
    <row r="909" spans="1:10">
      <c r="A909" s="28">
        <v>908</v>
      </c>
      <c r="B909" s="28"/>
      <c r="C909" s="28"/>
      <c r="D909" s="29"/>
      <c r="E909" s="35">
        <f t="shared" si="60"/>
        <v>0</v>
      </c>
      <c r="F909" s="35">
        <f t="shared" si="61"/>
        <v>0</v>
      </c>
      <c r="G909" s="30">
        <f>IF(F909&gt;0,VLOOKUP(F909,税率表!$A$41:$D$43,3,1),0)</f>
        <v>0</v>
      </c>
      <c r="H909" s="30">
        <f>IF(F909&gt;0,VLOOKUP(F909,税率表!$A$41:$D$43,4,1),0)</f>
        <v>0</v>
      </c>
      <c r="I909" s="30">
        <f t="shared" si="62"/>
        <v>0</v>
      </c>
      <c r="J909" s="30">
        <f t="shared" si="63"/>
        <v>0</v>
      </c>
    </row>
    <row r="910" spans="1:10">
      <c r="A910" s="28">
        <v>909</v>
      </c>
      <c r="B910" s="28"/>
      <c r="C910" s="28"/>
      <c r="D910" s="29"/>
      <c r="E910" s="35">
        <f t="shared" si="60"/>
        <v>0</v>
      </c>
      <c r="F910" s="35">
        <f t="shared" si="61"/>
        <v>0</v>
      </c>
      <c r="G910" s="30">
        <f>IF(F910&gt;0,VLOOKUP(F910,税率表!$A$41:$D$43,3,1),0)</f>
        <v>0</v>
      </c>
      <c r="H910" s="30">
        <f>IF(F910&gt;0,VLOOKUP(F910,税率表!$A$41:$D$43,4,1),0)</f>
        <v>0</v>
      </c>
      <c r="I910" s="30">
        <f t="shared" si="62"/>
        <v>0</v>
      </c>
      <c r="J910" s="30">
        <f t="shared" si="63"/>
        <v>0</v>
      </c>
    </row>
    <row r="911" spans="1:10">
      <c r="A911" s="28">
        <v>910</v>
      </c>
      <c r="B911" s="28"/>
      <c r="C911" s="28"/>
      <c r="D911" s="29"/>
      <c r="E911" s="35">
        <f t="shared" si="60"/>
        <v>0</v>
      </c>
      <c r="F911" s="35">
        <f t="shared" si="61"/>
        <v>0</v>
      </c>
      <c r="G911" s="30">
        <f>IF(F911&gt;0,VLOOKUP(F911,税率表!$A$41:$D$43,3,1),0)</f>
        <v>0</v>
      </c>
      <c r="H911" s="30">
        <f>IF(F911&gt;0,VLOOKUP(F911,税率表!$A$41:$D$43,4,1),0)</f>
        <v>0</v>
      </c>
      <c r="I911" s="30">
        <f t="shared" si="62"/>
        <v>0</v>
      </c>
      <c r="J911" s="30">
        <f t="shared" si="63"/>
        <v>0</v>
      </c>
    </row>
    <row r="912" spans="1:10">
      <c r="A912" s="28">
        <v>911</v>
      </c>
      <c r="B912" s="28"/>
      <c r="C912" s="28"/>
      <c r="D912" s="29"/>
      <c r="E912" s="35">
        <f t="shared" si="60"/>
        <v>0</v>
      </c>
      <c r="F912" s="35">
        <f t="shared" si="61"/>
        <v>0</v>
      </c>
      <c r="G912" s="30">
        <f>IF(F912&gt;0,VLOOKUP(F912,税率表!$A$41:$D$43,3,1),0)</f>
        <v>0</v>
      </c>
      <c r="H912" s="30">
        <f>IF(F912&gt;0,VLOOKUP(F912,税率表!$A$41:$D$43,4,1),0)</f>
        <v>0</v>
      </c>
      <c r="I912" s="30">
        <f t="shared" si="62"/>
        <v>0</v>
      </c>
      <c r="J912" s="30">
        <f t="shared" si="63"/>
        <v>0</v>
      </c>
    </row>
    <row r="913" spans="1:10">
      <c r="A913" s="28">
        <v>912</v>
      </c>
      <c r="B913" s="28"/>
      <c r="C913" s="28"/>
      <c r="D913" s="29"/>
      <c r="E913" s="35">
        <f t="shared" si="60"/>
        <v>0</v>
      </c>
      <c r="F913" s="35">
        <f t="shared" si="61"/>
        <v>0</v>
      </c>
      <c r="G913" s="30">
        <f>IF(F913&gt;0,VLOOKUP(F913,税率表!$A$41:$D$43,3,1),0)</f>
        <v>0</v>
      </c>
      <c r="H913" s="30">
        <f>IF(F913&gt;0,VLOOKUP(F913,税率表!$A$41:$D$43,4,1),0)</f>
        <v>0</v>
      </c>
      <c r="I913" s="30">
        <f t="shared" si="62"/>
        <v>0</v>
      </c>
      <c r="J913" s="30">
        <f t="shared" si="63"/>
        <v>0</v>
      </c>
    </row>
    <row r="914" spans="1:10">
      <c r="A914" s="28">
        <v>913</v>
      </c>
      <c r="B914" s="28"/>
      <c r="C914" s="28"/>
      <c r="D914" s="29"/>
      <c r="E914" s="35">
        <f t="shared" si="60"/>
        <v>0</v>
      </c>
      <c r="F914" s="35">
        <f t="shared" si="61"/>
        <v>0</v>
      </c>
      <c r="G914" s="30">
        <f>IF(F914&gt;0,VLOOKUP(F914,税率表!$A$41:$D$43,3,1),0)</f>
        <v>0</v>
      </c>
      <c r="H914" s="30">
        <f>IF(F914&gt;0,VLOOKUP(F914,税率表!$A$41:$D$43,4,1),0)</f>
        <v>0</v>
      </c>
      <c r="I914" s="30">
        <f t="shared" si="62"/>
        <v>0</v>
      </c>
      <c r="J914" s="30">
        <f t="shared" si="63"/>
        <v>0</v>
      </c>
    </row>
    <row r="915" spans="1:10">
      <c r="A915" s="28">
        <v>914</v>
      </c>
      <c r="B915" s="28"/>
      <c r="C915" s="28"/>
      <c r="D915" s="29"/>
      <c r="E915" s="35">
        <f t="shared" si="60"/>
        <v>0</v>
      </c>
      <c r="F915" s="35">
        <f t="shared" si="61"/>
        <v>0</v>
      </c>
      <c r="G915" s="30">
        <f>IF(F915&gt;0,VLOOKUP(F915,税率表!$A$41:$D$43,3,1),0)</f>
        <v>0</v>
      </c>
      <c r="H915" s="30">
        <f>IF(F915&gt;0,VLOOKUP(F915,税率表!$A$41:$D$43,4,1),0)</f>
        <v>0</v>
      </c>
      <c r="I915" s="30">
        <f t="shared" si="62"/>
        <v>0</v>
      </c>
      <c r="J915" s="30">
        <f t="shared" si="63"/>
        <v>0</v>
      </c>
    </row>
    <row r="916" spans="1:10">
      <c r="A916" s="28">
        <v>915</v>
      </c>
      <c r="B916" s="28"/>
      <c r="C916" s="28"/>
      <c r="D916" s="29"/>
      <c r="E916" s="35">
        <f t="shared" si="60"/>
        <v>0</v>
      </c>
      <c r="F916" s="35">
        <f t="shared" si="61"/>
        <v>0</v>
      </c>
      <c r="G916" s="30">
        <f>IF(F916&gt;0,VLOOKUP(F916,税率表!$A$41:$D$43,3,1),0)</f>
        <v>0</v>
      </c>
      <c r="H916" s="30">
        <f>IF(F916&gt;0,VLOOKUP(F916,税率表!$A$41:$D$43,4,1),0)</f>
        <v>0</v>
      </c>
      <c r="I916" s="30">
        <f t="shared" si="62"/>
        <v>0</v>
      </c>
      <c r="J916" s="30">
        <f t="shared" si="63"/>
        <v>0</v>
      </c>
    </row>
    <row r="917" spans="1:10">
      <c r="A917" s="28">
        <v>916</v>
      </c>
      <c r="B917" s="28"/>
      <c r="C917" s="28"/>
      <c r="D917" s="29"/>
      <c r="E917" s="35">
        <f t="shared" si="60"/>
        <v>0</v>
      </c>
      <c r="F917" s="35">
        <f t="shared" si="61"/>
        <v>0</v>
      </c>
      <c r="G917" s="30">
        <f>IF(F917&gt;0,VLOOKUP(F917,税率表!$A$41:$D$43,3,1),0)</f>
        <v>0</v>
      </c>
      <c r="H917" s="30">
        <f>IF(F917&gt;0,VLOOKUP(F917,税率表!$A$41:$D$43,4,1),0)</f>
        <v>0</v>
      </c>
      <c r="I917" s="30">
        <f t="shared" si="62"/>
        <v>0</v>
      </c>
      <c r="J917" s="30">
        <f t="shared" si="63"/>
        <v>0</v>
      </c>
    </row>
    <row r="918" spans="1:10">
      <c r="A918" s="28">
        <v>917</v>
      </c>
      <c r="B918" s="28"/>
      <c r="C918" s="28"/>
      <c r="D918" s="29"/>
      <c r="E918" s="35">
        <f t="shared" si="60"/>
        <v>0</v>
      </c>
      <c r="F918" s="35">
        <f t="shared" si="61"/>
        <v>0</v>
      </c>
      <c r="G918" s="30">
        <f>IF(F918&gt;0,VLOOKUP(F918,税率表!$A$41:$D$43,3,1),0)</f>
        <v>0</v>
      </c>
      <c r="H918" s="30">
        <f>IF(F918&gt;0,VLOOKUP(F918,税率表!$A$41:$D$43,4,1),0)</f>
        <v>0</v>
      </c>
      <c r="I918" s="30">
        <f t="shared" si="62"/>
        <v>0</v>
      </c>
      <c r="J918" s="30">
        <f t="shared" si="63"/>
        <v>0</v>
      </c>
    </row>
    <row r="919" spans="1:10">
      <c r="A919" s="28">
        <v>918</v>
      </c>
      <c r="B919" s="28"/>
      <c r="C919" s="28"/>
      <c r="D919" s="29"/>
      <c r="E919" s="35">
        <f t="shared" si="60"/>
        <v>0</v>
      </c>
      <c r="F919" s="35">
        <f t="shared" si="61"/>
        <v>0</v>
      </c>
      <c r="G919" s="30">
        <f>IF(F919&gt;0,VLOOKUP(F919,税率表!$A$41:$D$43,3,1),0)</f>
        <v>0</v>
      </c>
      <c r="H919" s="30">
        <f>IF(F919&gt;0,VLOOKUP(F919,税率表!$A$41:$D$43,4,1),0)</f>
        <v>0</v>
      </c>
      <c r="I919" s="30">
        <f t="shared" si="62"/>
        <v>0</v>
      </c>
      <c r="J919" s="30">
        <f t="shared" si="63"/>
        <v>0</v>
      </c>
    </row>
    <row r="920" spans="1:10">
      <c r="A920" s="28">
        <v>919</v>
      </c>
      <c r="B920" s="28"/>
      <c r="C920" s="28"/>
      <c r="D920" s="29"/>
      <c r="E920" s="35">
        <f t="shared" si="60"/>
        <v>0</v>
      </c>
      <c r="F920" s="35">
        <f t="shared" si="61"/>
        <v>0</v>
      </c>
      <c r="G920" s="30">
        <f>IF(F920&gt;0,VLOOKUP(F920,税率表!$A$41:$D$43,3,1),0)</f>
        <v>0</v>
      </c>
      <c r="H920" s="30">
        <f>IF(F920&gt;0,VLOOKUP(F920,税率表!$A$41:$D$43,4,1),0)</f>
        <v>0</v>
      </c>
      <c r="I920" s="30">
        <f t="shared" si="62"/>
        <v>0</v>
      </c>
      <c r="J920" s="30">
        <f t="shared" si="63"/>
        <v>0</v>
      </c>
    </row>
    <row r="921" spans="1:10">
      <c r="A921" s="28">
        <v>920</v>
      </c>
      <c r="B921" s="28"/>
      <c r="C921" s="28"/>
      <c r="D921" s="29"/>
      <c r="E921" s="35">
        <f t="shared" si="60"/>
        <v>0</v>
      </c>
      <c r="F921" s="35">
        <f t="shared" si="61"/>
        <v>0</v>
      </c>
      <c r="G921" s="30">
        <f>IF(F921&gt;0,VLOOKUP(F921,税率表!$A$41:$D$43,3,1),0)</f>
        <v>0</v>
      </c>
      <c r="H921" s="30">
        <f>IF(F921&gt;0,VLOOKUP(F921,税率表!$A$41:$D$43,4,1),0)</f>
        <v>0</v>
      </c>
      <c r="I921" s="30">
        <f t="shared" si="62"/>
        <v>0</v>
      </c>
      <c r="J921" s="30">
        <f t="shared" si="63"/>
        <v>0</v>
      </c>
    </row>
    <row r="922" spans="1:10">
      <c r="A922" s="28">
        <v>921</v>
      </c>
      <c r="B922" s="28"/>
      <c r="C922" s="28"/>
      <c r="D922" s="29"/>
      <c r="E922" s="35">
        <f t="shared" si="60"/>
        <v>0</v>
      </c>
      <c r="F922" s="35">
        <f t="shared" si="61"/>
        <v>0</v>
      </c>
      <c r="G922" s="30">
        <f>IF(F922&gt;0,VLOOKUP(F922,税率表!$A$41:$D$43,3,1),0)</f>
        <v>0</v>
      </c>
      <c r="H922" s="30">
        <f>IF(F922&gt;0,VLOOKUP(F922,税率表!$A$41:$D$43,4,1),0)</f>
        <v>0</v>
      </c>
      <c r="I922" s="30">
        <f t="shared" si="62"/>
        <v>0</v>
      </c>
      <c r="J922" s="30">
        <f t="shared" si="63"/>
        <v>0</v>
      </c>
    </row>
    <row r="923" spans="1:10">
      <c r="A923" s="28">
        <v>922</v>
      </c>
      <c r="B923" s="28"/>
      <c r="C923" s="28"/>
      <c r="D923" s="29"/>
      <c r="E923" s="35">
        <f t="shared" si="60"/>
        <v>0</v>
      </c>
      <c r="F923" s="35">
        <f t="shared" si="61"/>
        <v>0</v>
      </c>
      <c r="G923" s="30">
        <f>IF(F923&gt;0,VLOOKUP(F923,税率表!$A$41:$D$43,3,1),0)</f>
        <v>0</v>
      </c>
      <c r="H923" s="30">
        <f>IF(F923&gt;0,VLOOKUP(F923,税率表!$A$41:$D$43,4,1),0)</f>
        <v>0</v>
      </c>
      <c r="I923" s="30">
        <f t="shared" si="62"/>
        <v>0</v>
      </c>
      <c r="J923" s="30">
        <f t="shared" si="63"/>
        <v>0</v>
      </c>
    </row>
    <row r="924" spans="1:10">
      <c r="A924" s="28">
        <v>923</v>
      </c>
      <c r="B924" s="28"/>
      <c r="C924" s="28"/>
      <c r="D924" s="29"/>
      <c r="E924" s="35">
        <f t="shared" si="60"/>
        <v>0</v>
      </c>
      <c r="F924" s="35">
        <f t="shared" si="61"/>
        <v>0</v>
      </c>
      <c r="G924" s="30">
        <f>IF(F924&gt;0,VLOOKUP(F924,税率表!$A$41:$D$43,3,1),0)</f>
        <v>0</v>
      </c>
      <c r="H924" s="30">
        <f>IF(F924&gt;0,VLOOKUP(F924,税率表!$A$41:$D$43,4,1),0)</f>
        <v>0</v>
      </c>
      <c r="I924" s="30">
        <f t="shared" si="62"/>
        <v>0</v>
      </c>
      <c r="J924" s="30">
        <f t="shared" si="63"/>
        <v>0</v>
      </c>
    </row>
    <row r="925" spans="1:10">
      <c r="A925" s="28">
        <v>924</v>
      </c>
      <c r="B925" s="28"/>
      <c r="C925" s="28"/>
      <c r="D925" s="29"/>
      <c r="E925" s="35">
        <f t="shared" si="60"/>
        <v>0</v>
      </c>
      <c r="F925" s="35">
        <f t="shared" si="61"/>
        <v>0</v>
      </c>
      <c r="G925" s="30">
        <f>IF(F925&gt;0,VLOOKUP(F925,税率表!$A$41:$D$43,3,1),0)</f>
        <v>0</v>
      </c>
      <c r="H925" s="30">
        <f>IF(F925&gt;0,VLOOKUP(F925,税率表!$A$41:$D$43,4,1),0)</f>
        <v>0</v>
      </c>
      <c r="I925" s="30">
        <f t="shared" si="62"/>
        <v>0</v>
      </c>
      <c r="J925" s="30">
        <f t="shared" si="63"/>
        <v>0</v>
      </c>
    </row>
    <row r="926" spans="1:10">
      <c r="A926" s="28">
        <v>925</v>
      </c>
      <c r="B926" s="28"/>
      <c r="C926" s="28"/>
      <c r="D926" s="29"/>
      <c r="E926" s="35">
        <f t="shared" si="60"/>
        <v>0</v>
      </c>
      <c r="F926" s="35">
        <f t="shared" si="61"/>
        <v>0</v>
      </c>
      <c r="G926" s="30">
        <f>IF(F926&gt;0,VLOOKUP(F926,税率表!$A$41:$D$43,3,1),0)</f>
        <v>0</v>
      </c>
      <c r="H926" s="30">
        <f>IF(F926&gt;0,VLOOKUP(F926,税率表!$A$41:$D$43,4,1),0)</f>
        <v>0</v>
      </c>
      <c r="I926" s="30">
        <f t="shared" si="62"/>
        <v>0</v>
      </c>
      <c r="J926" s="30">
        <f t="shared" si="63"/>
        <v>0</v>
      </c>
    </row>
    <row r="927" spans="1:10">
      <c r="A927" s="28">
        <v>926</v>
      </c>
      <c r="B927" s="28"/>
      <c r="C927" s="28"/>
      <c r="D927" s="29"/>
      <c r="E927" s="35">
        <f t="shared" si="60"/>
        <v>0</v>
      </c>
      <c r="F927" s="35">
        <f t="shared" si="61"/>
        <v>0</v>
      </c>
      <c r="G927" s="30">
        <f>IF(F927&gt;0,VLOOKUP(F927,税率表!$A$41:$D$43,3,1),0)</f>
        <v>0</v>
      </c>
      <c r="H927" s="30">
        <f>IF(F927&gt;0,VLOOKUP(F927,税率表!$A$41:$D$43,4,1),0)</f>
        <v>0</v>
      </c>
      <c r="I927" s="30">
        <f t="shared" si="62"/>
        <v>0</v>
      </c>
      <c r="J927" s="30">
        <f t="shared" si="63"/>
        <v>0</v>
      </c>
    </row>
    <row r="928" spans="1:10">
      <c r="A928" s="28">
        <v>927</v>
      </c>
      <c r="B928" s="28"/>
      <c r="C928" s="28"/>
      <c r="D928" s="29"/>
      <c r="E928" s="35">
        <f t="shared" si="60"/>
        <v>0</v>
      </c>
      <c r="F928" s="35">
        <f t="shared" si="61"/>
        <v>0</v>
      </c>
      <c r="G928" s="30">
        <f>IF(F928&gt;0,VLOOKUP(F928,税率表!$A$41:$D$43,3,1),0)</f>
        <v>0</v>
      </c>
      <c r="H928" s="30">
        <f>IF(F928&gt;0,VLOOKUP(F928,税率表!$A$41:$D$43,4,1),0)</f>
        <v>0</v>
      </c>
      <c r="I928" s="30">
        <f t="shared" si="62"/>
        <v>0</v>
      </c>
      <c r="J928" s="30">
        <f t="shared" si="63"/>
        <v>0</v>
      </c>
    </row>
    <row r="929" spans="1:10">
      <c r="A929" s="28">
        <v>928</v>
      </c>
      <c r="B929" s="28"/>
      <c r="C929" s="28"/>
      <c r="D929" s="29"/>
      <c r="E929" s="35">
        <f t="shared" si="60"/>
        <v>0</v>
      </c>
      <c r="F929" s="35">
        <f t="shared" si="61"/>
        <v>0</v>
      </c>
      <c r="G929" s="30">
        <f>IF(F929&gt;0,VLOOKUP(F929,税率表!$A$41:$D$43,3,1),0)</f>
        <v>0</v>
      </c>
      <c r="H929" s="30">
        <f>IF(F929&gt;0,VLOOKUP(F929,税率表!$A$41:$D$43,4,1),0)</f>
        <v>0</v>
      </c>
      <c r="I929" s="30">
        <f t="shared" si="62"/>
        <v>0</v>
      </c>
      <c r="J929" s="30">
        <f t="shared" si="63"/>
        <v>0</v>
      </c>
    </row>
    <row r="930" spans="1:10">
      <c r="A930" s="28">
        <v>929</v>
      </c>
      <c r="B930" s="28"/>
      <c r="C930" s="28"/>
      <c r="D930" s="29"/>
      <c r="E930" s="35">
        <f t="shared" si="60"/>
        <v>0</v>
      </c>
      <c r="F930" s="35">
        <f t="shared" si="61"/>
        <v>0</v>
      </c>
      <c r="G930" s="30">
        <f>IF(F930&gt;0,VLOOKUP(F930,税率表!$A$41:$D$43,3,1),0)</f>
        <v>0</v>
      </c>
      <c r="H930" s="30">
        <f>IF(F930&gt;0,VLOOKUP(F930,税率表!$A$41:$D$43,4,1),0)</f>
        <v>0</v>
      </c>
      <c r="I930" s="30">
        <f t="shared" si="62"/>
        <v>0</v>
      </c>
      <c r="J930" s="30">
        <f t="shared" si="63"/>
        <v>0</v>
      </c>
    </row>
    <row r="931" spans="1:10">
      <c r="A931" s="28">
        <v>930</v>
      </c>
      <c r="B931" s="28"/>
      <c r="C931" s="28"/>
      <c r="D931" s="29"/>
      <c r="E931" s="35">
        <f t="shared" si="60"/>
        <v>0</v>
      </c>
      <c r="F931" s="35">
        <f t="shared" si="61"/>
        <v>0</v>
      </c>
      <c r="G931" s="30">
        <f>IF(F931&gt;0,VLOOKUP(F931,税率表!$A$41:$D$43,3,1),0)</f>
        <v>0</v>
      </c>
      <c r="H931" s="30">
        <f>IF(F931&gt;0,VLOOKUP(F931,税率表!$A$41:$D$43,4,1),0)</f>
        <v>0</v>
      </c>
      <c r="I931" s="30">
        <f t="shared" si="62"/>
        <v>0</v>
      </c>
      <c r="J931" s="30">
        <f t="shared" si="63"/>
        <v>0</v>
      </c>
    </row>
    <row r="932" spans="1:10">
      <c r="A932" s="28">
        <v>931</v>
      </c>
      <c r="B932" s="28"/>
      <c r="C932" s="28"/>
      <c r="D932" s="29"/>
      <c r="E932" s="35">
        <f t="shared" si="60"/>
        <v>0</v>
      </c>
      <c r="F932" s="35">
        <f t="shared" si="61"/>
        <v>0</v>
      </c>
      <c r="G932" s="30">
        <f>IF(F932&gt;0,VLOOKUP(F932,税率表!$A$41:$D$43,3,1),0)</f>
        <v>0</v>
      </c>
      <c r="H932" s="30">
        <f>IF(F932&gt;0,VLOOKUP(F932,税率表!$A$41:$D$43,4,1),0)</f>
        <v>0</v>
      </c>
      <c r="I932" s="30">
        <f t="shared" si="62"/>
        <v>0</v>
      </c>
      <c r="J932" s="30">
        <f t="shared" si="63"/>
        <v>0</v>
      </c>
    </row>
    <row r="933" spans="1:10">
      <c r="A933" s="28">
        <v>932</v>
      </c>
      <c r="B933" s="28"/>
      <c r="C933" s="28"/>
      <c r="D933" s="29"/>
      <c r="E933" s="35">
        <f t="shared" si="60"/>
        <v>0</v>
      </c>
      <c r="F933" s="35">
        <f t="shared" si="61"/>
        <v>0</v>
      </c>
      <c r="G933" s="30">
        <f>IF(F933&gt;0,VLOOKUP(F933,税率表!$A$41:$D$43,3,1),0)</f>
        <v>0</v>
      </c>
      <c r="H933" s="30">
        <f>IF(F933&gt;0,VLOOKUP(F933,税率表!$A$41:$D$43,4,1),0)</f>
        <v>0</v>
      </c>
      <c r="I933" s="30">
        <f t="shared" si="62"/>
        <v>0</v>
      </c>
      <c r="J933" s="30">
        <f t="shared" si="63"/>
        <v>0</v>
      </c>
    </row>
    <row r="934" spans="1:10">
      <c r="A934" s="28">
        <v>933</v>
      </c>
      <c r="B934" s="28"/>
      <c r="C934" s="28"/>
      <c r="D934" s="29"/>
      <c r="E934" s="35">
        <f t="shared" si="60"/>
        <v>0</v>
      </c>
      <c r="F934" s="35">
        <f t="shared" si="61"/>
        <v>0</v>
      </c>
      <c r="G934" s="30">
        <f>IF(F934&gt;0,VLOOKUP(F934,税率表!$A$41:$D$43,3,1),0)</f>
        <v>0</v>
      </c>
      <c r="H934" s="30">
        <f>IF(F934&gt;0,VLOOKUP(F934,税率表!$A$41:$D$43,4,1),0)</f>
        <v>0</v>
      </c>
      <c r="I934" s="30">
        <f t="shared" si="62"/>
        <v>0</v>
      </c>
      <c r="J934" s="30">
        <f t="shared" si="63"/>
        <v>0</v>
      </c>
    </row>
    <row r="935" spans="1:10">
      <c r="A935" s="28">
        <v>934</v>
      </c>
      <c r="B935" s="28"/>
      <c r="C935" s="28"/>
      <c r="D935" s="29"/>
      <c r="E935" s="35">
        <f t="shared" si="60"/>
        <v>0</v>
      </c>
      <c r="F935" s="35">
        <f t="shared" si="61"/>
        <v>0</v>
      </c>
      <c r="G935" s="30">
        <f>IF(F935&gt;0,VLOOKUP(F935,税率表!$A$41:$D$43,3,1),0)</f>
        <v>0</v>
      </c>
      <c r="H935" s="30">
        <f>IF(F935&gt;0,VLOOKUP(F935,税率表!$A$41:$D$43,4,1),0)</f>
        <v>0</v>
      </c>
      <c r="I935" s="30">
        <f t="shared" si="62"/>
        <v>0</v>
      </c>
      <c r="J935" s="30">
        <f t="shared" si="63"/>
        <v>0</v>
      </c>
    </row>
    <row r="936" spans="1:10">
      <c r="A936" s="28">
        <v>935</v>
      </c>
      <c r="B936" s="28"/>
      <c r="C936" s="28"/>
      <c r="D936" s="29"/>
      <c r="E936" s="35">
        <f t="shared" si="60"/>
        <v>0</v>
      </c>
      <c r="F936" s="35">
        <f t="shared" si="61"/>
        <v>0</v>
      </c>
      <c r="G936" s="30">
        <f>IF(F936&gt;0,VLOOKUP(F936,税率表!$A$41:$D$43,3,1),0)</f>
        <v>0</v>
      </c>
      <c r="H936" s="30">
        <f>IF(F936&gt;0,VLOOKUP(F936,税率表!$A$41:$D$43,4,1),0)</f>
        <v>0</v>
      </c>
      <c r="I936" s="30">
        <f t="shared" si="62"/>
        <v>0</v>
      </c>
      <c r="J936" s="30">
        <f t="shared" si="63"/>
        <v>0</v>
      </c>
    </row>
    <row r="937" spans="1:10">
      <c r="A937" s="28">
        <v>936</v>
      </c>
      <c r="B937" s="28"/>
      <c r="C937" s="28"/>
      <c r="D937" s="29"/>
      <c r="E937" s="35">
        <f t="shared" si="60"/>
        <v>0</v>
      </c>
      <c r="F937" s="35">
        <f t="shared" si="61"/>
        <v>0</v>
      </c>
      <c r="G937" s="30">
        <f>IF(F937&gt;0,VLOOKUP(F937,税率表!$A$41:$D$43,3,1),0)</f>
        <v>0</v>
      </c>
      <c r="H937" s="30">
        <f>IF(F937&gt;0,VLOOKUP(F937,税率表!$A$41:$D$43,4,1),0)</f>
        <v>0</v>
      </c>
      <c r="I937" s="30">
        <f t="shared" si="62"/>
        <v>0</v>
      </c>
      <c r="J937" s="30">
        <f t="shared" si="63"/>
        <v>0</v>
      </c>
    </row>
    <row r="938" spans="1:10">
      <c r="A938" s="28">
        <v>937</v>
      </c>
      <c r="B938" s="28"/>
      <c r="C938" s="28"/>
      <c r="D938" s="29"/>
      <c r="E938" s="35">
        <f t="shared" si="60"/>
        <v>0</v>
      </c>
      <c r="F938" s="35">
        <f t="shared" si="61"/>
        <v>0</v>
      </c>
      <c r="G938" s="30">
        <f>IF(F938&gt;0,VLOOKUP(F938,税率表!$A$41:$D$43,3,1),0)</f>
        <v>0</v>
      </c>
      <c r="H938" s="30">
        <f>IF(F938&gt;0,VLOOKUP(F938,税率表!$A$41:$D$43,4,1),0)</f>
        <v>0</v>
      </c>
      <c r="I938" s="30">
        <f t="shared" si="62"/>
        <v>0</v>
      </c>
      <c r="J938" s="30">
        <f t="shared" si="63"/>
        <v>0</v>
      </c>
    </row>
    <row r="939" spans="1:10">
      <c r="A939" s="28">
        <v>938</v>
      </c>
      <c r="B939" s="28"/>
      <c r="C939" s="28"/>
      <c r="D939" s="29"/>
      <c r="E939" s="35">
        <f t="shared" si="60"/>
        <v>0</v>
      </c>
      <c r="F939" s="35">
        <f t="shared" si="61"/>
        <v>0</v>
      </c>
      <c r="G939" s="30">
        <f>IF(F939&gt;0,VLOOKUP(F939,税率表!$A$41:$D$43,3,1),0)</f>
        <v>0</v>
      </c>
      <c r="H939" s="30">
        <f>IF(F939&gt;0,VLOOKUP(F939,税率表!$A$41:$D$43,4,1),0)</f>
        <v>0</v>
      </c>
      <c r="I939" s="30">
        <f t="shared" si="62"/>
        <v>0</v>
      </c>
      <c r="J939" s="30">
        <f t="shared" si="63"/>
        <v>0</v>
      </c>
    </row>
    <row r="940" spans="1:10">
      <c r="A940" s="28">
        <v>939</v>
      </c>
      <c r="B940" s="28"/>
      <c r="C940" s="28"/>
      <c r="D940" s="29"/>
      <c r="E940" s="35">
        <f t="shared" si="60"/>
        <v>0</v>
      </c>
      <c r="F940" s="35">
        <f t="shared" si="61"/>
        <v>0</v>
      </c>
      <c r="G940" s="30">
        <f>IF(F940&gt;0,VLOOKUP(F940,税率表!$A$41:$D$43,3,1),0)</f>
        <v>0</v>
      </c>
      <c r="H940" s="30">
        <f>IF(F940&gt;0,VLOOKUP(F940,税率表!$A$41:$D$43,4,1),0)</f>
        <v>0</v>
      </c>
      <c r="I940" s="30">
        <f t="shared" si="62"/>
        <v>0</v>
      </c>
      <c r="J940" s="30">
        <f t="shared" si="63"/>
        <v>0</v>
      </c>
    </row>
    <row r="941" spans="1:10">
      <c r="A941" s="28">
        <v>940</v>
      </c>
      <c r="B941" s="28"/>
      <c r="C941" s="28"/>
      <c r="D941" s="29"/>
      <c r="E941" s="35">
        <f t="shared" si="60"/>
        <v>0</v>
      </c>
      <c r="F941" s="35">
        <f t="shared" si="61"/>
        <v>0</v>
      </c>
      <c r="G941" s="30">
        <f>IF(F941&gt;0,VLOOKUP(F941,税率表!$A$41:$D$43,3,1),0)</f>
        <v>0</v>
      </c>
      <c r="H941" s="30">
        <f>IF(F941&gt;0,VLOOKUP(F941,税率表!$A$41:$D$43,4,1),0)</f>
        <v>0</v>
      </c>
      <c r="I941" s="30">
        <f t="shared" si="62"/>
        <v>0</v>
      </c>
      <c r="J941" s="30">
        <f t="shared" si="63"/>
        <v>0</v>
      </c>
    </row>
    <row r="942" spans="1:10">
      <c r="A942" s="28">
        <v>941</v>
      </c>
      <c r="B942" s="28"/>
      <c r="C942" s="28"/>
      <c r="D942" s="29"/>
      <c r="E942" s="35">
        <f t="shared" si="60"/>
        <v>0</v>
      </c>
      <c r="F942" s="35">
        <f t="shared" si="61"/>
        <v>0</v>
      </c>
      <c r="G942" s="30">
        <f>IF(F942&gt;0,VLOOKUP(F942,税率表!$A$41:$D$43,3,1),0)</f>
        <v>0</v>
      </c>
      <c r="H942" s="30">
        <f>IF(F942&gt;0,VLOOKUP(F942,税率表!$A$41:$D$43,4,1),0)</f>
        <v>0</v>
      </c>
      <c r="I942" s="30">
        <f t="shared" si="62"/>
        <v>0</v>
      </c>
      <c r="J942" s="30">
        <f t="shared" si="63"/>
        <v>0</v>
      </c>
    </row>
    <row r="943" spans="1:10">
      <c r="A943" s="28">
        <v>942</v>
      </c>
      <c r="B943" s="28"/>
      <c r="C943" s="28"/>
      <c r="D943" s="29"/>
      <c r="E943" s="35">
        <f t="shared" si="60"/>
        <v>0</v>
      </c>
      <c r="F943" s="35">
        <f t="shared" si="61"/>
        <v>0</v>
      </c>
      <c r="G943" s="30">
        <f>IF(F943&gt;0,VLOOKUP(F943,税率表!$A$41:$D$43,3,1),0)</f>
        <v>0</v>
      </c>
      <c r="H943" s="30">
        <f>IF(F943&gt;0,VLOOKUP(F943,税率表!$A$41:$D$43,4,1),0)</f>
        <v>0</v>
      </c>
      <c r="I943" s="30">
        <f t="shared" si="62"/>
        <v>0</v>
      </c>
      <c r="J943" s="30">
        <f t="shared" si="63"/>
        <v>0</v>
      </c>
    </row>
    <row r="944" spans="1:10">
      <c r="A944" s="28">
        <v>943</v>
      </c>
      <c r="B944" s="28"/>
      <c r="C944" s="28"/>
      <c r="D944" s="29"/>
      <c r="E944" s="35">
        <f t="shared" si="60"/>
        <v>0</v>
      </c>
      <c r="F944" s="35">
        <f t="shared" si="61"/>
        <v>0</v>
      </c>
      <c r="G944" s="30">
        <f>IF(F944&gt;0,VLOOKUP(F944,税率表!$A$41:$D$43,3,1),0)</f>
        <v>0</v>
      </c>
      <c r="H944" s="30">
        <f>IF(F944&gt;0,VLOOKUP(F944,税率表!$A$41:$D$43,4,1),0)</f>
        <v>0</v>
      </c>
      <c r="I944" s="30">
        <f t="shared" si="62"/>
        <v>0</v>
      </c>
      <c r="J944" s="30">
        <f t="shared" si="63"/>
        <v>0</v>
      </c>
    </row>
    <row r="945" spans="1:10">
      <c r="A945" s="28">
        <v>944</v>
      </c>
      <c r="B945" s="28"/>
      <c r="C945" s="28"/>
      <c r="D945" s="29"/>
      <c r="E945" s="35">
        <f t="shared" si="60"/>
        <v>0</v>
      </c>
      <c r="F945" s="35">
        <f t="shared" si="61"/>
        <v>0</v>
      </c>
      <c r="G945" s="30">
        <f>IF(F945&gt;0,VLOOKUP(F945,税率表!$A$41:$D$43,3,1),0)</f>
        <v>0</v>
      </c>
      <c r="H945" s="30">
        <f>IF(F945&gt;0,VLOOKUP(F945,税率表!$A$41:$D$43,4,1),0)</f>
        <v>0</v>
      </c>
      <c r="I945" s="30">
        <f t="shared" si="62"/>
        <v>0</v>
      </c>
      <c r="J945" s="30">
        <f t="shared" si="63"/>
        <v>0</v>
      </c>
    </row>
    <row r="946" spans="1:10">
      <c r="A946" s="28">
        <v>945</v>
      </c>
      <c r="B946" s="28"/>
      <c r="C946" s="28"/>
      <c r="D946" s="29"/>
      <c r="E946" s="35">
        <f t="shared" si="60"/>
        <v>0</v>
      </c>
      <c r="F946" s="35">
        <f t="shared" si="61"/>
        <v>0</v>
      </c>
      <c r="G946" s="30">
        <f>IF(F946&gt;0,VLOOKUP(F946,税率表!$A$41:$D$43,3,1),0)</f>
        <v>0</v>
      </c>
      <c r="H946" s="30">
        <f>IF(F946&gt;0,VLOOKUP(F946,税率表!$A$41:$D$43,4,1),0)</f>
        <v>0</v>
      </c>
      <c r="I946" s="30">
        <f t="shared" si="62"/>
        <v>0</v>
      </c>
      <c r="J946" s="30">
        <f t="shared" si="63"/>
        <v>0</v>
      </c>
    </row>
    <row r="947" spans="1:10">
      <c r="A947" s="28">
        <v>946</v>
      </c>
      <c r="B947" s="28"/>
      <c r="C947" s="28"/>
      <c r="D947" s="29"/>
      <c r="E947" s="35">
        <f t="shared" si="60"/>
        <v>0</v>
      </c>
      <c r="F947" s="35">
        <f t="shared" si="61"/>
        <v>0</v>
      </c>
      <c r="G947" s="30">
        <f>IF(F947&gt;0,VLOOKUP(F947,税率表!$A$41:$D$43,3,1),0)</f>
        <v>0</v>
      </c>
      <c r="H947" s="30">
        <f>IF(F947&gt;0,VLOOKUP(F947,税率表!$A$41:$D$43,4,1),0)</f>
        <v>0</v>
      </c>
      <c r="I947" s="30">
        <f t="shared" si="62"/>
        <v>0</v>
      </c>
      <c r="J947" s="30">
        <f t="shared" si="63"/>
        <v>0</v>
      </c>
    </row>
    <row r="948" spans="1:10">
      <c r="A948" s="28">
        <v>947</v>
      </c>
      <c r="B948" s="28"/>
      <c r="C948" s="28"/>
      <c r="D948" s="29"/>
      <c r="E948" s="35">
        <f t="shared" si="60"/>
        <v>0</v>
      </c>
      <c r="F948" s="35">
        <f t="shared" si="61"/>
        <v>0</v>
      </c>
      <c r="G948" s="30">
        <f>IF(F948&gt;0,VLOOKUP(F948,税率表!$A$41:$D$43,3,1),0)</f>
        <v>0</v>
      </c>
      <c r="H948" s="30">
        <f>IF(F948&gt;0,VLOOKUP(F948,税率表!$A$41:$D$43,4,1),0)</f>
        <v>0</v>
      </c>
      <c r="I948" s="30">
        <f t="shared" si="62"/>
        <v>0</v>
      </c>
      <c r="J948" s="30">
        <f t="shared" si="63"/>
        <v>0</v>
      </c>
    </row>
    <row r="949" spans="1:10">
      <c r="A949" s="28">
        <v>948</v>
      </c>
      <c r="B949" s="28"/>
      <c r="C949" s="28"/>
      <c r="D949" s="29"/>
      <c r="E949" s="35">
        <f t="shared" si="60"/>
        <v>0</v>
      </c>
      <c r="F949" s="35">
        <f t="shared" si="61"/>
        <v>0</v>
      </c>
      <c r="G949" s="30">
        <f>IF(F949&gt;0,VLOOKUP(F949,税率表!$A$41:$D$43,3,1),0)</f>
        <v>0</v>
      </c>
      <c r="H949" s="30">
        <f>IF(F949&gt;0,VLOOKUP(F949,税率表!$A$41:$D$43,4,1),0)</f>
        <v>0</v>
      </c>
      <c r="I949" s="30">
        <f t="shared" si="62"/>
        <v>0</v>
      </c>
      <c r="J949" s="30">
        <f t="shared" si="63"/>
        <v>0</v>
      </c>
    </row>
    <row r="950" spans="1:10">
      <c r="A950" s="28">
        <v>949</v>
      </c>
      <c r="B950" s="28"/>
      <c r="C950" s="28"/>
      <c r="D950" s="29"/>
      <c r="E950" s="35">
        <f t="shared" si="60"/>
        <v>0</v>
      </c>
      <c r="F950" s="35">
        <f t="shared" si="61"/>
        <v>0</v>
      </c>
      <c r="G950" s="30">
        <f>IF(F950&gt;0,VLOOKUP(F950,税率表!$A$41:$D$43,3,1),0)</f>
        <v>0</v>
      </c>
      <c r="H950" s="30">
        <f>IF(F950&gt;0,VLOOKUP(F950,税率表!$A$41:$D$43,4,1),0)</f>
        <v>0</v>
      </c>
      <c r="I950" s="30">
        <f t="shared" si="62"/>
        <v>0</v>
      </c>
      <c r="J950" s="30">
        <f t="shared" si="63"/>
        <v>0</v>
      </c>
    </row>
    <row r="951" spans="1:10">
      <c r="A951" s="28">
        <v>950</v>
      </c>
      <c r="B951" s="28"/>
      <c r="C951" s="28"/>
      <c r="D951" s="29"/>
      <c r="E951" s="35">
        <f t="shared" si="60"/>
        <v>0</v>
      </c>
      <c r="F951" s="35">
        <f t="shared" si="61"/>
        <v>0</v>
      </c>
      <c r="G951" s="30">
        <f>IF(F951&gt;0,VLOOKUP(F951,税率表!$A$41:$D$43,3,1),0)</f>
        <v>0</v>
      </c>
      <c r="H951" s="30">
        <f>IF(F951&gt;0,VLOOKUP(F951,税率表!$A$41:$D$43,4,1),0)</f>
        <v>0</v>
      </c>
      <c r="I951" s="30">
        <f t="shared" si="62"/>
        <v>0</v>
      </c>
      <c r="J951" s="30">
        <f t="shared" si="63"/>
        <v>0</v>
      </c>
    </row>
    <row r="952" spans="1:10">
      <c r="A952" s="28">
        <v>951</v>
      </c>
      <c r="B952" s="28"/>
      <c r="C952" s="28"/>
      <c r="D952" s="29"/>
      <c r="E952" s="35">
        <f t="shared" si="60"/>
        <v>0</v>
      </c>
      <c r="F952" s="35">
        <f t="shared" si="61"/>
        <v>0</v>
      </c>
      <c r="G952" s="30">
        <f>IF(F952&gt;0,VLOOKUP(F952,税率表!$A$41:$D$43,3,1),0)</f>
        <v>0</v>
      </c>
      <c r="H952" s="30">
        <f>IF(F952&gt;0,VLOOKUP(F952,税率表!$A$41:$D$43,4,1),0)</f>
        <v>0</v>
      </c>
      <c r="I952" s="30">
        <f t="shared" si="62"/>
        <v>0</v>
      </c>
      <c r="J952" s="30">
        <f t="shared" si="63"/>
        <v>0</v>
      </c>
    </row>
    <row r="953" spans="1:10">
      <c r="A953" s="28">
        <v>952</v>
      </c>
      <c r="B953" s="28"/>
      <c r="C953" s="28"/>
      <c r="D953" s="29"/>
      <c r="E953" s="35">
        <f t="shared" si="60"/>
        <v>0</v>
      </c>
      <c r="F953" s="35">
        <f t="shared" si="61"/>
        <v>0</v>
      </c>
      <c r="G953" s="30">
        <f>IF(F953&gt;0,VLOOKUP(F953,税率表!$A$41:$D$43,3,1),0)</f>
        <v>0</v>
      </c>
      <c r="H953" s="30">
        <f>IF(F953&gt;0,VLOOKUP(F953,税率表!$A$41:$D$43,4,1),0)</f>
        <v>0</v>
      </c>
      <c r="I953" s="30">
        <f t="shared" si="62"/>
        <v>0</v>
      </c>
      <c r="J953" s="30">
        <f t="shared" si="63"/>
        <v>0</v>
      </c>
    </row>
    <row r="954" spans="1:10">
      <c r="A954" s="28">
        <v>953</v>
      </c>
      <c r="B954" s="28"/>
      <c r="C954" s="28"/>
      <c r="D954" s="29"/>
      <c r="E954" s="35">
        <f t="shared" si="60"/>
        <v>0</v>
      </c>
      <c r="F954" s="35">
        <f t="shared" si="61"/>
        <v>0</v>
      </c>
      <c r="G954" s="30">
        <f>IF(F954&gt;0,VLOOKUP(F954,税率表!$A$41:$D$43,3,1),0)</f>
        <v>0</v>
      </c>
      <c r="H954" s="30">
        <f>IF(F954&gt;0,VLOOKUP(F954,税率表!$A$41:$D$43,4,1),0)</f>
        <v>0</v>
      </c>
      <c r="I954" s="30">
        <f t="shared" si="62"/>
        <v>0</v>
      </c>
      <c r="J954" s="30">
        <f t="shared" si="63"/>
        <v>0</v>
      </c>
    </row>
    <row r="955" spans="1:10">
      <c r="A955" s="28">
        <v>954</v>
      </c>
      <c r="B955" s="28"/>
      <c r="C955" s="28"/>
      <c r="D955" s="29"/>
      <c r="E955" s="35">
        <f t="shared" si="60"/>
        <v>0</v>
      </c>
      <c r="F955" s="35">
        <f t="shared" si="61"/>
        <v>0</v>
      </c>
      <c r="G955" s="30">
        <f>IF(F955&gt;0,VLOOKUP(F955,税率表!$A$41:$D$43,3,1),0)</f>
        <v>0</v>
      </c>
      <c r="H955" s="30">
        <f>IF(F955&gt;0,VLOOKUP(F955,税率表!$A$41:$D$43,4,1),0)</f>
        <v>0</v>
      </c>
      <c r="I955" s="30">
        <f t="shared" si="62"/>
        <v>0</v>
      </c>
      <c r="J955" s="30">
        <f t="shared" si="63"/>
        <v>0</v>
      </c>
    </row>
    <row r="956" spans="1:10">
      <c r="A956" s="28">
        <v>955</v>
      </c>
      <c r="B956" s="28"/>
      <c r="C956" s="28"/>
      <c r="D956" s="29"/>
      <c r="E956" s="35">
        <f t="shared" si="60"/>
        <v>0</v>
      </c>
      <c r="F956" s="35">
        <f t="shared" si="61"/>
        <v>0</v>
      </c>
      <c r="G956" s="30">
        <f>IF(F956&gt;0,VLOOKUP(F956,税率表!$A$41:$D$43,3,1),0)</f>
        <v>0</v>
      </c>
      <c r="H956" s="30">
        <f>IF(F956&gt;0,VLOOKUP(F956,税率表!$A$41:$D$43,4,1),0)</f>
        <v>0</v>
      </c>
      <c r="I956" s="30">
        <f t="shared" si="62"/>
        <v>0</v>
      </c>
      <c r="J956" s="30">
        <f t="shared" si="63"/>
        <v>0</v>
      </c>
    </row>
    <row r="957" spans="1:10">
      <c r="A957" s="28">
        <v>956</v>
      </c>
      <c r="B957" s="28"/>
      <c r="C957" s="28"/>
      <c r="D957" s="29"/>
      <c r="E957" s="35">
        <f t="shared" si="60"/>
        <v>0</v>
      </c>
      <c r="F957" s="35">
        <f t="shared" si="61"/>
        <v>0</v>
      </c>
      <c r="G957" s="30">
        <f>IF(F957&gt;0,VLOOKUP(F957,税率表!$A$41:$D$43,3,1),0)</f>
        <v>0</v>
      </c>
      <c r="H957" s="30">
        <f>IF(F957&gt;0,VLOOKUP(F957,税率表!$A$41:$D$43,4,1),0)</f>
        <v>0</v>
      </c>
      <c r="I957" s="30">
        <f t="shared" si="62"/>
        <v>0</v>
      </c>
      <c r="J957" s="30">
        <f t="shared" si="63"/>
        <v>0</v>
      </c>
    </row>
    <row r="958" spans="1:10">
      <c r="A958" s="28">
        <v>957</v>
      </c>
      <c r="B958" s="28"/>
      <c r="C958" s="28"/>
      <c r="D958" s="29"/>
      <c r="E958" s="35">
        <f t="shared" si="60"/>
        <v>0</v>
      </c>
      <c r="F958" s="35">
        <f t="shared" si="61"/>
        <v>0</v>
      </c>
      <c r="G958" s="30">
        <f>IF(F958&gt;0,VLOOKUP(F958,税率表!$A$41:$D$43,3,1),0)</f>
        <v>0</v>
      </c>
      <c r="H958" s="30">
        <f>IF(F958&gt;0,VLOOKUP(F958,税率表!$A$41:$D$43,4,1),0)</f>
        <v>0</v>
      </c>
      <c r="I958" s="30">
        <f t="shared" si="62"/>
        <v>0</v>
      </c>
      <c r="J958" s="30">
        <f t="shared" si="63"/>
        <v>0</v>
      </c>
    </row>
    <row r="959" spans="1:10">
      <c r="A959" s="28">
        <v>958</v>
      </c>
      <c r="B959" s="28"/>
      <c r="C959" s="28"/>
      <c r="D959" s="29"/>
      <c r="E959" s="35">
        <f t="shared" si="60"/>
        <v>0</v>
      </c>
      <c r="F959" s="35">
        <f t="shared" si="61"/>
        <v>0</v>
      </c>
      <c r="G959" s="30">
        <f>IF(F959&gt;0,VLOOKUP(F959,税率表!$A$41:$D$43,3,1),0)</f>
        <v>0</v>
      </c>
      <c r="H959" s="30">
        <f>IF(F959&gt;0,VLOOKUP(F959,税率表!$A$41:$D$43,4,1),0)</f>
        <v>0</v>
      </c>
      <c r="I959" s="30">
        <f t="shared" si="62"/>
        <v>0</v>
      </c>
      <c r="J959" s="30">
        <f t="shared" si="63"/>
        <v>0</v>
      </c>
    </row>
    <row r="960" spans="1:10">
      <c r="A960" s="28">
        <v>959</v>
      </c>
      <c r="B960" s="28"/>
      <c r="C960" s="28"/>
      <c r="D960" s="29"/>
      <c r="E960" s="35">
        <f t="shared" si="60"/>
        <v>0</v>
      </c>
      <c r="F960" s="35">
        <f t="shared" si="61"/>
        <v>0</v>
      </c>
      <c r="G960" s="30">
        <f>IF(F960&gt;0,VLOOKUP(F960,税率表!$A$41:$D$43,3,1),0)</f>
        <v>0</v>
      </c>
      <c r="H960" s="30">
        <f>IF(F960&gt;0,VLOOKUP(F960,税率表!$A$41:$D$43,4,1),0)</f>
        <v>0</v>
      </c>
      <c r="I960" s="30">
        <f t="shared" si="62"/>
        <v>0</v>
      </c>
      <c r="J960" s="30">
        <f t="shared" si="63"/>
        <v>0</v>
      </c>
    </row>
    <row r="961" spans="1:10">
      <c r="A961" s="28">
        <v>960</v>
      </c>
      <c r="B961" s="28"/>
      <c r="C961" s="28"/>
      <c r="D961" s="29"/>
      <c r="E961" s="35">
        <f t="shared" si="60"/>
        <v>0</v>
      </c>
      <c r="F961" s="35">
        <f t="shared" si="61"/>
        <v>0</v>
      </c>
      <c r="G961" s="30">
        <f>IF(F961&gt;0,VLOOKUP(F961,税率表!$A$41:$D$43,3,1),0)</f>
        <v>0</v>
      </c>
      <c r="H961" s="30">
        <f>IF(F961&gt;0,VLOOKUP(F961,税率表!$A$41:$D$43,4,1),0)</f>
        <v>0</v>
      </c>
      <c r="I961" s="30">
        <f t="shared" si="62"/>
        <v>0</v>
      </c>
      <c r="J961" s="30">
        <f t="shared" si="63"/>
        <v>0</v>
      </c>
    </row>
    <row r="962" spans="1:10">
      <c r="A962" s="28">
        <v>961</v>
      </c>
      <c r="B962" s="28"/>
      <c r="C962" s="28"/>
      <c r="D962" s="29"/>
      <c r="E962" s="35">
        <f t="shared" si="60"/>
        <v>0</v>
      </c>
      <c r="F962" s="35">
        <f t="shared" si="61"/>
        <v>0</v>
      </c>
      <c r="G962" s="30">
        <f>IF(F962&gt;0,VLOOKUP(F962,税率表!$A$41:$D$43,3,1),0)</f>
        <v>0</v>
      </c>
      <c r="H962" s="30">
        <f>IF(F962&gt;0,VLOOKUP(F962,税率表!$A$41:$D$43,4,1),0)</f>
        <v>0</v>
      </c>
      <c r="I962" s="30">
        <f t="shared" si="62"/>
        <v>0</v>
      </c>
      <c r="J962" s="30">
        <f t="shared" si="63"/>
        <v>0</v>
      </c>
    </row>
    <row r="963" spans="1:10">
      <c r="A963" s="28">
        <v>962</v>
      </c>
      <c r="B963" s="28"/>
      <c r="C963" s="28"/>
      <c r="D963" s="29"/>
      <c r="E963" s="35">
        <f t="shared" si="60"/>
        <v>0</v>
      </c>
      <c r="F963" s="35">
        <f t="shared" si="61"/>
        <v>0</v>
      </c>
      <c r="G963" s="30">
        <f>IF(F963&gt;0,VLOOKUP(F963,税率表!$A$41:$D$43,3,1),0)</f>
        <v>0</v>
      </c>
      <c r="H963" s="30">
        <f>IF(F963&gt;0,VLOOKUP(F963,税率表!$A$41:$D$43,4,1),0)</f>
        <v>0</v>
      </c>
      <c r="I963" s="30">
        <f t="shared" si="62"/>
        <v>0</v>
      </c>
      <c r="J963" s="30">
        <f t="shared" si="63"/>
        <v>0</v>
      </c>
    </row>
    <row r="964" spans="1:10">
      <c r="A964" s="28">
        <v>963</v>
      </c>
      <c r="B964" s="28"/>
      <c r="C964" s="28"/>
      <c r="D964" s="29"/>
      <c r="E964" s="35">
        <f t="shared" si="60"/>
        <v>0</v>
      </c>
      <c r="F964" s="35">
        <f t="shared" si="61"/>
        <v>0</v>
      </c>
      <c r="G964" s="30">
        <f>IF(F964&gt;0,VLOOKUP(F964,税率表!$A$41:$D$43,3,1),0)</f>
        <v>0</v>
      </c>
      <c r="H964" s="30">
        <f>IF(F964&gt;0,VLOOKUP(F964,税率表!$A$41:$D$43,4,1),0)</f>
        <v>0</v>
      </c>
      <c r="I964" s="30">
        <f t="shared" si="62"/>
        <v>0</v>
      </c>
      <c r="J964" s="30">
        <f t="shared" si="63"/>
        <v>0</v>
      </c>
    </row>
    <row r="965" spans="1:10">
      <c r="A965" s="28">
        <v>964</v>
      </c>
      <c r="B965" s="28"/>
      <c r="C965" s="28"/>
      <c r="D965" s="29"/>
      <c r="E965" s="35">
        <f t="shared" si="60"/>
        <v>0</v>
      </c>
      <c r="F965" s="35">
        <f t="shared" si="61"/>
        <v>0</v>
      </c>
      <c r="G965" s="30">
        <f>IF(F965&gt;0,VLOOKUP(F965,税率表!$A$41:$D$43,3,1),0)</f>
        <v>0</v>
      </c>
      <c r="H965" s="30">
        <f>IF(F965&gt;0,VLOOKUP(F965,税率表!$A$41:$D$43,4,1),0)</f>
        <v>0</v>
      </c>
      <c r="I965" s="30">
        <f t="shared" si="62"/>
        <v>0</v>
      </c>
      <c r="J965" s="30">
        <f t="shared" si="63"/>
        <v>0</v>
      </c>
    </row>
    <row r="966" spans="1:10">
      <c r="A966" s="28">
        <v>965</v>
      </c>
      <c r="B966" s="28"/>
      <c r="C966" s="28"/>
      <c r="D966" s="29"/>
      <c r="E966" s="35">
        <f t="shared" si="60"/>
        <v>0</v>
      </c>
      <c r="F966" s="35">
        <f t="shared" si="61"/>
        <v>0</v>
      </c>
      <c r="G966" s="30">
        <f>IF(F966&gt;0,VLOOKUP(F966,税率表!$A$41:$D$43,3,1),0)</f>
        <v>0</v>
      </c>
      <c r="H966" s="30">
        <f>IF(F966&gt;0,VLOOKUP(F966,税率表!$A$41:$D$43,4,1),0)</f>
        <v>0</v>
      </c>
      <c r="I966" s="30">
        <f t="shared" si="62"/>
        <v>0</v>
      </c>
      <c r="J966" s="30">
        <f t="shared" si="63"/>
        <v>0</v>
      </c>
    </row>
    <row r="967" spans="1:10">
      <c r="A967" s="28">
        <v>966</v>
      </c>
      <c r="B967" s="28"/>
      <c r="C967" s="28"/>
      <c r="D967" s="29"/>
      <c r="E967" s="35">
        <f t="shared" si="60"/>
        <v>0</v>
      </c>
      <c r="F967" s="35">
        <f t="shared" si="61"/>
        <v>0</v>
      </c>
      <c r="G967" s="30">
        <f>IF(F967&gt;0,VLOOKUP(F967,税率表!$A$41:$D$43,3,1),0)</f>
        <v>0</v>
      </c>
      <c r="H967" s="30">
        <f>IF(F967&gt;0,VLOOKUP(F967,税率表!$A$41:$D$43,4,1),0)</f>
        <v>0</v>
      </c>
      <c r="I967" s="30">
        <f t="shared" si="62"/>
        <v>0</v>
      </c>
      <c r="J967" s="30">
        <f t="shared" si="63"/>
        <v>0</v>
      </c>
    </row>
    <row r="968" spans="1:10">
      <c r="A968" s="28">
        <v>967</v>
      </c>
      <c r="B968" s="28"/>
      <c r="C968" s="28"/>
      <c r="D968" s="29"/>
      <c r="E968" s="35">
        <f t="shared" si="60"/>
        <v>0</v>
      </c>
      <c r="F968" s="35">
        <f t="shared" si="61"/>
        <v>0</v>
      </c>
      <c r="G968" s="30">
        <f>IF(F968&gt;0,VLOOKUP(F968,税率表!$A$41:$D$43,3,1),0)</f>
        <v>0</v>
      </c>
      <c r="H968" s="30">
        <f>IF(F968&gt;0,VLOOKUP(F968,税率表!$A$41:$D$43,4,1),0)</f>
        <v>0</v>
      </c>
      <c r="I968" s="30">
        <f t="shared" si="62"/>
        <v>0</v>
      </c>
      <c r="J968" s="30">
        <f t="shared" si="63"/>
        <v>0</v>
      </c>
    </row>
    <row r="969" spans="1:10">
      <c r="A969" s="28">
        <v>968</v>
      </c>
      <c r="B969" s="28"/>
      <c r="C969" s="28"/>
      <c r="D969" s="29"/>
      <c r="E969" s="35">
        <f t="shared" si="60"/>
        <v>0</v>
      </c>
      <c r="F969" s="35">
        <f t="shared" si="61"/>
        <v>0</v>
      </c>
      <c r="G969" s="30">
        <f>IF(F969&gt;0,VLOOKUP(F969,税率表!$A$41:$D$43,3,1),0)</f>
        <v>0</v>
      </c>
      <c r="H969" s="30">
        <f>IF(F969&gt;0,VLOOKUP(F969,税率表!$A$41:$D$43,4,1),0)</f>
        <v>0</v>
      </c>
      <c r="I969" s="30">
        <f t="shared" si="62"/>
        <v>0</v>
      </c>
      <c r="J969" s="30">
        <f t="shared" si="63"/>
        <v>0</v>
      </c>
    </row>
    <row r="970" spans="1:10">
      <c r="A970" s="28">
        <v>969</v>
      </c>
      <c r="B970" s="28"/>
      <c r="C970" s="28"/>
      <c r="D970" s="29"/>
      <c r="E970" s="35">
        <f t="shared" ref="E970:E1001" si="64">IF(D970&gt;0,IF(D970&lt;=4000,800,ROUND(D970*0.2,2)),0)</f>
        <v>0</v>
      </c>
      <c r="F970" s="35">
        <f t="shared" ref="F970:F1001" si="65">ROUND(MAX((D970-E970),0),2)</f>
        <v>0</v>
      </c>
      <c r="G970" s="30">
        <f>IF(F970&gt;0,VLOOKUP(F970,税率表!$A$41:$D$43,3,1),0)</f>
        <v>0</v>
      </c>
      <c r="H970" s="30">
        <f>IF(F970&gt;0,VLOOKUP(F970,税率表!$A$41:$D$43,4,1),0)</f>
        <v>0</v>
      </c>
      <c r="I970" s="30">
        <f t="shared" ref="I970:I1001" si="66">ROUND(F970*G970-H970,2)</f>
        <v>0</v>
      </c>
      <c r="J970" s="30">
        <f t="shared" ref="J970:J1001" si="67">D970-I970</f>
        <v>0</v>
      </c>
    </row>
    <row r="971" spans="1:10">
      <c r="A971" s="28">
        <v>970</v>
      </c>
      <c r="B971" s="28"/>
      <c r="C971" s="28"/>
      <c r="D971" s="29"/>
      <c r="E971" s="35">
        <f t="shared" si="64"/>
        <v>0</v>
      </c>
      <c r="F971" s="35">
        <f t="shared" si="65"/>
        <v>0</v>
      </c>
      <c r="G971" s="30">
        <f>IF(F971&gt;0,VLOOKUP(F971,税率表!$A$41:$D$43,3,1),0)</f>
        <v>0</v>
      </c>
      <c r="H971" s="30">
        <f>IF(F971&gt;0,VLOOKUP(F971,税率表!$A$41:$D$43,4,1),0)</f>
        <v>0</v>
      </c>
      <c r="I971" s="30">
        <f t="shared" si="66"/>
        <v>0</v>
      </c>
      <c r="J971" s="30">
        <f t="shared" si="67"/>
        <v>0</v>
      </c>
    </row>
    <row r="972" spans="1:10">
      <c r="A972" s="28">
        <v>971</v>
      </c>
      <c r="B972" s="28"/>
      <c r="C972" s="28"/>
      <c r="D972" s="29"/>
      <c r="E972" s="35">
        <f t="shared" si="64"/>
        <v>0</v>
      </c>
      <c r="F972" s="35">
        <f t="shared" si="65"/>
        <v>0</v>
      </c>
      <c r="G972" s="30">
        <f>IF(F972&gt;0,VLOOKUP(F972,税率表!$A$41:$D$43,3,1),0)</f>
        <v>0</v>
      </c>
      <c r="H972" s="30">
        <f>IF(F972&gt;0,VLOOKUP(F972,税率表!$A$41:$D$43,4,1),0)</f>
        <v>0</v>
      </c>
      <c r="I972" s="30">
        <f t="shared" si="66"/>
        <v>0</v>
      </c>
      <c r="J972" s="30">
        <f t="shared" si="67"/>
        <v>0</v>
      </c>
    </row>
    <row r="973" spans="1:10">
      <c r="A973" s="28">
        <v>972</v>
      </c>
      <c r="B973" s="28"/>
      <c r="C973" s="28"/>
      <c r="D973" s="29"/>
      <c r="E973" s="35">
        <f t="shared" si="64"/>
        <v>0</v>
      </c>
      <c r="F973" s="35">
        <f t="shared" si="65"/>
        <v>0</v>
      </c>
      <c r="G973" s="30">
        <f>IF(F973&gt;0,VLOOKUP(F973,税率表!$A$41:$D$43,3,1),0)</f>
        <v>0</v>
      </c>
      <c r="H973" s="30">
        <f>IF(F973&gt;0,VLOOKUP(F973,税率表!$A$41:$D$43,4,1),0)</f>
        <v>0</v>
      </c>
      <c r="I973" s="30">
        <f t="shared" si="66"/>
        <v>0</v>
      </c>
      <c r="J973" s="30">
        <f t="shared" si="67"/>
        <v>0</v>
      </c>
    </row>
    <row r="974" spans="1:10">
      <c r="A974" s="28">
        <v>973</v>
      </c>
      <c r="B974" s="28"/>
      <c r="C974" s="28"/>
      <c r="D974" s="29"/>
      <c r="E974" s="35">
        <f t="shared" si="64"/>
        <v>0</v>
      </c>
      <c r="F974" s="35">
        <f t="shared" si="65"/>
        <v>0</v>
      </c>
      <c r="G974" s="30">
        <f>IF(F974&gt;0,VLOOKUP(F974,税率表!$A$41:$D$43,3,1),0)</f>
        <v>0</v>
      </c>
      <c r="H974" s="30">
        <f>IF(F974&gt;0,VLOOKUP(F974,税率表!$A$41:$D$43,4,1),0)</f>
        <v>0</v>
      </c>
      <c r="I974" s="30">
        <f t="shared" si="66"/>
        <v>0</v>
      </c>
      <c r="J974" s="30">
        <f t="shared" si="67"/>
        <v>0</v>
      </c>
    </row>
    <row r="975" spans="1:10">
      <c r="A975" s="28">
        <v>974</v>
      </c>
      <c r="B975" s="28"/>
      <c r="C975" s="28"/>
      <c r="D975" s="29"/>
      <c r="E975" s="35">
        <f t="shared" si="64"/>
        <v>0</v>
      </c>
      <c r="F975" s="35">
        <f t="shared" si="65"/>
        <v>0</v>
      </c>
      <c r="G975" s="30">
        <f>IF(F975&gt;0,VLOOKUP(F975,税率表!$A$41:$D$43,3,1),0)</f>
        <v>0</v>
      </c>
      <c r="H975" s="30">
        <f>IF(F975&gt;0,VLOOKUP(F975,税率表!$A$41:$D$43,4,1),0)</f>
        <v>0</v>
      </c>
      <c r="I975" s="30">
        <f t="shared" si="66"/>
        <v>0</v>
      </c>
      <c r="J975" s="30">
        <f t="shared" si="67"/>
        <v>0</v>
      </c>
    </row>
    <row r="976" spans="1:10">
      <c r="A976" s="28">
        <v>975</v>
      </c>
      <c r="B976" s="28"/>
      <c r="C976" s="28"/>
      <c r="D976" s="29"/>
      <c r="E976" s="35">
        <f t="shared" si="64"/>
        <v>0</v>
      </c>
      <c r="F976" s="35">
        <f t="shared" si="65"/>
        <v>0</v>
      </c>
      <c r="G976" s="30">
        <f>IF(F976&gt;0,VLOOKUP(F976,税率表!$A$41:$D$43,3,1),0)</f>
        <v>0</v>
      </c>
      <c r="H976" s="30">
        <f>IF(F976&gt;0,VLOOKUP(F976,税率表!$A$41:$D$43,4,1),0)</f>
        <v>0</v>
      </c>
      <c r="I976" s="30">
        <f t="shared" si="66"/>
        <v>0</v>
      </c>
      <c r="J976" s="30">
        <f t="shared" si="67"/>
        <v>0</v>
      </c>
    </row>
    <row r="977" spans="1:10">
      <c r="A977" s="28">
        <v>976</v>
      </c>
      <c r="B977" s="28"/>
      <c r="C977" s="28"/>
      <c r="D977" s="29"/>
      <c r="E977" s="35">
        <f t="shared" si="64"/>
        <v>0</v>
      </c>
      <c r="F977" s="35">
        <f t="shared" si="65"/>
        <v>0</v>
      </c>
      <c r="G977" s="30">
        <f>IF(F977&gt;0,VLOOKUP(F977,税率表!$A$41:$D$43,3,1),0)</f>
        <v>0</v>
      </c>
      <c r="H977" s="30">
        <f>IF(F977&gt;0,VLOOKUP(F977,税率表!$A$41:$D$43,4,1),0)</f>
        <v>0</v>
      </c>
      <c r="I977" s="30">
        <f t="shared" si="66"/>
        <v>0</v>
      </c>
      <c r="J977" s="30">
        <f t="shared" si="67"/>
        <v>0</v>
      </c>
    </row>
    <row r="978" spans="1:10">
      <c r="A978" s="28">
        <v>977</v>
      </c>
      <c r="B978" s="28"/>
      <c r="C978" s="28"/>
      <c r="D978" s="29"/>
      <c r="E978" s="35">
        <f t="shared" si="64"/>
        <v>0</v>
      </c>
      <c r="F978" s="35">
        <f t="shared" si="65"/>
        <v>0</v>
      </c>
      <c r="G978" s="30">
        <f>IF(F978&gt;0,VLOOKUP(F978,税率表!$A$41:$D$43,3,1),0)</f>
        <v>0</v>
      </c>
      <c r="H978" s="30">
        <f>IF(F978&gt;0,VLOOKUP(F978,税率表!$A$41:$D$43,4,1),0)</f>
        <v>0</v>
      </c>
      <c r="I978" s="30">
        <f t="shared" si="66"/>
        <v>0</v>
      </c>
      <c r="J978" s="30">
        <f t="shared" si="67"/>
        <v>0</v>
      </c>
    </row>
    <row r="979" spans="1:10">
      <c r="A979" s="28">
        <v>978</v>
      </c>
      <c r="B979" s="28"/>
      <c r="C979" s="28"/>
      <c r="D979" s="29"/>
      <c r="E979" s="35">
        <f t="shared" si="64"/>
        <v>0</v>
      </c>
      <c r="F979" s="35">
        <f t="shared" si="65"/>
        <v>0</v>
      </c>
      <c r="G979" s="30">
        <f>IF(F979&gt;0,VLOOKUP(F979,税率表!$A$41:$D$43,3,1),0)</f>
        <v>0</v>
      </c>
      <c r="H979" s="30">
        <f>IF(F979&gt;0,VLOOKUP(F979,税率表!$A$41:$D$43,4,1),0)</f>
        <v>0</v>
      </c>
      <c r="I979" s="30">
        <f t="shared" si="66"/>
        <v>0</v>
      </c>
      <c r="J979" s="30">
        <f t="shared" si="67"/>
        <v>0</v>
      </c>
    </row>
    <row r="980" spans="1:10">
      <c r="A980" s="28">
        <v>979</v>
      </c>
      <c r="B980" s="28"/>
      <c r="C980" s="28"/>
      <c r="D980" s="29"/>
      <c r="E980" s="35">
        <f t="shared" si="64"/>
        <v>0</v>
      </c>
      <c r="F980" s="35">
        <f t="shared" si="65"/>
        <v>0</v>
      </c>
      <c r="G980" s="30">
        <f>IF(F980&gt;0,VLOOKUP(F980,税率表!$A$41:$D$43,3,1),0)</f>
        <v>0</v>
      </c>
      <c r="H980" s="30">
        <f>IF(F980&gt;0,VLOOKUP(F980,税率表!$A$41:$D$43,4,1),0)</f>
        <v>0</v>
      </c>
      <c r="I980" s="30">
        <f t="shared" si="66"/>
        <v>0</v>
      </c>
      <c r="J980" s="30">
        <f t="shared" si="67"/>
        <v>0</v>
      </c>
    </row>
    <row r="981" spans="1:10">
      <c r="A981" s="28">
        <v>980</v>
      </c>
      <c r="B981" s="28"/>
      <c r="C981" s="28"/>
      <c r="D981" s="29"/>
      <c r="E981" s="35">
        <f t="shared" si="64"/>
        <v>0</v>
      </c>
      <c r="F981" s="35">
        <f t="shared" si="65"/>
        <v>0</v>
      </c>
      <c r="G981" s="30">
        <f>IF(F981&gt;0,VLOOKUP(F981,税率表!$A$41:$D$43,3,1),0)</f>
        <v>0</v>
      </c>
      <c r="H981" s="30">
        <f>IF(F981&gt;0,VLOOKUP(F981,税率表!$A$41:$D$43,4,1),0)</f>
        <v>0</v>
      </c>
      <c r="I981" s="30">
        <f t="shared" si="66"/>
        <v>0</v>
      </c>
      <c r="J981" s="30">
        <f t="shared" si="67"/>
        <v>0</v>
      </c>
    </row>
    <row r="982" spans="1:10">
      <c r="A982" s="28">
        <v>981</v>
      </c>
      <c r="B982" s="28"/>
      <c r="C982" s="28"/>
      <c r="D982" s="29"/>
      <c r="E982" s="35">
        <f t="shared" si="64"/>
        <v>0</v>
      </c>
      <c r="F982" s="35">
        <f t="shared" si="65"/>
        <v>0</v>
      </c>
      <c r="G982" s="30">
        <f>IF(F982&gt;0,VLOOKUP(F982,税率表!$A$41:$D$43,3,1),0)</f>
        <v>0</v>
      </c>
      <c r="H982" s="30">
        <f>IF(F982&gt;0,VLOOKUP(F982,税率表!$A$41:$D$43,4,1),0)</f>
        <v>0</v>
      </c>
      <c r="I982" s="30">
        <f t="shared" si="66"/>
        <v>0</v>
      </c>
      <c r="J982" s="30">
        <f t="shared" si="67"/>
        <v>0</v>
      </c>
    </row>
    <row r="983" spans="1:10">
      <c r="A983" s="28">
        <v>982</v>
      </c>
      <c r="B983" s="28"/>
      <c r="C983" s="28"/>
      <c r="D983" s="29"/>
      <c r="E983" s="35">
        <f t="shared" si="64"/>
        <v>0</v>
      </c>
      <c r="F983" s="35">
        <f t="shared" si="65"/>
        <v>0</v>
      </c>
      <c r="G983" s="30">
        <f>IF(F983&gt;0,VLOOKUP(F983,税率表!$A$41:$D$43,3,1),0)</f>
        <v>0</v>
      </c>
      <c r="H983" s="30">
        <f>IF(F983&gt;0,VLOOKUP(F983,税率表!$A$41:$D$43,4,1),0)</f>
        <v>0</v>
      </c>
      <c r="I983" s="30">
        <f t="shared" si="66"/>
        <v>0</v>
      </c>
      <c r="J983" s="30">
        <f t="shared" si="67"/>
        <v>0</v>
      </c>
    </row>
    <row r="984" spans="1:10">
      <c r="A984" s="28">
        <v>983</v>
      </c>
      <c r="B984" s="28"/>
      <c r="C984" s="28"/>
      <c r="D984" s="29"/>
      <c r="E984" s="35">
        <f t="shared" si="64"/>
        <v>0</v>
      </c>
      <c r="F984" s="35">
        <f t="shared" si="65"/>
        <v>0</v>
      </c>
      <c r="G984" s="30">
        <f>IF(F984&gt;0,VLOOKUP(F984,税率表!$A$41:$D$43,3,1),0)</f>
        <v>0</v>
      </c>
      <c r="H984" s="30">
        <f>IF(F984&gt;0,VLOOKUP(F984,税率表!$A$41:$D$43,4,1),0)</f>
        <v>0</v>
      </c>
      <c r="I984" s="30">
        <f t="shared" si="66"/>
        <v>0</v>
      </c>
      <c r="J984" s="30">
        <f t="shared" si="67"/>
        <v>0</v>
      </c>
    </row>
    <row r="985" spans="1:10">
      <c r="A985" s="28">
        <v>984</v>
      </c>
      <c r="B985" s="28"/>
      <c r="C985" s="28"/>
      <c r="D985" s="29"/>
      <c r="E985" s="35">
        <f t="shared" si="64"/>
        <v>0</v>
      </c>
      <c r="F985" s="35">
        <f t="shared" si="65"/>
        <v>0</v>
      </c>
      <c r="G985" s="30">
        <f>IF(F985&gt;0,VLOOKUP(F985,税率表!$A$41:$D$43,3,1),0)</f>
        <v>0</v>
      </c>
      <c r="H985" s="30">
        <f>IF(F985&gt;0,VLOOKUP(F985,税率表!$A$41:$D$43,4,1),0)</f>
        <v>0</v>
      </c>
      <c r="I985" s="30">
        <f t="shared" si="66"/>
        <v>0</v>
      </c>
      <c r="J985" s="30">
        <f t="shared" si="67"/>
        <v>0</v>
      </c>
    </row>
    <row r="986" spans="1:10">
      <c r="A986" s="28">
        <v>985</v>
      </c>
      <c r="B986" s="28"/>
      <c r="C986" s="28"/>
      <c r="D986" s="29"/>
      <c r="E986" s="35">
        <f t="shared" si="64"/>
        <v>0</v>
      </c>
      <c r="F986" s="35">
        <f t="shared" si="65"/>
        <v>0</v>
      </c>
      <c r="G986" s="30">
        <f>IF(F986&gt;0,VLOOKUP(F986,税率表!$A$41:$D$43,3,1),0)</f>
        <v>0</v>
      </c>
      <c r="H986" s="30">
        <f>IF(F986&gt;0,VLOOKUP(F986,税率表!$A$41:$D$43,4,1),0)</f>
        <v>0</v>
      </c>
      <c r="I986" s="30">
        <f t="shared" si="66"/>
        <v>0</v>
      </c>
      <c r="J986" s="30">
        <f t="shared" si="67"/>
        <v>0</v>
      </c>
    </row>
    <row r="987" spans="1:10">
      <c r="A987" s="28">
        <v>986</v>
      </c>
      <c r="B987" s="28"/>
      <c r="C987" s="28"/>
      <c r="D987" s="29"/>
      <c r="E987" s="35">
        <f t="shared" si="64"/>
        <v>0</v>
      </c>
      <c r="F987" s="35">
        <f t="shared" si="65"/>
        <v>0</v>
      </c>
      <c r="G987" s="30">
        <f>IF(F987&gt;0,VLOOKUP(F987,税率表!$A$41:$D$43,3,1),0)</f>
        <v>0</v>
      </c>
      <c r="H987" s="30">
        <f>IF(F987&gt;0,VLOOKUP(F987,税率表!$A$41:$D$43,4,1),0)</f>
        <v>0</v>
      </c>
      <c r="I987" s="30">
        <f t="shared" si="66"/>
        <v>0</v>
      </c>
      <c r="J987" s="30">
        <f t="shared" si="67"/>
        <v>0</v>
      </c>
    </row>
    <row r="988" spans="1:10">
      <c r="A988" s="28">
        <v>987</v>
      </c>
      <c r="B988" s="28"/>
      <c r="C988" s="28"/>
      <c r="D988" s="29"/>
      <c r="E988" s="35">
        <f t="shared" si="64"/>
        <v>0</v>
      </c>
      <c r="F988" s="35">
        <f t="shared" si="65"/>
        <v>0</v>
      </c>
      <c r="G988" s="30">
        <f>IF(F988&gt;0,VLOOKUP(F988,税率表!$A$41:$D$43,3,1),0)</f>
        <v>0</v>
      </c>
      <c r="H988" s="30">
        <f>IF(F988&gt;0,VLOOKUP(F988,税率表!$A$41:$D$43,4,1),0)</f>
        <v>0</v>
      </c>
      <c r="I988" s="30">
        <f t="shared" si="66"/>
        <v>0</v>
      </c>
      <c r="J988" s="30">
        <f t="shared" si="67"/>
        <v>0</v>
      </c>
    </row>
    <row r="989" spans="1:10">
      <c r="A989" s="28">
        <v>988</v>
      </c>
      <c r="B989" s="28"/>
      <c r="C989" s="28"/>
      <c r="D989" s="29"/>
      <c r="E989" s="35">
        <f t="shared" si="64"/>
        <v>0</v>
      </c>
      <c r="F989" s="35">
        <f t="shared" si="65"/>
        <v>0</v>
      </c>
      <c r="G989" s="30">
        <f>IF(F989&gt;0,VLOOKUP(F989,税率表!$A$41:$D$43,3,1),0)</f>
        <v>0</v>
      </c>
      <c r="H989" s="30">
        <f>IF(F989&gt;0,VLOOKUP(F989,税率表!$A$41:$D$43,4,1),0)</f>
        <v>0</v>
      </c>
      <c r="I989" s="30">
        <f t="shared" si="66"/>
        <v>0</v>
      </c>
      <c r="J989" s="30">
        <f t="shared" si="67"/>
        <v>0</v>
      </c>
    </row>
    <row r="990" spans="1:10">
      <c r="A990" s="28">
        <v>989</v>
      </c>
      <c r="B990" s="28"/>
      <c r="C990" s="28"/>
      <c r="D990" s="29"/>
      <c r="E990" s="35">
        <f t="shared" si="64"/>
        <v>0</v>
      </c>
      <c r="F990" s="35">
        <f t="shared" si="65"/>
        <v>0</v>
      </c>
      <c r="G990" s="30">
        <f>IF(F990&gt;0,VLOOKUP(F990,税率表!$A$41:$D$43,3,1),0)</f>
        <v>0</v>
      </c>
      <c r="H990" s="30">
        <f>IF(F990&gt;0,VLOOKUP(F990,税率表!$A$41:$D$43,4,1),0)</f>
        <v>0</v>
      </c>
      <c r="I990" s="30">
        <f t="shared" si="66"/>
        <v>0</v>
      </c>
      <c r="J990" s="30">
        <f t="shared" si="67"/>
        <v>0</v>
      </c>
    </row>
    <row r="991" spans="1:10">
      <c r="A991" s="28">
        <v>990</v>
      </c>
      <c r="B991" s="28"/>
      <c r="C991" s="28"/>
      <c r="D991" s="29"/>
      <c r="E991" s="35">
        <f t="shared" si="64"/>
        <v>0</v>
      </c>
      <c r="F991" s="35">
        <f t="shared" si="65"/>
        <v>0</v>
      </c>
      <c r="G991" s="30">
        <f>IF(F991&gt;0,VLOOKUP(F991,税率表!$A$41:$D$43,3,1),0)</f>
        <v>0</v>
      </c>
      <c r="H991" s="30">
        <f>IF(F991&gt;0,VLOOKUP(F991,税率表!$A$41:$D$43,4,1),0)</f>
        <v>0</v>
      </c>
      <c r="I991" s="30">
        <f t="shared" si="66"/>
        <v>0</v>
      </c>
      <c r="J991" s="30">
        <f t="shared" si="67"/>
        <v>0</v>
      </c>
    </row>
    <row r="992" spans="1:10">
      <c r="A992" s="28">
        <v>991</v>
      </c>
      <c r="B992" s="28"/>
      <c r="C992" s="28"/>
      <c r="D992" s="29"/>
      <c r="E992" s="35">
        <f t="shared" si="64"/>
        <v>0</v>
      </c>
      <c r="F992" s="35">
        <f t="shared" si="65"/>
        <v>0</v>
      </c>
      <c r="G992" s="30">
        <f>IF(F992&gt;0,VLOOKUP(F992,税率表!$A$41:$D$43,3,1),0)</f>
        <v>0</v>
      </c>
      <c r="H992" s="30">
        <f>IF(F992&gt;0,VLOOKUP(F992,税率表!$A$41:$D$43,4,1),0)</f>
        <v>0</v>
      </c>
      <c r="I992" s="30">
        <f t="shared" si="66"/>
        <v>0</v>
      </c>
      <c r="J992" s="30">
        <f t="shared" si="67"/>
        <v>0</v>
      </c>
    </row>
    <row r="993" spans="1:10">
      <c r="A993" s="28">
        <v>992</v>
      </c>
      <c r="B993" s="28"/>
      <c r="C993" s="28"/>
      <c r="D993" s="29"/>
      <c r="E993" s="35">
        <f t="shared" si="64"/>
        <v>0</v>
      </c>
      <c r="F993" s="35">
        <f t="shared" si="65"/>
        <v>0</v>
      </c>
      <c r="G993" s="30">
        <f>IF(F993&gt;0,VLOOKUP(F993,税率表!$A$41:$D$43,3,1),0)</f>
        <v>0</v>
      </c>
      <c r="H993" s="30">
        <f>IF(F993&gt;0,VLOOKUP(F993,税率表!$A$41:$D$43,4,1),0)</f>
        <v>0</v>
      </c>
      <c r="I993" s="30">
        <f t="shared" si="66"/>
        <v>0</v>
      </c>
      <c r="J993" s="30">
        <f t="shared" si="67"/>
        <v>0</v>
      </c>
    </row>
    <row r="994" spans="1:10">
      <c r="A994" s="28">
        <v>993</v>
      </c>
      <c r="B994" s="28"/>
      <c r="C994" s="28"/>
      <c r="D994" s="29"/>
      <c r="E994" s="35">
        <f t="shared" si="64"/>
        <v>0</v>
      </c>
      <c r="F994" s="35">
        <f t="shared" si="65"/>
        <v>0</v>
      </c>
      <c r="G994" s="30">
        <f>IF(F994&gt;0,VLOOKUP(F994,税率表!$A$41:$D$43,3,1),0)</f>
        <v>0</v>
      </c>
      <c r="H994" s="30">
        <f>IF(F994&gt;0,VLOOKUP(F994,税率表!$A$41:$D$43,4,1),0)</f>
        <v>0</v>
      </c>
      <c r="I994" s="30">
        <f t="shared" si="66"/>
        <v>0</v>
      </c>
      <c r="J994" s="30">
        <f t="shared" si="67"/>
        <v>0</v>
      </c>
    </row>
    <row r="995" spans="1:10">
      <c r="A995" s="28">
        <v>994</v>
      </c>
      <c r="B995" s="28"/>
      <c r="C995" s="28"/>
      <c r="D995" s="29"/>
      <c r="E995" s="35">
        <f t="shared" si="64"/>
        <v>0</v>
      </c>
      <c r="F995" s="35">
        <f t="shared" si="65"/>
        <v>0</v>
      </c>
      <c r="G995" s="30">
        <f>IF(F995&gt;0,VLOOKUP(F995,税率表!$A$41:$D$43,3,1),0)</f>
        <v>0</v>
      </c>
      <c r="H995" s="30">
        <f>IF(F995&gt;0,VLOOKUP(F995,税率表!$A$41:$D$43,4,1),0)</f>
        <v>0</v>
      </c>
      <c r="I995" s="30">
        <f t="shared" si="66"/>
        <v>0</v>
      </c>
      <c r="J995" s="30">
        <f t="shared" si="67"/>
        <v>0</v>
      </c>
    </row>
    <row r="996" spans="1:10">
      <c r="A996" s="28">
        <v>995</v>
      </c>
      <c r="B996" s="28"/>
      <c r="C996" s="28"/>
      <c r="D996" s="29"/>
      <c r="E996" s="35">
        <f t="shared" si="64"/>
        <v>0</v>
      </c>
      <c r="F996" s="35">
        <f t="shared" si="65"/>
        <v>0</v>
      </c>
      <c r="G996" s="30">
        <f>IF(F996&gt;0,VLOOKUP(F996,税率表!$A$41:$D$43,3,1),0)</f>
        <v>0</v>
      </c>
      <c r="H996" s="30">
        <f>IF(F996&gt;0,VLOOKUP(F996,税率表!$A$41:$D$43,4,1),0)</f>
        <v>0</v>
      </c>
      <c r="I996" s="30">
        <f t="shared" si="66"/>
        <v>0</v>
      </c>
      <c r="J996" s="30">
        <f t="shared" si="67"/>
        <v>0</v>
      </c>
    </row>
    <row r="997" spans="1:10">
      <c r="A997" s="28">
        <v>996</v>
      </c>
      <c r="B997" s="28"/>
      <c r="C997" s="28"/>
      <c r="D997" s="29"/>
      <c r="E997" s="35">
        <f t="shared" si="64"/>
        <v>0</v>
      </c>
      <c r="F997" s="35">
        <f t="shared" si="65"/>
        <v>0</v>
      </c>
      <c r="G997" s="30">
        <f>IF(F997&gt;0,VLOOKUP(F997,税率表!$A$41:$D$43,3,1),0)</f>
        <v>0</v>
      </c>
      <c r="H997" s="30">
        <f>IF(F997&gt;0,VLOOKUP(F997,税率表!$A$41:$D$43,4,1),0)</f>
        <v>0</v>
      </c>
      <c r="I997" s="30">
        <f t="shared" si="66"/>
        <v>0</v>
      </c>
      <c r="J997" s="30">
        <f t="shared" si="67"/>
        <v>0</v>
      </c>
    </row>
    <row r="998" spans="1:10">
      <c r="A998" s="28">
        <v>997</v>
      </c>
      <c r="B998" s="28"/>
      <c r="C998" s="28"/>
      <c r="D998" s="29"/>
      <c r="E998" s="35">
        <f t="shared" si="64"/>
        <v>0</v>
      </c>
      <c r="F998" s="35">
        <f t="shared" si="65"/>
        <v>0</v>
      </c>
      <c r="G998" s="30">
        <f>IF(F998&gt;0,VLOOKUP(F998,税率表!$A$41:$D$43,3,1),0)</f>
        <v>0</v>
      </c>
      <c r="H998" s="30">
        <f>IF(F998&gt;0,VLOOKUP(F998,税率表!$A$41:$D$43,4,1),0)</f>
        <v>0</v>
      </c>
      <c r="I998" s="30">
        <f t="shared" si="66"/>
        <v>0</v>
      </c>
      <c r="J998" s="30">
        <f t="shared" si="67"/>
        <v>0</v>
      </c>
    </row>
    <row r="999" spans="1:10">
      <c r="A999" s="28">
        <v>998</v>
      </c>
      <c r="B999" s="28"/>
      <c r="C999" s="28"/>
      <c r="D999" s="29"/>
      <c r="E999" s="35">
        <f t="shared" si="64"/>
        <v>0</v>
      </c>
      <c r="F999" s="35">
        <f t="shared" si="65"/>
        <v>0</v>
      </c>
      <c r="G999" s="30">
        <f>IF(F999&gt;0,VLOOKUP(F999,税率表!$A$41:$D$43,3,1),0)</f>
        <v>0</v>
      </c>
      <c r="H999" s="30">
        <f>IF(F999&gt;0,VLOOKUP(F999,税率表!$A$41:$D$43,4,1),0)</f>
        <v>0</v>
      </c>
      <c r="I999" s="30">
        <f t="shared" si="66"/>
        <v>0</v>
      </c>
      <c r="J999" s="30">
        <f t="shared" si="67"/>
        <v>0</v>
      </c>
    </row>
    <row r="1000" spans="1:10">
      <c r="A1000" s="28">
        <v>999</v>
      </c>
      <c r="B1000" s="28"/>
      <c r="C1000" s="28"/>
      <c r="D1000" s="29"/>
      <c r="E1000" s="35">
        <f t="shared" si="64"/>
        <v>0</v>
      </c>
      <c r="F1000" s="35">
        <f t="shared" si="65"/>
        <v>0</v>
      </c>
      <c r="G1000" s="30">
        <f>IF(F1000&gt;0,VLOOKUP(F1000,税率表!$A$41:$D$43,3,1),0)</f>
        <v>0</v>
      </c>
      <c r="H1000" s="30">
        <f>IF(F1000&gt;0,VLOOKUP(F1000,税率表!$A$41:$D$43,4,1),0)</f>
        <v>0</v>
      </c>
      <c r="I1000" s="30">
        <f t="shared" si="66"/>
        <v>0</v>
      </c>
      <c r="J1000" s="30">
        <f t="shared" si="67"/>
        <v>0</v>
      </c>
    </row>
    <row r="1001" spans="1:10">
      <c r="A1001" s="28">
        <v>1000</v>
      </c>
      <c r="B1001" s="28"/>
      <c r="C1001" s="28"/>
      <c r="D1001" s="29"/>
      <c r="E1001" s="35">
        <f t="shared" si="64"/>
        <v>0</v>
      </c>
      <c r="F1001" s="35">
        <f t="shared" si="65"/>
        <v>0</v>
      </c>
      <c r="G1001" s="30">
        <f>IF(F1001&gt;0,VLOOKUP(F1001,税率表!$A$41:$D$43,3,1),0)</f>
        <v>0</v>
      </c>
      <c r="H1001" s="30">
        <f>IF(F1001&gt;0,VLOOKUP(F1001,税率表!$A$41:$D$43,4,1),0)</f>
        <v>0</v>
      </c>
      <c r="I1001" s="30">
        <f t="shared" si="66"/>
        <v>0</v>
      </c>
      <c r="J1001" s="30">
        <f t="shared" si="67"/>
        <v>0</v>
      </c>
    </row>
  </sheetData>
  <sheetProtection password="EFBF" sheet="1" formatColumns="0" objects="1" scenarios="1"/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01"/>
  <sheetViews>
    <sheetView workbookViewId="0">
      <pane ySplit="1" topLeftCell="A2" activePane="bottomLeft" state="frozen"/>
      <selection/>
      <selection pane="bottomLeft" activeCell="A1" sqref="A1"/>
    </sheetView>
  </sheetViews>
  <sheetFormatPr defaultColWidth="9" defaultRowHeight="14"/>
  <cols>
    <col min="1" max="1" width="9" customWidth="1"/>
    <col min="3" max="3" width="10.4" customWidth="1"/>
    <col min="4" max="5" width="15.2636363636364" customWidth="1"/>
    <col min="6" max="6" width="14.1363636363636" customWidth="1"/>
    <col min="7" max="7" width="12.7272727272727" customWidth="1"/>
    <col min="8" max="8" width="16.4636363636364" customWidth="1"/>
    <col min="9" max="9" width="11.6" customWidth="1"/>
    <col min="10" max="10" width="12" customWidth="1"/>
    <col min="11" max="11" width="13.6" customWidth="1"/>
    <col min="12" max="12" width="13" customWidth="1"/>
  </cols>
  <sheetData>
    <row r="1" ht="24" customHeight="1" spans="1:12">
      <c r="A1" s="23" t="s">
        <v>0</v>
      </c>
      <c r="B1" s="23" t="s">
        <v>1</v>
      </c>
      <c r="C1" s="24" t="s">
        <v>2</v>
      </c>
      <c r="D1" s="24" t="s">
        <v>29</v>
      </c>
      <c r="E1" s="25" t="s">
        <v>9</v>
      </c>
      <c r="F1" s="26" t="s">
        <v>10</v>
      </c>
      <c r="G1" s="26" t="s">
        <v>14</v>
      </c>
      <c r="H1" s="26" t="s">
        <v>27</v>
      </c>
      <c r="I1" s="36" t="s">
        <v>30</v>
      </c>
      <c r="J1" s="37" t="s">
        <v>13</v>
      </c>
      <c r="K1" s="37" t="s">
        <v>27</v>
      </c>
      <c r="L1" s="38" t="s">
        <v>14</v>
      </c>
    </row>
    <row r="2" spans="1:12">
      <c r="A2" s="28">
        <v>1</v>
      </c>
      <c r="B2" s="28"/>
      <c r="C2" s="28"/>
      <c r="D2" s="29"/>
      <c r="E2" s="30">
        <f>ROUND(IF(H2&lt;=800,0,IF(H2&lt;=25000,20%,IF(H2&lt;=62500,30%,IF(H2&gt;62500,40%)))),2)</f>
        <v>0</v>
      </c>
      <c r="F2" s="30">
        <f>IF(D2="",0,ROUND(IF(H2&lt;=25000,0,IF(H2&lt;=62500,2000,7000)),2))</f>
        <v>0</v>
      </c>
      <c r="G2" s="30">
        <f>ROUND(H2-D2,2)</f>
        <v>0</v>
      </c>
      <c r="H2" s="30">
        <f>ROUND(IF(D2&lt;=800,D2,IF(D2&lt;=3360,(D2-160)/0.8,IF(D2&lt;=21000,D2/0.84,IF(D2&lt;=49500,(D2-2000)/0.76,IF(D2&gt;49500,(D2-7000)/0.68))))),2)</f>
        <v>0</v>
      </c>
      <c r="I2" s="39">
        <f>IF(D2&gt;0,VLOOKUP(D2,税率表!$A$48:$D$52,3,1),0)</f>
        <v>0</v>
      </c>
      <c r="J2" s="39">
        <f>IF(D2&gt;0,VLOOKUP(D2,税率表!$A$48:$D$52,4,1),0)</f>
        <v>0</v>
      </c>
      <c r="K2" s="39">
        <f>IF(D2&gt;税率表!$F$1,ROUND((D2-J2)/I2,2),'居民劳务费-倒算'!D2)</f>
        <v>0</v>
      </c>
      <c r="L2" s="39">
        <f>K2-D2</f>
        <v>0</v>
      </c>
    </row>
    <row r="3" spans="1:12">
      <c r="A3" s="28">
        <v>2</v>
      </c>
      <c r="B3" s="28"/>
      <c r="C3" s="28"/>
      <c r="D3" s="29"/>
      <c r="E3" s="30">
        <f t="shared" ref="E3:E66" si="0">ROUND(IF(H3&lt;=800,0,IF(H3&lt;=25000,20%,IF(H3&lt;=62500,30%,IF(H3&gt;62500,40%)))),2)</f>
        <v>0</v>
      </c>
      <c r="F3" s="30">
        <f t="shared" ref="F3:F66" si="1">IF(D3="",0,ROUND(IF(H3&lt;=25000,0,IF(H3&lt;=62500,2000,7000)),2))</f>
        <v>0</v>
      </c>
      <c r="G3" s="30">
        <f t="shared" ref="G3:G66" si="2">ROUND(H3-D3,2)</f>
        <v>0</v>
      </c>
      <c r="H3" s="30">
        <f t="shared" ref="H3:H66" si="3">ROUND(IF(D3&lt;=800,D3,IF(D3&lt;=3360,(D3-160)/0.8,IF(D3&lt;=21000,D3/0.84,IF(D3&lt;=49500,(D3-2000)/0.76,IF(D3&gt;49500,(D3-7000)/0.68))))),2)</f>
        <v>0</v>
      </c>
      <c r="I3" s="39">
        <f>IF(D3&gt;0,VLOOKUP(D3,税率表!$A$48:$D$52,3,1),0)</f>
        <v>0</v>
      </c>
      <c r="J3" s="39">
        <f>IF(D3&gt;0,VLOOKUP(D3,税率表!$A$48:$D$52,4,1),0)</f>
        <v>0</v>
      </c>
      <c r="K3" s="39">
        <f>IF(D3&gt;税率表!$F$1,ROUND((D3-J3)/I3,2),'居民劳务费-倒算'!D3)</f>
        <v>0</v>
      </c>
      <c r="L3" s="39">
        <f t="shared" ref="L3:L66" si="4">K3-D3</f>
        <v>0</v>
      </c>
    </row>
    <row r="4" spans="1:12">
      <c r="A4" s="28">
        <v>3</v>
      </c>
      <c r="B4" s="28"/>
      <c r="C4" s="28"/>
      <c r="D4" s="29"/>
      <c r="E4" s="30">
        <f t="shared" si="0"/>
        <v>0</v>
      </c>
      <c r="F4" s="30">
        <f t="shared" si="1"/>
        <v>0</v>
      </c>
      <c r="G4" s="30">
        <f t="shared" si="2"/>
        <v>0</v>
      </c>
      <c r="H4" s="30">
        <f t="shared" si="3"/>
        <v>0</v>
      </c>
      <c r="I4" s="39">
        <f>IF(D4&gt;0,VLOOKUP(D4,税率表!$A$48:$D$52,3,1),0)</f>
        <v>0</v>
      </c>
      <c r="J4" s="39">
        <f>IF(D4&gt;0,VLOOKUP(D4,税率表!$A$48:$D$52,4,1),0)</f>
        <v>0</v>
      </c>
      <c r="K4" s="39">
        <f>IF(D4&gt;税率表!$F$1,ROUND((D4-J4)/I4,2),'居民劳务费-倒算'!D4)</f>
        <v>0</v>
      </c>
      <c r="L4" s="39">
        <f t="shared" si="4"/>
        <v>0</v>
      </c>
    </row>
    <row r="5" spans="1:12">
      <c r="A5" s="28">
        <v>4</v>
      </c>
      <c r="B5" s="28"/>
      <c r="C5" s="28"/>
      <c r="D5" s="29"/>
      <c r="E5" s="30">
        <f t="shared" si="0"/>
        <v>0</v>
      </c>
      <c r="F5" s="30">
        <f t="shared" si="1"/>
        <v>0</v>
      </c>
      <c r="G5" s="30">
        <f t="shared" si="2"/>
        <v>0</v>
      </c>
      <c r="H5" s="30">
        <f t="shared" si="3"/>
        <v>0</v>
      </c>
      <c r="I5" s="39">
        <f>IF(D5&gt;0,VLOOKUP(D5,税率表!$A$48:$D$52,3,1),0)</f>
        <v>0</v>
      </c>
      <c r="J5" s="39">
        <f>IF(D5&gt;0,VLOOKUP(D5,税率表!$A$48:$D$52,4,1),0)</f>
        <v>0</v>
      </c>
      <c r="K5" s="39">
        <f>IF(D5&gt;税率表!$F$1,ROUND((D5-J5)/I5,2),'居民劳务费-倒算'!D5)</f>
        <v>0</v>
      </c>
      <c r="L5" s="39">
        <f t="shared" si="4"/>
        <v>0</v>
      </c>
    </row>
    <row r="6" spans="1:12">
      <c r="A6" s="28">
        <v>5</v>
      </c>
      <c r="B6" s="28"/>
      <c r="C6" s="28"/>
      <c r="D6" s="29"/>
      <c r="E6" s="30">
        <f t="shared" si="0"/>
        <v>0</v>
      </c>
      <c r="F6" s="30">
        <f t="shared" si="1"/>
        <v>0</v>
      </c>
      <c r="G6" s="30">
        <f t="shared" si="2"/>
        <v>0</v>
      </c>
      <c r="H6" s="30">
        <f t="shared" si="3"/>
        <v>0</v>
      </c>
      <c r="I6" s="39">
        <f>IF(D6&gt;0,VLOOKUP(D6,税率表!$A$48:$D$52,3,1),0)</f>
        <v>0</v>
      </c>
      <c r="J6" s="39">
        <f>IF(D6&gt;0,VLOOKUP(D6,税率表!$A$48:$D$52,4,1),0)</f>
        <v>0</v>
      </c>
      <c r="K6" s="39">
        <f>IF(D6&gt;税率表!$F$1,ROUND((D6-J6)/I6,2),'居民劳务费-倒算'!D6)</f>
        <v>0</v>
      </c>
      <c r="L6" s="39">
        <f t="shared" si="4"/>
        <v>0</v>
      </c>
    </row>
    <row r="7" spans="1:12">
      <c r="A7" s="28">
        <v>6</v>
      </c>
      <c r="B7" s="28"/>
      <c r="C7" s="28"/>
      <c r="D7" s="29"/>
      <c r="E7" s="30">
        <f t="shared" si="0"/>
        <v>0</v>
      </c>
      <c r="F7" s="30">
        <f t="shared" si="1"/>
        <v>0</v>
      </c>
      <c r="G7" s="30">
        <f t="shared" si="2"/>
        <v>0</v>
      </c>
      <c r="H7" s="30">
        <f t="shared" si="3"/>
        <v>0</v>
      </c>
      <c r="I7" s="39">
        <f>IF(D7&gt;0,VLOOKUP(D7,税率表!$A$48:$D$52,3,1),0)</f>
        <v>0</v>
      </c>
      <c r="J7" s="39">
        <f>IF(D7&gt;0,VLOOKUP(D7,税率表!$A$48:$D$52,4,1),0)</f>
        <v>0</v>
      </c>
      <c r="K7" s="39">
        <f>IF(D7&gt;税率表!$F$1,ROUND((D7-J7)/I7,2),'居民劳务费-倒算'!D7)</f>
        <v>0</v>
      </c>
      <c r="L7" s="39">
        <f t="shared" si="4"/>
        <v>0</v>
      </c>
    </row>
    <row r="8" spans="1:12">
      <c r="A8" s="28">
        <v>7</v>
      </c>
      <c r="B8" s="28"/>
      <c r="C8" s="28"/>
      <c r="D8" s="29"/>
      <c r="E8" s="30">
        <f t="shared" si="0"/>
        <v>0</v>
      </c>
      <c r="F8" s="30">
        <f t="shared" si="1"/>
        <v>0</v>
      </c>
      <c r="G8" s="30">
        <f t="shared" si="2"/>
        <v>0</v>
      </c>
      <c r="H8" s="30">
        <f t="shared" si="3"/>
        <v>0</v>
      </c>
      <c r="I8" s="39">
        <f>IF(D8&gt;0,VLOOKUP(D8,税率表!$A$48:$D$52,3,1),0)</f>
        <v>0</v>
      </c>
      <c r="J8" s="39">
        <f>IF(D8&gt;0,VLOOKUP(D8,税率表!$A$48:$D$52,4,1),0)</f>
        <v>0</v>
      </c>
      <c r="K8" s="39">
        <f>IF(D8&gt;税率表!$F$1,ROUND((D8-J8)/I8,2),'居民劳务费-倒算'!D8)</f>
        <v>0</v>
      </c>
      <c r="L8" s="39">
        <f t="shared" si="4"/>
        <v>0</v>
      </c>
    </row>
    <row r="9" spans="1:12">
      <c r="A9" s="28">
        <v>8</v>
      </c>
      <c r="B9" s="28"/>
      <c r="C9" s="28"/>
      <c r="D9" s="29"/>
      <c r="E9" s="30">
        <f t="shared" si="0"/>
        <v>0</v>
      </c>
      <c r="F9" s="30">
        <f t="shared" si="1"/>
        <v>0</v>
      </c>
      <c r="G9" s="30">
        <f t="shared" si="2"/>
        <v>0</v>
      </c>
      <c r="H9" s="30">
        <f t="shared" si="3"/>
        <v>0</v>
      </c>
      <c r="I9" s="39">
        <f>IF(D9&gt;0,VLOOKUP(D9,税率表!$A$48:$D$52,3,1),0)</f>
        <v>0</v>
      </c>
      <c r="J9" s="39">
        <f>IF(D9&gt;0,VLOOKUP(D9,税率表!$A$48:$D$52,4,1),0)</f>
        <v>0</v>
      </c>
      <c r="K9" s="39">
        <f>IF(D9&gt;税率表!$F$1,ROUND((D9-J9)/I9,2),'居民劳务费-倒算'!D9)</f>
        <v>0</v>
      </c>
      <c r="L9" s="39">
        <f t="shared" si="4"/>
        <v>0</v>
      </c>
    </row>
    <row r="10" spans="1:12">
      <c r="A10" s="28">
        <v>9</v>
      </c>
      <c r="B10" s="28"/>
      <c r="C10" s="28"/>
      <c r="D10" s="29"/>
      <c r="E10" s="30">
        <f t="shared" si="0"/>
        <v>0</v>
      </c>
      <c r="F10" s="30">
        <f t="shared" si="1"/>
        <v>0</v>
      </c>
      <c r="G10" s="30">
        <f t="shared" si="2"/>
        <v>0</v>
      </c>
      <c r="H10" s="30">
        <f t="shared" si="3"/>
        <v>0</v>
      </c>
      <c r="I10" s="39">
        <f>IF(D10&gt;0,VLOOKUP(D10,税率表!$A$48:$D$52,3,1),0)</f>
        <v>0</v>
      </c>
      <c r="J10" s="39">
        <f>IF(D10&gt;0,VLOOKUP(D10,税率表!$A$48:$D$52,4,1),0)</f>
        <v>0</v>
      </c>
      <c r="K10" s="39">
        <f>IF(D10&gt;税率表!$F$1,ROUND((D10-J10)/I10,2),'居民劳务费-倒算'!D10)</f>
        <v>0</v>
      </c>
      <c r="L10" s="39">
        <f t="shared" si="4"/>
        <v>0</v>
      </c>
    </row>
    <row r="11" spans="1:12">
      <c r="A11" s="28">
        <v>10</v>
      </c>
      <c r="B11" s="28"/>
      <c r="C11" s="28"/>
      <c r="D11" s="29"/>
      <c r="E11" s="30">
        <f t="shared" si="0"/>
        <v>0</v>
      </c>
      <c r="F11" s="30">
        <f t="shared" si="1"/>
        <v>0</v>
      </c>
      <c r="G11" s="30">
        <f t="shared" si="2"/>
        <v>0</v>
      </c>
      <c r="H11" s="30">
        <f t="shared" si="3"/>
        <v>0</v>
      </c>
      <c r="I11" s="39">
        <f>IF(D11&gt;0,VLOOKUP(D11,税率表!$A$48:$D$52,3,1),0)</f>
        <v>0</v>
      </c>
      <c r="J11" s="39">
        <f>IF(D11&gt;0,VLOOKUP(D11,税率表!$A$48:$D$52,4,1),0)</f>
        <v>0</v>
      </c>
      <c r="K11" s="39">
        <f>IF(D11&gt;税率表!$F$1,ROUND((D11-J11)/I11,2),'居民劳务费-倒算'!D11)</f>
        <v>0</v>
      </c>
      <c r="L11" s="39">
        <f t="shared" si="4"/>
        <v>0</v>
      </c>
    </row>
    <row r="12" spans="1:12">
      <c r="A12" s="28">
        <v>11</v>
      </c>
      <c r="B12" s="28"/>
      <c r="C12" s="28"/>
      <c r="D12" s="29"/>
      <c r="E12" s="30">
        <f t="shared" si="0"/>
        <v>0</v>
      </c>
      <c r="F12" s="30">
        <f t="shared" si="1"/>
        <v>0</v>
      </c>
      <c r="G12" s="30">
        <f t="shared" si="2"/>
        <v>0</v>
      </c>
      <c r="H12" s="30">
        <f t="shared" si="3"/>
        <v>0</v>
      </c>
      <c r="I12" s="39">
        <f>IF(D12&gt;0,VLOOKUP(D12,税率表!$A$48:$D$52,3,1),0)</f>
        <v>0</v>
      </c>
      <c r="J12" s="39">
        <f>IF(D12&gt;0,VLOOKUP(D12,税率表!$A$48:$D$52,4,1),0)</f>
        <v>0</v>
      </c>
      <c r="K12" s="39">
        <f>IF(D12&gt;税率表!$F$1,ROUND((D12-J12)/I12,2),'居民劳务费-倒算'!D12)</f>
        <v>0</v>
      </c>
      <c r="L12" s="39">
        <f t="shared" si="4"/>
        <v>0</v>
      </c>
    </row>
    <row r="13" spans="1:12">
      <c r="A13" s="28">
        <v>12</v>
      </c>
      <c r="B13" s="28"/>
      <c r="C13" s="28"/>
      <c r="D13" s="29"/>
      <c r="E13" s="30">
        <f t="shared" si="0"/>
        <v>0</v>
      </c>
      <c r="F13" s="30">
        <f t="shared" si="1"/>
        <v>0</v>
      </c>
      <c r="G13" s="30">
        <f t="shared" si="2"/>
        <v>0</v>
      </c>
      <c r="H13" s="30">
        <f t="shared" si="3"/>
        <v>0</v>
      </c>
      <c r="I13" s="39">
        <f>IF(D13&gt;0,VLOOKUP(D13,税率表!$A$48:$D$52,3,1),0)</f>
        <v>0</v>
      </c>
      <c r="J13" s="39">
        <f>IF(D13&gt;0,VLOOKUP(D13,税率表!$A$48:$D$52,4,1),0)</f>
        <v>0</v>
      </c>
      <c r="K13" s="39">
        <f>IF(D13&gt;税率表!$F$1,ROUND((D13-J13)/I13,2),'居民劳务费-倒算'!D13)</f>
        <v>0</v>
      </c>
      <c r="L13" s="39">
        <f t="shared" si="4"/>
        <v>0</v>
      </c>
    </row>
    <row r="14" spans="1:12">
      <c r="A14" s="28">
        <v>13</v>
      </c>
      <c r="B14" s="28"/>
      <c r="C14" s="28"/>
      <c r="D14" s="29"/>
      <c r="E14" s="30">
        <f t="shared" si="0"/>
        <v>0</v>
      </c>
      <c r="F14" s="30">
        <f t="shared" si="1"/>
        <v>0</v>
      </c>
      <c r="G14" s="30">
        <f t="shared" si="2"/>
        <v>0</v>
      </c>
      <c r="H14" s="30">
        <f t="shared" si="3"/>
        <v>0</v>
      </c>
      <c r="I14" s="39">
        <f>IF(D14&gt;0,VLOOKUP(D14,税率表!$A$48:$D$52,3,1),0)</f>
        <v>0</v>
      </c>
      <c r="J14" s="39">
        <f>IF(D14&gt;0,VLOOKUP(D14,税率表!$A$48:$D$52,4,1),0)</f>
        <v>0</v>
      </c>
      <c r="K14" s="39">
        <f>IF(D14&gt;税率表!$F$1,ROUND((D14-J14)/I14,2),'居民劳务费-倒算'!D14)</f>
        <v>0</v>
      </c>
      <c r="L14" s="39">
        <f t="shared" si="4"/>
        <v>0</v>
      </c>
    </row>
    <row r="15" spans="1:12">
      <c r="A15" s="28">
        <v>14</v>
      </c>
      <c r="B15" s="28"/>
      <c r="C15" s="28"/>
      <c r="D15" s="29"/>
      <c r="E15" s="30">
        <f t="shared" si="0"/>
        <v>0</v>
      </c>
      <c r="F15" s="30">
        <f t="shared" si="1"/>
        <v>0</v>
      </c>
      <c r="G15" s="30">
        <f t="shared" si="2"/>
        <v>0</v>
      </c>
      <c r="H15" s="30">
        <f t="shared" si="3"/>
        <v>0</v>
      </c>
      <c r="I15" s="39">
        <f>IF(D15&gt;0,VLOOKUP(D15,税率表!$A$48:$D$52,3,1),0)</f>
        <v>0</v>
      </c>
      <c r="J15" s="39">
        <f>IF(D15&gt;0,VLOOKUP(D15,税率表!$A$48:$D$52,4,1),0)</f>
        <v>0</v>
      </c>
      <c r="K15" s="39">
        <f>IF(D15&gt;税率表!$F$1,ROUND((D15-J15)/I15,2),'居民劳务费-倒算'!D15)</f>
        <v>0</v>
      </c>
      <c r="L15" s="39">
        <f t="shared" si="4"/>
        <v>0</v>
      </c>
    </row>
    <row r="16" spans="1:12">
      <c r="A16" s="28">
        <v>15</v>
      </c>
      <c r="B16" s="28"/>
      <c r="C16" s="28"/>
      <c r="D16" s="29"/>
      <c r="E16" s="30">
        <f t="shared" si="0"/>
        <v>0</v>
      </c>
      <c r="F16" s="30">
        <f t="shared" si="1"/>
        <v>0</v>
      </c>
      <c r="G16" s="30">
        <f t="shared" si="2"/>
        <v>0</v>
      </c>
      <c r="H16" s="30">
        <f t="shared" si="3"/>
        <v>0</v>
      </c>
      <c r="I16" s="39">
        <f>IF(D16&gt;0,VLOOKUP(D16,税率表!$A$48:$D$52,3,1),0)</f>
        <v>0</v>
      </c>
      <c r="J16" s="39">
        <f>IF(D16&gt;0,VLOOKUP(D16,税率表!$A$48:$D$52,4,1),0)</f>
        <v>0</v>
      </c>
      <c r="K16" s="39">
        <f>IF(D16&gt;税率表!$F$1,ROUND((D16-J16)/I16,2),'居民劳务费-倒算'!D16)</f>
        <v>0</v>
      </c>
      <c r="L16" s="39">
        <f t="shared" si="4"/>
        <v>0</v>
      </c>
    </row>
    <row r="17" spans="1:12">
      <c r="A17" s="28">
        <v>16</v>
      </c>
      <c r="B17" s="28"/>
      <c r="C17" s="28"/>
      <c r="D17" s="29"/>
      <c r="E17" s="30">
        <f t="shared" si="0"/>
        <v>0</v>
      </c>
      <c r="F17" s="30">
        <f t="shared" si="1"/>
        <v>0</v>
      </c>
      <c r="G17" s="30">
        <f t="shared" si="2"/>
        <v>0</v>
      </c>
      <c r="H17" s="30">
        <f t="shared" si="3"/>
        <v>0</v>
      </c>
      <c r="I17" s="39">
        <f>IF(D17&gt;0,VLOOKUP(D17,税率表!$A$48:$D$52,3,1),0)</f>
        <v>0</v>
      </c>
      <c r="J17" s="39">
        <f>IF(D17&gt;0,VLOOKUP(D17,税率表!$A$48:$D$52,4,1),0)</f>
        <v>0</v>
      </c>
      <c r="K17" s="39">
        <f>IF(D17&gt;税率表!$F$1,ROUND((D17-J17)/I17,2),'居民劳务费-倒算'!D17)</f>
        <v>0</v>
      </c>
      <c r="L17" s="39">
        <f t="shared" si="4"/>
        <v>0</v>
      </c>
    </row>
    <row r="18" spans="1:12">
      <c r="A18" s="28">
        <v>17</v>
      </c>
      <c r="B18" s="28"/>
      <c r="C18" s="28"/>
      <c r="D18" s="29"/>
      <c r="E18" s="30">
        <f t="shared" si="0"/>
        <v>0</v>
      </c>
      <c r="F18" s="30">
        <f t="shared" si="1"/>
        <v>0</v>
      </c>
      <c r="G18" s="30">
        <f t="shared" si="2"/>
        <v>0</v>
      </c>
      <c r="H18" s="30">
        <f t="shared" si="3"/>
        <v>0</v>
      </c>
      <c r="I18" s="39">
        <f>IF(D18&gt;0,VLOOKUP(D18,税率表!$A$48:$D$52,3,1),0)</f>
        <v>0</v>
      </c>
      <c r="J18" s="39">
        <f>IF(D18&gt;0,VLOOKUP(D18,税率表!$A$48:$D$52,4,1),0)</f>
        <v>0</v>
      </c>
      <c r="K18" s="39">
        <f>IF(D18&gt;税率表!$F$1,ROUND((D18-J18)/I18,2),'居民劳务费-倒算'!D18)</f>
        <v>0</v>
      </c>
      <c r="L18" s="39">
        <f t="shared" si="4"/>
        <v>0</v>
      </c>
    </row>
    <row r="19" spans="1:12">
      <c r="A19" s="28">
        <v>18</v>
      </c>
      <c r="B19" s="28"/>
      <c r="C19" s="28"/>
      <c r="D19" s="29"/>
      <c r="E19" s="30">
        <f t="shared" si="0"/>
        <v>0</v>
      </c>
      <c r="F19" s="30">
        <f t="shared" si="1"/>
        <v>0</v>
      </c>
      <c r="G19" s="30">
        <f t="shared" si="2"/>
        <v>0</v>
      </c>
      <c r="H19" s="30">
        <f t="shared" si="3"/>
        <v>0</v>
      </c>
      <c r="I19" s="39">
        <f>IF(D19&gt;0,VLOOKUP(D19,税率表!$A$48:$D$52,3,1),0)</f>
        <v>0</v>
      </c>
      <c r="J19" s="39">
        <f>IF(D19&gt;0,VLOOKUP(D19,税率表!$A$48:$D$52,4,1),0)</f>
        <v>0</v>
      </c>
      <c r="K19" s="39">
        <f>IF(D19&gt;税率表!$F$1,ROUND((D19-J19)/I19,2),'居民劳务费-倒算'!D19)</f>
        <v>0</v>
      </c>
      <c r="L19" s="39">
        <f t="shared" si="4"/>
        <v>0</v>
      </c>
    </row>
    <row r="20" spans="1:12">
      <c r="A20" s="28">
        <v>19</v>
      </c>
      <c r="B20" s="28"/>
      <c r="C20" s="28"/>
      <c r="D20" s="29"/>
      <c r="E20" s="30">
        <f t="shared" si="0"/>
        <v>0</v>
      </c>
      <c r="F20" s="30">
        <f t="shared" si="1"/>
        <v>0</v>
      </c>
      <c r="G20" s="30">
        <f t="shared" si="2"/>
        <v>0</v>
      </c>
      <c r="H20" s="30">
        <f t="shared" si="3"/>
        <v>0</v>
      </c>
      <c r="I20" s="39">
        <f>IF(D20&gt;0,VLOOKUP(D20,税率表!$A$48:$D$52,3,1),0)</f>
        <v>0</v>
      </c>
      <c r="J20" s="39">
        <f>IF(D20&gt;0,VLOOKUP(D20,税率表!$A$48:$D$52,4,1),0)</f>
        <v>0</v>
      </c>
      <c r="K20" s="39">
        <f>IF(D20&gt;税率表!$F$1,ROUND((D20-J20)/I20,2),'居民劳务费-倒算'!D20)</f>
        <v>0</v>
      </c>
      <c r="L20" s="39">
        <f t="shared" si="4"/>
        <v>0</v>
      </c>
    </row>
    <row r="21" spans="1:12">
      <c r="A21" s="28">
        <v>20</v>
      </c>
      <c r="B21" s="28"/>
      <c r="C21" s="28"/>
      <c r="D21" s="29"/>
      <c r="E21" s="30">
        <f t="shared" si="0"/>
        <v>0</v>
      </c>
      <c r="F21" s="30">
        <f t="shared" si="1"/>
        <v>0</v>
      </c>
      <c r="G21" s="30">
        <f t="shared" si="2"/>
        <v>0</v>
      </c>
      <c r="H21" s="30">
        <f t="shared" si="3"/>
        <v>0</v>
      </c>
      <c r="I21" s="39">
        <f>IF(D21&gt;0,VLOOKUP(D21,税率表!$A$48:$D$52,3,1),0)</f>
        <v>0</v>
      </c>
      <c r="J21" s="39">
        <f>IF(D21&gt;0,VLOOKUP(D21,税率表!$A$48:$D$52,4,1),0)</f>
        <v>0</v>
      </c>
      <c r="K21" s="39">
        <f>IF(D21&gt;税率表!$F$1,ROUND((D21-J21)/I21,2),'居民劳务费-倒算'!D21)</f>
        <v>0</v>
      </c>
      <c r="L21" s="39">
        <f t="shared" si="4"/>
        <v>0</v>
      </c>
    </row>
    <row r="22" spans="1:12">
      <c r="A22" s="28">
        <v>21</v>
      </c>
      <c r="B22" s="28"/>
      <c r="C22" s="28"/>
      <c r="D22" s="29"/>
      <c r="E22" s="30">
        <f t="shared" si="0"/>
        <v>0</v>
      </c>
      <c r="F22" s="30">
        <f t="shared" si="1"/>
        <v>0</v>
      </c>
      <c r="G22" s="30">
        <f t="shared" si="2"/>
        <v>0</v>
      </c>
      <c r="H22" s="30">
        <f t="shared" si="3"/>
        <v>0</v>
      </c>
      <c r="I22" s="39">
        <f>IF(D22&gt;0,VLOOKUP(D22,税率表!$A$48:$D$52,3,1),0)</f>
        <v>0</v>
      </c>
      <c r="J22" s="39">
        <f>IF(D22&gt;0,VLOOKUP(D22,税率表!$A$48:$D$52,4,1),0)</f>
        <v>0</v>
      </c>
      <c r="K22" s="39">
        <f>IF(D22&gt;税率表!$F$1,ROUND((D22-J22)/I22,2),'居民劳务费-倒算'!D22)</f>
        <v>0</v>
      </c>
      <c r="L22" s="39">
        <f t="shared" si="4"/>
        <v>0</v>
      </c>
    </row>
    <row r="23" spans="1:12">
      <c r="A23" s="28">
        <v>22</v>
      </c>
      <c r="B23" s="28"/>
      <c r="C23" s="28"/>
      <c r="D23" s="29"/>
      <c r="E23" s="30">
        <f t="shared" si="0"/>
        <v>0</v>
      </c>
      <c r="F23" s="30">
        <f t="shared" si="1"/>
        <v>0</v>
      </c>
      <c r="G23" s="30">
        <f t="shared" si="2"/>
        <v>0</v>
      </c>
      <c r="H23" s="30">
        <f t="shared" si="3"/>
        <v>0</v>
      </c>
      <c r="I23" s="39">
        <f>IF(D23&gt;0,VLOOKUP(D23,税率表!$A$48:$D$52,3,1),0)</f>
        <v>0</v>
      </c>
      <c r="J23" s="39">
        <f>IF(D23&gt;0,VLOOKUP(D23,税率表!$A$48:$D$52,4,1),0)</f>
        <v>0</v>
      </c>
      <c r="K23" s="39">
        <f>IF(D23&gt;税率表!$F$1,ROUND((D23-J23)/I23,2),'居民劳务费-倒算'!D23)</f>
        <v>0</v>
      </c>
      <c r="L23" s="39">
        <f t="shared" si="4"/>
        <v>0</v>
      </c>
    </row>
    <row r="24" spans="1:12">
      <c r="A24" s="28">
        <v>23</v>
      </c>
      <c r="B24" s="28"/>
      <c r="C24" s="28"/>
      <c r="D24" s="29"/>
      <c r="E24" s="30">
        <f t="shared" si="0"/>
        <v>0</v>
      </c>
      <c r="F24" s="30">
        <f t="shared" si="1"/>
        <v>0</v>
      </c>
      <c r="G24" s="30">
        <f t="shared" si="2"/>
        <v>0</v>
      </c>
      <c r="H24" s="30">
        <f t="shared" si="3"/>
        <v>0</v>
      </c>
      <c r="I24" s="39">
        <f>IF(D24&gt;0,VLOOKUP(D24,税率表!$A$48:$D$52,3,1),0)</f>
        <v>0</v>
      </c>
      <c r="J24" s="39">
        <f>IF(D24&gt;0,VLOOKUP(D24,税率表!$A$48:$D$52,4,1),0)</f>
        <v>0</v>
      </c>
      <c r="K24" s="39">
        <f>IF(D24&gt;税率表!$F$1,ROUND((D24-J24)/I24,2),'居民劳务费-倒算'!D24)</f>
        <v>0</v>
      </c>
      <c r="L24" s="39">
        <f t="shared" si="4"/>
        <v>0</v>
      </c>
    </row>
    <row r="25" spans="1:12">
      <c r="A25" s="28">
        <v>24</v>
      </c>
      <c r="B25" s="28"/>
      <c r="C25" s="28"/>
      <c r="D25" s="29"/>
      <c r="E25" s="30">
        <f t="shared" si="0"/>
        <v>0</v>
      </c>
      <c r="F25" s="30">
        <f t="shared" si="1"/>
        <v>0</v>
      </c>
      <c r="G25" s="30">
        <f t="shared" si="2"/>
        <v>0</v>
      </c>
      <c r="H25" s="30">
        <f t="shared" si="3"/>
        <v>0</v>
      </c>
      <c r="I25" s="39">
        <f>IF(D25&gt;0,VLOOKUP(D25,税率表!$A$48:$D$52,3,1),0)</f>
        <v>0</v>
      </c>
      <c r="J25" s="39">
        <f>IF(D25&gt;0,VLOOKUP(D25,税率表!$A$48:$D$52,4,1),0)</f>
        <v>0</v>
      </c>
      <c r="K25" s="39">
        <f>IF(D25&gt;税率表!$F$1,ROUND((D25-J25)/I25,2),'居民劳务费-倒算'!D25)</f>
        <v>0</v>
      </c>
      <c r="L25" s="39">
        <f t="shared" si="4"/>
        <v>0</v>
      </c>
    </row>
    <row r="26" spans="1:12">
      <c r="A26" s="28">
        <v>25</v>
      </c>
      <c r="B26" s="28"/>
      <c r="C26" s="28"/>
      <c r="D26" s="29"/>
      <c r="E26" s="30">
        <f t="shared" si="0"/>
        <v>0</v>
      </c>
      <c r="F26" s="30">
        <f t="shared" si="1"/>
        <v>0</v>
      </c>
      <c r="G26" s="30">
        <f t="shared" si="2"/>
        <v>0</v>
      </c>
      <c r="H26" s="30">
        <f t="shared" si="3"/>
        <v>0</v>
      </c>
      <c r="I26" s="39">
        <f>IF(D26&gt;0,VLOOKUP(D26,税率表!$A$48:$D$52,3,1),0)</f>
        <v>0</v>
      </c>
      <c r="J26" s="39">
        <f>IF(D26&gt;0,VLOOKUP(D26,税率表!$A$48:$D$52,4,1),0)</f>
        <v>0</v>
      </c>
      <c r="K26" s="39">
        <f>IF(D26&gt;税率表!$F$1,ROUND((D26-J26)/I26,2),'居民劳务费-倒算'!D26)</f>
        <v>0</v>
      </c>
      <c r="L26" s="39">
        <f t="shared" si="4"/>
        <v>0</v>
      </c>
    </row>
    <row r="27" spans="1:12">
      <c r="A27" s="28">
        <v>26</v>
      </c>
      <c r="B27" s="28"/>
      <c r="C27" s="28"/>
      <c r="D27" s="29"/>
      <c r="E27" s="30">
        <f t="shared" si="0"/>
        <v>0</v>
      </c>
      <c r="F27" s="30">
        <f t="shared" si="1"/>
        <v>0</v>
      </c>
      <c r="G27" s="30">
        <f t="shared" si="2"/>
        <v>0</v>
      </c>
      <c r="H27" s="30">
        <f t="shared" si="3"/>
        <v>0</v>
      </c>
      <c r="I27" s="39">
        <f>IF(D27&gt;0,VLOOKUP(D27,税率表!$A$48:$D$52,3,1),0)</f>
        <v>0</v>
      </c>
      <c r="J27" s="39">
        <f>IF(D27&gt;0,VLOOKUP(D27,税率表!$A$48:$D$52,4,1),0)</f>
        <v>0</v>
      </c>
      <c r="K27" s="39">
        <f>IF(D27&gt;税率表!$F$1,ROUND((D27-J27)/I27,2),'居民劳务费-倒算'!D27)</f>
        <v>0</v>
      </c>
      <c r="L27" s="39">
        <f t="shared" si="4"/>
        <v>0</v>
      </c>
    </row>
    <row r="28" spans="1:12">
      <c r="A28" s="28">
        <v>27</v>
      </c>
      <c r="B28" s="28"/>
      <c r="C28" s="28"/>
      <c r="D28" s="29"/>
      <c r="E28" s="30">
        <f t="shared" si="0"/>
        <v>0</v>
      </c>
      <c r="F28" s="30">
        <f t="shared" si="1"/>
        <v>0</v>
      </c>
      <c r="G28" s="30">
        <f t="shared" si="2"/>
        <v>0</v>
      </c>
      <c r="H28" s="30">
        <f t="shared" si="3"/>
        <v>0</v>
      </c>
      <c r="I28" s="39">
        <f>IF(D28&gt;0,VLOOKUP(D28,税率表!$A$48:$D$52,3,1),0)</f>
        <v>0</v>
      </c>
      <c r="J28" s="39">
        <f>IF(D28&gt;0,VLOOKUP(D28,税率表!$A$48:$D$52,4,1),0)</f>
        <v>0</v>
      </c>
      <c r="K28" s="39">
        <f>IF(D28&gt;税率表!$F$1,ROUND((D28-J28)/I28,2),'居民劳务费-倒算'!D28)</f>
        <v>0</v>
      </c>
      <c r="L28" s="39">
        <f t="shared" si="4"/>
        <v>0</v>
      </c>
    </row>
    <row r="29" spans="1:12">
      <c r="A29" s="28">
        <v>28</v>
      </c>
      <c r="B29" s="28"/>
      <c r="C29" s="28"/>
      <c r="D29" s="29"/>
      <c r="E29" s="30">
        <f t="shared" si="0"/>
        <v>0</v>
      </c>
      <c r="F29" s="30">
        <f t="shared" si="1"/>
        <v>0</v>
      </c>
      <c r="G29" s="30">
        <f t="shared" si="2"/>
        <v>0</v>
      </c>
      <c r="H29" s="30">
        <f t="shared" si="3"/>
        <v>0</v>
      </c>
      <c r="I29" s="39">
        <f>IF(D29&gt;0,VLOOKUP(D29,税率表!$A$48:$D$52,3,1),0)</f>
        <v>0</v>
      </c>
      <c r="J29" s="39">
        <f>IF(D29&gt;0,VLOOKUP(D29,税率表!$A$48:$D$52,4,1),0)</f>
        <v>0</v>
      </c>
      <c r="K29" s="39">
        <f>IF(D29&gt;税率表!$F$1,ROUND((D29-J29)/I29,2),'居民劳务费-倒算'!D29)</f>
        <v>0</v>
      </c>
      <c r="L29" s="39">
        <f t="shared" si="4"/>
        <v>0</v>
      </c>
    </row>
    <row r="30" spans="1:12">
      <c r="A30" s="28">
        <v>29</v>
      </c>
      <c r="B30" s="28"/>
      <c r="C30" s="28"/>
      <c r="D30" s="29"/>
      <c r="E30" s="30">
        <f t="shared" si="0"/>
        <v>0</v>
      </c>
      <c r="F30" s="30">
        <f t="shared" si="1"/>
        <v>0</v>
      </c>
      <c r="G30" s="30">
        <f t="shared" si="2"/>
        <v>0</v>
      </c>
      <c r="H30" s="30">
        <f t="shared" si="3"/>
        <v>0</v>
      </c>
      <c r="I30" s="39">
        <f>IF(D30&gt;0,VLOOKUP(D30,税率表!$A$48:$D$52,3,1),0)</f>
        <v>0</v>
      </c>
      <c r="J30" s="39">
        <f>IF(D30&gt;0,VLOOKUP(D30,税率表!$A$48:$D$52,4,1),0)</f>
        <v>0</v>
      </c>
      <c r="K30" s="39">
        <f>IF(D30&gt;税率表!$F$1,ROUND((D30-J30)/I30,2),'居民劳务费-倒算'!D30)</f>
        <v>0</v>
      </c>
      <c r="L30" s="39">
        <f t="shared" si="4"/>
        <v>0</v>
      </c>
    </row>
    <row r="31" spans="1:12">
      <c r="A31" s="28">
        <v>30</v>
      </c>
      <c r="B31" s="28"/>
      <c r="C31" s="28"/>
      <c r="D31" s="29"/>
      <c r="E31" s="30">
        <f t="shared" si="0"/>
        <v>0</v>
      </c>
      <c r="F31" s="30">
        <f t="shared" si="1"/>
        <v>0</v>
      </c>
      <c r="G31" s="30">
        <f t="shared" si="2"/>
        <v>0</v>
      </c>
      <c r="H31" s="30">
        <f t="shared" si="3"/>
        <v>0</v>
      </c>
      <c r="I31" s="39">
        <f>IF(D31&gt;0,VLOOKUP(D31,税率表!$A$48:$D$52,3,1),0)</f>
        <v>0</v>
      </c>
      <c r="J31" s="39">
        <f>IF(D31&gt;0,VLOOKUP(D31,税率表!$A$48:$D$52,4,1),0)</f>
        <v>0</v>
      </c>
      <c r="K31" s="39">
        <f>IF(D31&gt;税率表!$F$1,ROUND((D31-J31)/I31,2),'居民劳务费-倒算'!D31)</f>
        <v>0</v>
      </c>
      <c r="L31" s="39">
        <f t="shared" si="4"/>
        <v>0</v>
      </c>
    </row>
    <row r="32" spans="1:12">
      <c r="A32" s="28">
        <v>31</v>
      </c>
      <c r="B32" s="28"/>
      <c r="C32" s="28"/>
      <c r="D32" s="29"/>
      <c r="E32" s="30">
        <f t="shared" si="0"/>
        <v>0</v>
      </c>
      <c r="F32" s="30">
        <f t="shared" si="1"/>
        <v>0</v>
      </c>
      <c r="G32" s="30">
        <f t="shared" si="2"/>
        <v>0</v>
      </c>
      <c r="H32" s="30">
        <f t="shared" si="3"/>
        <v>0</v>
      </c>
      <c r="I32" s="39">
        <f>IF(D32&gt;0,VLOOKUP(D32,税率表!$A$48:$D$52,3,1),0)</f>
        <v>0</v>
      </c>
      <c r="J32" s="39">
        <f>IF(D32&gt;0,VLOOKUP(D32,税率表!$A$48:$D$52,4,1),0)</f>
        <v>0</v>
      </c>
      <c r="K32" s="39">
        <f>IF(D32&gt;税率表!$F$1,ROUND((D32-J32)/I32,2),'居民劳务费-倒算'!D32)</f>
        <v>0</v>
      </c>
      <c r="L32" s="39">
        <f t="shared" si="4"/>
        <v>0</v>
      </c>
    </row>
    <row r="33" spans="1:12">
      <c r="A33" s="28">
        <v>32</v>
      </c>
      <c r="B33" s="28"/>
      <c r="C33" s="28"/>
      <c r="D33" s="29"/>
      <c r="E33" s="30">
        <f t="shared" si="0"/>
        <v>0</v>
      </c>
      <c r="F33" s="30">
        <f t="shared" si="1"/>
        <v>0</v>
      </c>
      <c r="G33" s="30">
        <f t="shared" si="2"/>
        <v>0</v>
      </c>
      <c r="H33" s="30">
        <f t="shared" si="3"/>
        <v>0</v>
      </c>
      <c r="I33" s="39">
        <f>IF(D33&gt;0,VLOOKUP(D33,税率表!$A$48:$D$52,3,1),0)</f>
        <v>0</v>
      </c>
      <c r="J33" s="39">
        <f>IF(D33&gt;0,VLOOKUP(D33,税率表!$A$48:$D$52,4,1),0)</f>
        <v>0</v>
      </c>
      <c r="K33" s="39">
        <f>IF(D33&gt;税率表!$F$1,ROUND((D33-J33)/I33,2),'居民劳务费-倒算'!D33)</f>
        <v>0</v>
      </c>
      <c r="L33" s="39">
        <f t="shared" si="4"/>
        <v>0</v>
      </c>
    </row>
    <row r="34" spans="1:12">
      <c r="A34" s="28">
        <v>33</v>
      </c>
      <c r="B34" s="28"/>
      <c r="C34" s="28"/>
      <c r="D34" s="29"/>
      <c r="E34" s="30">
        <f t="shared" si="0"/>
        <v>0</v>
      </c>
      <c r="F34" s="30">
        <f t="shared" si="1"/>
        <v>0</v>
      </c>
      <c r="G34" s="30">
        <f t="shared" si="2"/>
        <v>0</v>
      </c>
      <c r="H34" s="30">
        <f t="shared" si="3"/>
        <v>0</v>
      </c>
      <c r="I34" s="39">
        <f>IF(D34&gt;0,VLOOKUP(D34,税率表!$A$48:$D$52,3,1),0)</f>
        <v>0</v>
      </c>
      <c r="J34" s="39">
        <f>IF(D34&gt;0,VLOOKUP(D34,税率表!$A$48:$D$52,4,1),0)</f>
        <v>0</v>
      </c>
      <c r="K34" s="39">
        <f>IF(D34&gt;税率表!$F$1,ROUND((D34-J34)/I34,2),'居民劳务费-倒算'!D34)</f>
        <v>0</v>
      </c>
      <c r="L34" s="39">
        <f t="shared" si="4"/>
        <v>0</v>
      </c>
    </row>
    <row r="35" spans="1:12">
      <c r="A35" s="28">
        <v>34</v>
      </c>
      <c r="B35" s="28"/>
      <c r="C35" s="28"/>
      <c r="D35" s="29"/>
      <c r="E35" s="30">
        <f t="shared" si="0"/>
        <v>0</v>
      </c>
      <c r="F35" s="30">
        <f t="shared" si="1"/>
        <v>0</v>
      </c>
      <c r="G35" s="30">
        <f t="shared" si="2"/>
        <v>0</v>
      </c>
      <c r="H35" s="30">
        <f t="shared" si="3"/>
        <v>0</v>
      </c>
      <c r="I35" s="39">
        <f>IF(D35&gt;0,VLOOKUP(D35,税率表!$A$48:$D$52,3,1),0)</f>
        <v>0</v>
      </c>
      <c r="J35" s="39">
        <f>IF(D35&gt;0,VLOOKUP(D35,税率表!$A$48:$D$52,4,1),0)</f>
        <v>0</v>
      </c>
      <c r="K35" s="39">
        <f>IF(D35&gt;税率表!$F$1,ROUND((D35-J35)/I35,2),'居民劳务费-倒算'!D35)</f>
        <v>0</v>
      </c>
      <c r="L35" s="39">
        <f t="shared" si="4"/>
        <v>0</v>
      </c>
    </row>
    <row r="36" spans="1:12">
      <c r="A36" s="28">
        <v>35</v>
      </c>
      <c r="B36" s="28"/>
      <c r="C36" s="28"/>
      <c r="D36" s="29"/>
      <c r="E36" s="30">
        <f t="shared" si="0"/>
        <v>0</v>
      </c>
      <c r="F36" s="30">
        <f t="shared" si="1"/>
        <v>0</v>
      </c>
      <c r="G36" s="30">
        <f t="shared" si="2"/>
        <v>0</v>
      </c>
      <c r="H36" s="30">
        <f t="shared" si="3"/>
        <v>0</v>
      </c>
      <c r="I36" s="39">
        <f>IF(D36&gt;0,VLOOKUP(D36,税率表!$A$48:$D$52,3,1),0)</f>
        <v>0</v>
      </c>
      <c r="J36" s="39">
        <f>IF(D36&gt;0,VLOOKUP(D36,税率表!$A$48:$D$52,4,1),0)</f>
        <v>0</v>
      </c>
      <c r="K36" s="39">
        <f>IF(D36&gt;税率表!$F$1,ROUND((D36-J36)/I36,2),'居民劳务费-倒算'!D36)</f>
        <v>0</v>
      </c>
      <c r="L36" s="39">
        <f t="shared" si="4"/>
        <v>0</v>
      </c>
    </row>
    <row r="37" spans="1:12">
      <c r="A37" s="28">
        <v>36</v>
      </c>
      <c r="B37" s="28"/>
      <c r="C37" s="28"/>
      <c r="D37" s="29"/>
      <c r="E37" s="30">
        <f t="shared" si="0"/>
        <v>0</v>
      </c>
      <c r="F37" s="30">
        <f t="shared" si="1"/>
        <v>0</v>
      </c>
      <c r="G37" s="30">
        <f t="shared" si="2"/>
        <v>0</v>
      </c>
      <c r="H37" s="30">
        <f t="shared" si="3"/>
        <v>0</v>
      </c>
      <c r="I37" s="39">
        <f>IF(D37&gt;0,VLOOKUP(D37,税率表!$A$48:$D$52,3,1),0)</f>
        <v>0</v>
      </c>
      <c r="J37" s="39">
        <f>IF(D37&gt;0,VLOOKUP(D37,税率表!$A$48:$D$52,4,1),0)</f>
        <v>0</v>
      </c>
      <c r="K37" s="39">
        <f>IF(D37&gt;税率表!$F$1,ROUND((D37-J37)/I37,2),'居民劳务费-倒算'!D37)</f>
        <v>0</v>
      </c>
      <c r="L37" s="39">
        <f t="shared" si="4"/>
        <v>0</v>
      </c>
    </row>
    <row r="38" spans="1:12">
      <c r="A38" s="28">
        <v>37</v>
      </c>
      <c r="B38" s="28"/>
      <c r="C38" s="28"/>
      <c r="D38" s="29"/>
      <c r="E38" s="30">
        <f t="shared" si="0"/>
        <v>0</v>
      </c>
      <c r="F38" s="30">
        <f t="shared" si="1"/>
        <v>0</v>
      </c>
      <c r="G38" s="30">
        <f t="shared" si="2"/>
        <v>0</v>
      </c>
      <c r="H38" s="30">
        <f t="shared" si="3"/>
        <v>0</v>
      </c>
      <c r="I38" s="39">
        <f>IF(D38&gt;0,VLOOKUP(D38,税率表!$A$48:$D$52,3,1),0)</f>
        <v>0</v>
      </c>
      <c r="J38" s="39">
        <f>IF(D38&gt;0,VLOOKUP(D38,税率表!$A$48:$D$52,4,1),0)</f>
        <v>0</v>
      </c>
      <c r="K38" s="39">
        <f>IF(D38&gt;税率表!$F$1,ROUND((D38-J38)/I38,2),'居民劳务费-倒算'!D38)</f>
        <v>0</v>
      </c>
      <c r="L38" s="39">
        <f t="shared" si="4"/>
        <v>0</v>
      </c>
    </row>
    <row r="39" spans="1:12">
      <c r="A39" s="28">
        <v>38</v>
      </c>
      <c r="B39" s="28"/>
      <c r="C39" s="28"/>
      <c r="D39" s="29"/>
      <c r="E39" s="30">
        <f t="shared" si="0"/>
        <v>0</v>
      </c>
      <c r="F39" s="30">
        <f t="shared" si="1"/>
        <v>0</v>
      </c>
      <c r="G39" s="30">
        <f t="shared" si="2"/>
        <v>0</v>
      </c>
      <c r="H39" s="30">
        <f t="shared" si="3"/>
        <v>0</v>
      </c>
      <c r="I39" s="39">
        <f>IF(D39&gt;0,VLOOKUP(D39,税率表!$A$48:$D$52,3,1),0)</f>
        <v>0</v>
      </c>
      <c r="J39" s="39">
        <f>IF(D39&gt;0,VLOOKUP(D39,税率表!$A$48:$D$52,4,1),0)</f>
        <v>0</v>
      </c>
      <c r="K39" s="39">
        <f>IF(D39&gt;税率表!$F$1,ROUND((D39-J39)/I39,2),'居民劳务费-倒算'!D39)</f>
        <v>0</v>
      </c>
      <c r="L39" s="39">
        <f t="shared" si="4"/>
        <v>0</v>
      </c>
    </row>
    <row r="40" spans="1:12">
      <c r="A40" s="28">
        <v>39</v>
      </c>
      <c r="B40" s="28"/>
      <c r="C40" s="28"/>
      <c r="D40" s="29"/>
      <c r="E40" s="30">
        <f t="shared" si="0"/>
        <v>0</v>
      </c>
      <c r="F40" s="30">
        <f t="shared" si="1"/>
        <v>0</v>
      </c>
      <c r="G40" s="30">
        <f t="shared" si="2"/>
        <v>0</v>
      </c>
      <c r="H40" s="30">
        <f t="shared" si="3"/>
        <v>0</v>
      </c>
      <c r="I40" s="39">
        <f>IF(D40&gt;0,VLOOKUP(D40,税率表!$A$48:$D$52,3,1),0)</f>
        <v>0</v>
      </c>
      <c r="J40" s="39">
        <f>IF(D40&gt;0,VLOOKUP(D40,税率表!$A$48:$D$52,4,1),0)</f>
        <v>0</v>
      </c>
      <c r="K40" s="39">
        <f>IF(D40&gt;税率表!$F$1,ROUND((D40-J40)/I40,2),'居民劳务费-倒算'!D40)</f>
        <v>0</v>
      </c>
      <c r="L40" s="39">
        <f t="shared" si="4"/>
        <v>0</v>
      </c>
    </row>
    <row r="41" spans="1:12">
      <c r="A41" s="28">
        <v>40</v>
      </c>
      <c r="B41" s="28"/>
      <c r="C41" s="28"/>
      <c r="D41" s="29"/>
      <c r="E41" s="30">
        <f t="shared" si="0"/>
        <v>0</v>
      </c>
      <c r="F41" s="30">
        <f t="shared" si="1"/>
        <v>0</v>
      </c>
      <c r="G41" s="30">
        <f t="shared" si="2"/>
        <v>0</v>
      </c>
      <c r="H41" s="30">
        <f t="shared" si="3"/>
        <v>0</v>
      </c>
      <c r="I41" s="39">
        <f>IF(D41&gt;0,VLOOKUP(D41,税率表!$A$48:$D$52,3,1),0)</f>
        <v>0</v>
      </c>
      <c r="J41" s="39">
        <f>IF(D41&gt;0,VLOOKUP(D41,税率表!$A$48:$D$52,4,1),0)</f>
        <v>0</v>
      </c>
      <c r="K41" s="39">
        <f>IF(D41&gt;税率表!$F$1,ROUND((D41-J41)/I41,2),'居民劳务费-倒算'!D41)</f>
        <v>0</v>
      </c>
      <c r="L41" s="39">
        <f t="shared" si="4"/>
        <v>0</v>
      </c>
    </row>
    <row r="42" spans="1:12">
      <c r="A42" s="28">
        <v>41</v>
      </c>
      <c r="B42" s="28"/>
      <c r="C42" s="28"/>
      <c r="D42" s="29"/>
      <c r="E42" s="30">
        <f t="shared" si="0"/>
        <v>0</v>
      </c>
      <c r="F42" s="30">
        <f t="shared" si="1"/>
        <v>0</v>
      </c>
      <c r="G42" s="30">
        <f t="shared" si="2"/>
        <v>0</v>
      </c>
      <c r="H42" s="30">
        <f t="shared" si="3"/>
        <v>0</v>
      </c>
      <c r="I42" s="39">
        <f>IF(D42&gt;0,VLOOKUP(D42,税率表!$A$48:$D$52,3,1),0)</f>
        <v>0</v>
      </c>
      <c r="J42" s="39">
        <f>IF(D42&gt;0,VLOOKUP(D42,税率表!$A$48:$D$52,4,1),0)</f>
        <v>0</v>
      </c>
      <c r="K42" s="39">
        <f>IF(D42&gt;税率表!$F$1,ROUND((D42-J42)/I42,2),'居民劳务费-倒算'!D42)</f>
        <v>0</v>
      </c>
      <c r="L42" s="39">
        <f t="shared" si="4"/>
        <v>0</v>
      </c>
    </row>
    <row r="43" spans="1:12">
      <c r="A43" s="28">
        <v>42</v>
      </c>
      <c r="B43" s="28"/>
      <c r="C43" s="28"/>
      <c r="D43" s="29"/>
      <c r="E43" s="30">
        <f t="shared" si="0"/>
        <v>0</v>
      </c>
      <c r="F43" s="30">
        <f t="shared" si="1"/>
        <v>0</v>
      </c>
      <c r="G43" s="30">
        <f t="shared" si="2"/>
        <v>0</v>
      </c>
      <c r="H43" s="30">
        <f t="shared" si="3"/>
        <v>0</v>
      </c>
      <c r="I43" s="39">
        <f>IF(D43&gt;0,VLOOKUP(D43,税率表!$A$48:$D$52,3,1),0)</f>
        <v>0</v>
      </c>
      <c r="J43" s="39">
        <f>IF(D43&gt;0,VLOOKUP(D43,税率表!$A$48:$D$52,4,1),0)</f>
        <v>0</v>
      </c>
      <c r="K43" s="39">
        <f>IF(D43&gt;税率表!$F$1,ROUND((D43-J43)/I43,2),'居民劳务费-倒算'!D43)</f>
        <v>0</v>
      </c>
      <c r="L43" s="39">
        <f t="shared" si="4"/>
        <v>0</v>
      </c>
    </row>
    <row r="44" spans="1:12">
      <c r="A44" s="28">
        <v>43</v>
      </c>
      <c r="B44" s="28"/>
      <c r="C44" s="28"/>
      <c r="D44" s="29"/>
      <c r="E44" s="30">
        <f t="shared" si="0"/>
        <v>0</v>
      </c>
      <c r="F44" s="30">
        <f t="shared" si="1"/>
        <v>0</v>
      </c>
      <c r="G44" s="30">
        <f t="shared" si="2"/>
        <v>0</v>
      </c>
      <c r="H44" s="30">
        <f t="shared" si="3"/>
        <v>0</v>
      </c>
      <c r="I44" s="39">
        <f>IF(D44&gt;0,VLOOKUP(D44,税率表!$A$48:$D$52,3,1),0)</f>
        <v>0</v>
      </c>
      <c r="J44" s="39">
        <f>IF(D44&gt;0,VLOOKUP(D44,税率表!$A$48:$D$52,4,1),0)</f>
        <v>0</v>
      </c>
      <c r="K44" s="39">
        <f>IF(D44&gt;税率表!$F$1,ROUND((D44-J44)/I44,2),'居民劳务费-倒算'!D44)</f>
        <v>0</v>
      </c>
      <c r="L44" s="39">
        <f t="shared" si="4"/>
        <v>0</v>
      </c>
    </row>
    <row r="45" spans="1:12">
      <c r="A45" s="28">
        <v>44</v>
      </c>
      <c r="B45" s="28"/>
      <c r="C45" s="28"/>
      <c r="D45" s="29"/>
      <c r="E45" s="30">
        <f t="shared" si="0"/>
        <v>0</v>
      </c>
      <c r="F45" s="30">
        <f t="shared" si="1"/>
        <v>0</v>
      </c>
      <c r="G45" s="30">
        <f t="shared" si="2"/>
        <v>0</v>
      </c>
      <c r="H45" s="30">
        <f t="shared" si="3"/>
        <v>0</v>
      </c>
      <c r="I45" s="39">
        <f>IF(D45&gt;0,VLOOKUP(D45,税率表!$A$48:$D$52,3,1),0)</f>
        <v>0</v>
      </c>
      <c r="J45" s="39">
        <f>IF(D45&gt;0,VLOOKUP(D45,税率表!$A$48:$D$52,4,1),0)</f>
        <v>0</v>
      </c>
      <c r="K45" s="39">
        <f>IF(D45&gt;税率表!$F$1,ROUND((D45-J45)/I45,2),'居民劳务费-倒算'!D45)</f>
        <v>0</v>
      </c>
      <c r="L45" s="39">
        <f t="shared" si="4"/>
        <v>0</v>
      </c>
    </row>
    <row r="46" spans="1:12">
      <c r="A46" s="28">
        <v>45</v>
      </c>
      <c r="B46" s="28"/>
      <c r="C46" s="28"/>
      <c r="D46" s="29"/>
      <c r="E46" s="30">
        <f t="shared" si="0"/>
        <v>0</v>
      </c>
      <c r="F46" s="30">
        <f t="shared" si="1"/>
        <v>0</v>
      </c>
      <c r="G46" s="30">
        <f t="shared" si="2"/>
        <v>0</v>
      </c>
      <c r="H46" s="30">
        <f t="shared" si="3"/>
        <v>0</v>
      </c>
      <c r="I46" s="39">
        <f>IF(D46&gt;0,VLOOKUP(D46,税率表!$A$48:$D$52,3,1),0)</f>
        <v>0</v>
      </c>
      <c r="J46" s="39">
        <f>IF(D46&gt;0,VLOOKUP(D46,税率表!$A$48:$D$52,4,1),0)</f>
        <v>0</v>
      </c>
      <c r="K46" s="39">
        <f>IF(D46&gt;税率表!$F$1,ROUND((D46-J46)/I46,2),'居民劳务费-倒算'!D46)</f>
        <v>0</v>
      </c>
      <c r="L46" s="39">
        <f t="shared" si="4"/>
        <v>0</v>
      </c>
    </row>
    <row r="47" spans="1:12">
      <c r="A47" s="28">
        <v>46</v>
      </c>
      <c r="B47" s="28"/>
      <c r="C47" s="28"/>
      <c r="D47" s="29"/>
      <c r="E47" s="30">
        <f t="shared" si="0"/>
        <v>0</v>
      </c>
      <c r="F47" s="30">
        <f t="shared" si="1"/>
        <v>0</v>
      </c>
      <c r="G47" s="30">
        <f t="shared" si="2"/>
        <v>0</v>
      </c>
      <c r="H47" s="30">
        <f t="shared" si="3"/>
        <v>0</v>
      </c>
      <c r="I47" s="39">
        <f>IF(D47&gt;0,VLOOKUP(D47,税率表!$A$48:$D$52,3,1),0)</f>
        <v>0</v>
      </c>
      <c r="J47" s="39">
        <f>IF(D47&gt;0,VLOOKUP(D47,税率表!$A$48:$D$52,4,1),0)</f>
        <v>0</v>
      </c>
      <c r="K47" s="39">
        <f>IF(D47&gt;税率表!$F$1,ROUND((D47-J47)/I47,2),'居民劳务费-倒算'!D47)</f>
        <v>0</v>
      </c>
      <c r="L47" s="39">
        <f t="shared" si="4"/>
        <v>0</v>
      </c>
    </row>
    <row r="48" spans="1:12">
      <c r="A48" s="28">
        <v>47</v>
      </c>
      <c r="B48" s="28"/>
      <c r="C48" s="28"/>
      <c r="D48" s="29"/>
      <c r="E48" s="30">
        <f t="shared" si="0"/>
        <v>0</v>
      </c>
      <c r="F48" s="30">
        <f t="shared" si="1"/>
        <v>0</v>
      </c>
      <c r="G48" s="30">
        <f t="shared" si="2"/>
        <v>0</v>
      </c>
      <c r="H48" s="30">
        <f t="shared" si="3"/>
        <v>0</v>
      </c>
      <c r="I48" s="39">
        <f>IF(D48&gt;0,VLOOKUP(D48,税率表!$A$48:$D$52,3,1),0)</f>
        <v>0</v>
      </c>
      <c r="J48" s="39">
        <f>IF(D48&gt;0,VLOOKUP(D48,税率表!$A$48:$D$52,4,1),0)</f>
        <v>0</v>
      </c>
      <c r="K48" s="39">
        <f>IF(D48&gt;税率表!$F$1,ROUND((D48-J48)/I48,2),'居民劳务费-倒算'!D48)</f>
        <v>0</v>
      </c>
      <c r="L48" s="39">
        <f t="shared" si="4"/>
        <v>0</v>
      </c>
    </row>
    <row r="49" spans="1:12">
      <c r="A49" s="28">
        <v>48</v>
      </c>
      <c r="B49" s="28"/>
      <c r="C49" s="28"/>
      <c r="D49" s="29"/>
      <c r="E49" s="30">
        <f t="shared" si="0"/>
        <v>0</v>
      </c>
      <c r="F49" s="30">
        <f t="shared" si="1"/>
        <v>0</v>
      </c>
      <c r="G49" s="30">
        <f t="shared" si="2"/>
        <v>0</v>
      </c>
      <c r="H49" s="30">
        <f t="shared" si="3"/>
        <v>0</v>
      </c>
      <c r="I49" s="39">
        <f>IF(D49&gt;0,VLOOKUP(D49,税率表!$A$48:$D$52,3,1),0)</f>
        <v>0</v>
      </c>
      <c r="J49" s="39">
        <f>IF(D49&gt;0,VLOOKUP(D49,税率表!$A$48:$D$52,4,1),0)</f>
        <v>0</v>
      </c>
      <c r="K49" s="39">
        <f>IF(D49&gt;税率表!$F$1,ROUND((D49-J49)/I49,2),'居民劳务费-倒算'!D49)</f>
        <v>0</v>
      </c>
      <c r="L49" s="39">
        <f t="shared" si="4"/>
        <v>0</v>
      </c>
    </row>
    <row r="50" spans="1:12">
      <c r="A50" s="28">
        <v>49</v>
      </c>
      <c r="B50" s="28"/>
      <c r="C50" s="28"/>
      <c r="D50" s="29"/>
      <c r="E50" s="30">
        <f t="shared" si="0"/>
        <v>0</v>
      </c>
      <c r="F50" s="30">
        <f t="shared" si="1"/>
        <v>0</v>
      </c>
      <c r="G50" s="30">
        <f t="shared" si="2"/>
        <v>0</v>
      </c>
      <c r="H50" s="30">
        <f t="shared" si="3"/>
        <v>0</v>
      </c>
      <c r="I50" s="39">
        <f>IF(D50&gt;0,VLOOKUP(D50,税率表!$A$48:$D$52,3,1),0)</f>
        <v>0</v>
      </c>
      <c r="J50" s="39">
        <f>IF(D50&gt;0,VLOOKUP(D50,税率表!$A$48:$D$52,4,1),0)</f>
        <v>0</v>
      </c>
      <c r="K50" s="39">
        <f>IF(D50&gt;税率表!$F$1,ROUND((D50-J50)/I50,2),'居民劳务费-倒算'!D50)</f>
        <v>0</v>
      </c>
      <c r="L50" s="39">
        <f t="shared" si="4"/>
        <v>0</v>
      </c>
    </row>
    <row r="51" spans="1:12">
      <c r="A51" s="28">
        <v>50</v>
      </c>
      <c r="B51" s="28"/>
      <c r="C51" s="28"/>
      <c r="D51" s="29"/>
      <c r="E51" s="30">
        <f t="shared" si="0"/>
        <v>0</v>
      </c>
      <c r="F51" s="30">
        <f t="shared" si="1"/>
        <v>0</v>
      </c>
      <c r="G51" s="30">
        <f t="shared" si="2"/>
        <v>0</v>
      </c>
      <c r="H51" s="30">
        <f t="shared" si="3"/>
        <v>0</v>
      </c>
      <c r="I51" s="39">
        <f>IF(D51&gt;0,VLOOKUP(D51,税率表!$A$48:$D$52,3,1),0)</f>
        <v>0</v>
      </c>
      <c r="J51" s="39">
        <f>IF(D51&gt;0,VLOOKUP(D51,税率表!$A$48:$D$52,4,1),0)</f>
        <v>0</v>
      </c>
      <c r="K51" s="39">
        <f>IF(D51&gt;税率表!$F$1,ROUND((D51-J51)/I51,2),'居民劳务费-倒算'!D51)</f>
        <v>0</v>
      </c>
      <c r="L51" s="39">
        <f t="shared" si="4"/>
        <v>0</v>
      </c>
    </row>
    <row r="52" spans="1:12">
      <c r="A52" s="28">
        <v>51</v>
      </c>
      <c r="B52" s="28"/>
      <c r="C52" s="28"/>
      <c r="D52" s="29"/>
      <c r="E52" s="30">
        <f t="shared" si="0"/>
        <v>0</v>
      </c>
      <c r="F52" s="30">
        <f t="shared" si="1"/>
        <v>0</v>
      </c>
      <c r="G52" s="30">
        <f t="shared" si="2"/>
        <v>0</v>
      </c>
      <c r="H52" s="30">
        <f t="shared" si="3"/>
        <v>0</v>
      </c>
      <c r="I52" s="39">
        <f>IF(D52&gt;0,VLOOKUP(D52,税率表!$A$48:$D$52,3,1),0)</f>
        <v>0</v>
      </c>
      <c r="J52" s="39">
        <f>IF(D52&gt;0,VLOOKUP(D52,税率表!$A$48:$D$52,4,1),0)</f>
        <v>0</v>
      </c>
      <c r="K52" s="39">
        <f>IF(D52&gt;税率表!$F$1,ROUND((D52-J52)/I52,2),'居民劳务费-倒算'!D52)</f>
        <v>0</v>
      </c>
      <c r="L52" s="39">
        <f t="shared" si="4"/>
        <v>0</v>
      </c>
    </row>
    <row r="53" spans="1:12">
      <c r="A53" s="28">
        <v>52</v>
      </c>
      <c r="B53" s="28"/>
      <c r="C53" s="28"/>
      <c r="D53" s="29"/>
      <c r="E53" s="30">
        <f t="shared" si="0"/>
        <v>0</v>
      </c>
      <c r="F53" s="30">
        <f t="shared" si="1"/>
        <v>0</v>
      </c>
      <c r="G53" s="30">
        <f t="shared" si="2"/>
        <v>0</v>
      </c>
      <c r="H53" s="30">
        <f t="shared" si="3"/>
        <v>0</v>
      </c>
      <c r="I53" s="39">
        <f>IF(D53&gt;0,VLOOKUP(D53,税率表!$A$48:$D$52,3,1),0)</f>
        <v>0</v>
      </c>
      <c r="J53" s="39">
        <f>IF(D53&gt;0,VLOOKUP(D53,税率表!$A$48:$D$52,4,1),0)</f>
        <v>0</v>
      </c>
      <c r="K53" s="39">
        <f>IF(D53&gt;税率表!$F$1,ROUND((D53-J53)/I53,2),'居民劳务费-倒算'!D53)</f>
        <v>0</v>
      </c>
      <c r="L53" s="39">
        <f t="shared" si="4"/>
        <v>0</v>
      </c>
    </row>
    <row r="54" spans="1:12">
      <c r="A54" s="28">
        <v>53</v>
      </c>
      <c r="B54" s="28"/>
      <c r="C54" s="28"/>
      <c r="D54" s="29"/>
      <c r="E54" s="30">
        <f t="shared" si="0"/>
        <v>0</v>
      </c>
      <c r="F54" s="30">
        <f t="shared" si="1"/>
        <v>0</v>
      </c>
      <c r="G54" s="30">
        <f t="shared" si="2"/>
        <v>0</v>
      </c>
      <c r="H54" s="30">
        <f t="shared" si="3"/>
        <v>0</v>
      </c>
      <c r="I54" s="39">
        <f>IF(D54&gt;0,VLOOKUP(D54,税率表!$A$48:$D$52,3,1),0)</f>
        <v>0</v>
      </c>
      <c r="J54" s="39">
        <f>IF(D54&gt;0,VLOOKUP(D54,税率表!$A$48:$D$52,4,1),0)</f>
        <v>0</v>
      </c>
      <c r="K54" s="39">
        <f>IF(D54&gt;税率表!$F$1,ROUND((D54-J54)/I54,2),'居民劳务费-倒算'!D54)</f>
        <v>0</v>
      </c>
      <c r="L54" s="39">
        <f t="shared" si="4"/>
        <v>0</v>
      </c>
    </row>
    <row r="55" spans="1:12">
      <c r="A55" s="28">
        <v>54</v>
      </c>
      <c r="B55" s="28"/>
      <c r="C55" s="28"/>
      <c r="D55" s="29"/>
      <c r="E55" s="30">
        <f t="shared" si="0"/>
        <v>0</v>
      </c>
      <c r="F55" s="30">
        <f t="shared" si="1"/>
        <v>0</v>
      </c>
      <c r="G55" s="30">
        <f t="shared" si="2"/>
        <v>0</v>
      </c>
      <c r="H55" s="30">
        <f t="shared" si="3"/>
        <v>0</v>
      </c>
      <c r="I55" s="39">
        <f>IF(D55&gt;0,VLOOKUP(D55,税率表!$A$48:$D$52,3,1),0)</f>
        <v>0</v>
      </c>
      <c r="J55" s="39">
        <f>IF(D55&gt;0,VLOOKUP(D55,税率表!$A$48:$D$52,4,1),0)</f>
        <v>0</v>
      </c>
      <c r="K55" s="39">
        <f>IF(D55&gt;税率表!$F$1,ROUND((D55-J55)/I55,2),'居民劳务费-倒算'!D55)</f>
        <v>0</v>
      </c>
      <c r="L55" s="39">
        <f t="shared" si="4"/>
        <v>0</v>
      </c>
    </row>
    <row r="56" spans="1:12">
      <c r="A56" s="28">
        <v>55</v>
      </c>
      <c r="B56" s="28"/>
      <c r="C56" s="28"/>
      <c r="D56" s="29"/>
      <c r="E56" s="30">
        <f t="shared" si="0"/>
        <v>0</v>
      </c>
      <c r="F56" s="30">
        <f t="shared" si="1"/>
        <v>0</v>
      </c>
      <c r="G56" s="30">
        <f t="shared" si="2"/>
        <v>0</v>
      </c>
      <c r="H56" s="30">
        <f t="shared" si="3"/>
        <v>0</v>
      </c>
      <c r="I56" s="39">
        <f>IF(D56&gt;0,VLOOKUP(D56,税率表!$A$48:$D$52,3,1),0)</f>
        <v>0</v>
      </c>
      <c r="J56" s="39">
        <f>IF(D56&gt;0,VLOOKUP(D56,税率表!$A$48:$D$52,4,1),0)</f>
        <v>0</v>
      </c>
      <c r="K56" s="39">
        <f>IF(D56&gt;税率表!$F$1,ROUND((D56-J56)/I56,2),'居民劳务费-倒算'!D56)</f>
        <v>0</v>
      </c>
      <c r="L56" s="39">
        <f t="shared" si="4"/>
        <v>0</v>
      </c>
    </row>
    <row r="57" spans="1:12">
      <c r="A57" s="28">
        <v>56</v>
      </c>
      <c r="B57" s="28"/>
      <c r="C57" s="28"/>
      <c r="D57" s="29"/>
      <c r="E57" s="30">
        <f t="shared" si="0"/>
        <v>0</v>
      </c>
      <c r="F57" s="30">
        <f t="shared" si="1"/>
        <v>0</v>
      </c>
      <c r="G57" s="30">
        <f t="shared" si="2"/>
        <v>0</v>
      </c>
      <c r="H57" s="30">
        <f t="shared" si="3"/>
        <v>0</v>
      </c>
      <c r="I57" s="39">
        <f>IF(D57&gt;0,VLOOKUP(D57,税率表!$A$48:$D$52,3,1),0)</f>
        <v>0</v>
      </c>
      <c r="J57" s="39">
        <f>IF(D57&gt;0,VLOOKUP(D57,税率表!$A$48:$D$52,4,1),0)</f>
        <v>0</v>
      </c>
      <c r="K57" s="39">
        <f>IF(D57&gt;税率表!$F$1,ROUND((D57-J57)/I57,2),'居民劳务费-倒算'!D57)</f>
        <v>0</v>
      </c>
      <c r="L57" s="39">
        <f t="shared" si="4"/>
        <v>0</v>
      </c>
    </row>
    <row r="58" spans="1:12">
      <c r="A58" s="28">
        <v>57</v>
      </c>
      <c r="B58" s="28"/>
      <c r="C58" s="28"/>
      <c r="D58" s="29"/>
      <c r="E58" s="30">
        <f t="shared" si="0"/>
        <v>0</v>
      </c>
      <c r="F58" s="30">
        <f t="shared" si="1"/>
        <v>0</v>
      </c>
      <c r="G58" s="30">
        <f t="shared" si="2"/>
        <v>0</v>
      </c>
      <c r="H58" s="30">
        <f t="shared" si="3"/>
        <v>0</v>
      </c>
      <c r="I58" s="39">
        <f>IF(D58&gt;0,VLOOKUP(D58,税率表!$A$48:$D$52,3,1),0)</f>
        <v>0</v>
      </c>
      <c r="J58" s="39">
        <f>IF(D58&gt;0,VLOOKUP(D58,税率表!$A$48:$D$52,4,1),0)</f>
        <v>0</v>
      </c>
      <c r="K58" s="39">
        <f>IF(D58&gt;税率表!$F$1,ROUND((D58-J58)/I58,2),'居民劳务费-倒算'!D58)</f>
        <v>0</v>
      </c>
      <c r="L58" s="39">
        <f t="shared" si="4"/>
        <v>0</v>
      </c>
    </row>
    <row r="59" spans="1:12">
      <c r="A59" s="28">
        <v>58</v>
      </c>
      <c r="B59" s="28"/>
      <c r="C59" s="28"/>
      <c r="D59" s="29"/>
      <c r="E59" s="30">
        <f t="shared" si="0"/>
        <v>0</v>
      </c>
      <c r="F59" s="30">
        <f t="shared" si="1"/>
        <v>0</v>
      </c>
      <c r="G59" s="30">
        <f t="shared" si="2"/>
        <v>0</v>
      </c>
      <c r="H59" s="30">
        <f t="shared" si="3"/>
        <v>0</v>
      </c>
      <c r="I59" s="39">
        <f>IF(D59&gt;0,VLOOKUP(D59,税率表!$A$48:$D$52,3,1),0)</f>
        <v>0</v>
      </c>
      <c r="J59" s="39">
        <f>IF(D59&gt;0,VLOOKUP(D59,税率表!$A$48:$D$52,4,1),0)</f>
        <v>0</v>
      </c>
      <c r="K59" s="39">
        <f>IF(D59&gt;税率表!$F$1,ROUND((D59-J59)/I59,2),'居民劳务费-倒算'!D59)</f>
        <v>0</v>
      </c>
      <c r="L59" s="39">
        <f t="shared" si="4"/>
        <v>0</v>
      </c>
    </row>
    <row r="60" spans="1:12">
      <c r="A60" s="28">
        <v>59</v>
      </c>
      <c r="B60" s="28"/>
      <c r="C60" s="28"/>
      <c r="D60" s="29"/>
      <c r="E60" s="30">
        <f t="shared" si="0"/>
        <v>0</v>
      </c>
      <c r="F60" s="30">
        <f t="shared" si="1"/>
        <v>0</v>
      </c>
      <c r="G60" s="30">
        <f t="shared" si="2"/>
        <v>0</v>
      </c>
      <c r="H60" s="30">
        <f t="shared" si="3"/>
        <v>0</v>
      </c>
      <c r="I60" s="39">
        <f>IF(D60&gt;0,VLOOKUP(D60,税率表!$A$48:$D$52,3,1),0)</f>
        <v>0</v>
      </c>
      <c r="J60" s="39">
        <f>IF(D60&gt;0,VLOOKUP(D60,税率表!$A$48:$D$52,4,1),0)</f>
        <v>0</v>
      </c>
      <c r="K60" s="39">
        <f>IF(D60&gt;税率表!$F$1,ROUND((D60-J60)/I60,2),'居民劳务费-倒算'!D60)</f>
        <v>0</v>
      </c>
      <c r="L60" s="39">
        <f t="shared" si="4"/>
        <v>0</v>
      </c>
    </row>
    <row r="61" spans="1:12">
      <c r="A61" s="28">
        <v>60</v>
      </c>
      <c r="B61" s="28"/>
      <c r="C61" s="28"/>
      <c r="D61" s="29"/>
      <c r="E61" s="30">
        <f t="shared" si="0"/>
        <v>0</v>
      </c>
      <c r="F61" s="30">
        <f t="shared" si="1"/>
        <v>0</v>
      </c>
      <c r="G61" s="30">
        <f t="shared" si="2"/>
        <v>0</v>
      </c>
      <c r="H61" s="30">
        <f t="shared" si="3"/>
        <v>0</v>
      </c>
      <c r="I61" s="39">
        <f>IF(D61&gt;0,VLOOKUP(D61,税率表!$A$48:$D$52,3,1),0)</f>
        <v>0</v>
      </c>
      <c r="J61" s="39">
        <f>IF(D61&gt;0,VLOOKUP(D61,税率表!$A$48:$D$52,4,1),0)</f>
        <v>0</v>
      </c>
      <c r="K61" s="39">
        <f>IF(D61&gt;税率表!$F$1,ROUND((D61-J61)/I61,2),'居民劳务费-倒算'!D61)</f>
        <v>0</v>
      </c>
      <c r="L61" s="39">
        <f t="shared" si="4"/>
        <v>0</v>
      </c>
    </row>
    <row r="62" spans="1:12">
      <c r="A62" s="28">
        <v>61</v>
      </c>
      <c r="B62" s="28"/>
      <c r="C62" s="28"/>
      <c r="D62" s="29"/>
      <c r="E62" s="30">
        <f t="shared" si="0"/>
        <v>0</v>
      </c>
      <c r="F62" s="30">
        <f t="shared" si="1"/>
        <v>0</v>
      </c>
      <c r="G62" s="30">
        <f t="shared" si="2"/>
        <v>0</v>
      </c>
      <c r="H62" s="30">
        <f t="shared" si="3"/>
        <v>0</v>
      </c>
      <c r="I62" s="39">
        <f>IF(D62&gt;0,VLOOKUP(D62,税率表!$A$48:$D$52,3,1),0)</f>
        <v>0</v>
      </c>
      <c r="J62" s="39">
        <f>IF(D62&gt;0,VLOOKUP(D62,税率表!$A$48:$D$52,4,1),0)</f>
        <v>0</v>
      </c>
      <c r="K62" s="39">
        <f>IF(D62&gt;税率表!$F$1,ROUND((D62-J62)/I62,2),'居民劳务费-倒算'!D62)</f>
        <v>0</v>
      </c>
      <c r="L62" s="39">
        <f t="shared" si="4"/>
        <v>0</v>
      </c>
    </row>
    <row r="63" spans="1:12">
      <c r="A63" s="28">
        <v>62</v>
      </c>
      <c r="B63" s="28"/>
      <c r="C63" s="28"/>
      <c r="D63" s="29"/>
      <c r="E63" s="30">
        <f t="shared" si="0"/>
        <v>0</v>
      </c>
      <c r="F63" s="30">
        <f t="shared" si="1"/>
        <v>0</v>
      </c>
      <c r="G63" s="30">
        <f t="shared" si="2"/>
        <v>0</v>
      </c>
      <c r="H63" s="30">
        <f t="shared" si="3"/>
        <v>0</v>
      </c>
      <c r="I63" s="39">
        <f>IF(D63&gt;0,VLOOKUP(D63,税率表!$A$48:$D$52,3,1),0)</f>
        <v>0</v>
      </c>
      <c r="J63" s="39">
        <f>IF(D63&gt;0,VLOOKUP(D63,税率表!$A$48:$D$52,4,1),0)</f>
        <v>0</v>
      </c>
      <c r="K63" s="39">
        <f>IF(D63&gt;税率表!$F$1,ROUND((D63-J63)/I63,2),'居民劳务费-倒算'!D63)</f>
        <v>0</v>
      </c>
      <c r="L63" s="39">
        <f t="shared" si="4"/>
        <v>0</v>
      </c>
    </row>
    <row r="64" spans="1:12">
      <c r="A64" s="28">
        <v>63</v>
      </c>
      <c r="B64" s="28"/>
      <c r="C64" s="28"/>
      <c r="D64" s="29"/>
      <c r="E64" s="30">
        <f t="shared" si="0"/>
        <v>0</v>
      </c>
      <c r="F64" s="30">
        <f t="shared" si="1"/>
        <v>0</v>
      </c>
      <c r="G64" s="30">
        <f t="shared" si="2"/>
        <v>0</v>
      </c>
      <c r="H64" s="30">
        <f t="shared" si="3"/>
        <v>0</v>
      </c>
      <c r="I64" s="39">
        <f>IF(D64&gt;0,VLOOKUP(D64,税率表!$A$48:$D$52,3,1),0)</f>
        <v>0</v>
      </c>
      <c r="J64" s="39">
        <f>IF(D64&gt;0,VLOOKUP(D64,税率表!$A$48:$D$52,4,1),0)</f>
        <v>0</v>
      </c>
      <c r="K64" s="39">
        <f>IF(D64&gt;税率表!$F$1,ROUND((D64-J64)/I64,2),'居民劳务费-倒算'!D64)</f>
        <v>0</v>
      </c>
      <c r="L64" s="39">
        <f t="shared" si="4"/>
        <v>0</v>
      </c>
    </row>
    <row r="65" spans="1:12">
      <c r="A65" s="28">
        <v>64</v>
      </c>
      <c r="B65" s="28"/>
      <c r="C65" s="28"/>
      <c r="D65" s="29"/>
      <c r="E65" s="30">
        <f t="shared" si="0"/>
        <v>0</v>
      </c>
      <c r="F65" s="30">
        <f t="shared" si="1"/>
        <v>0</v>
      </c>
      <c r="G65" s="30">
        <f t="shared" si="2"/>
        <v>0</v>
      </c>
      <c r="H65" s="30">
        <f t="shared" si="3"/>
        <v>0</v>
      </c>
      <c r="I65" s="39">
        <f>IF(D65&gt;0,VLOOKUP(D65,税率表!$A$48:$D$52,3,1),0)</f>
        <v>0</v>
      </c>
      <c r="J65" s="39">
        <f>IF(D65&gt;0,VLOOKUP(D65,税率表!$A$48:$D$52,4,1),0)</f>
        <v>0</v>
      </c>
      <c r="K65" s="39">
        <f>IF(D65&gt;税率表!$F$1,ROUND((D65-J65)/I65,2),'居民劳务费-倒算'!D65)</f>
        <v>0</v>
      </c>
      <c r="L65" s="39">
        <f t="shared" si="4"/>
        <v>0</v>
      </c>
    </row>
    <row r="66" spans="1:12">
      <c r="A66" s="28">
        <v>65</v>
      </c>
      <c r="B66" s="28"/>
      <c r="C66" s="28"/>
      <c r="D66" s="29"/>
      <c r="E66" s="30">
        <f t="shared" si="0"/>
        <v>0</v>
      </c>
      <c r="F66" s="30">
        <f t="shared" si="1"/>
        <v>0</v>
      </c>
      <c r="G66" s="30">
        <f t="shared" si="2"/>
        <v>0</v>
      </c>
      <c r="H66" s="30">
        <f t="shared" si="3"/>
        <v>0</v>
      </c>
      <c r="I66" s="39">
        <f>IF(D66&gt;0,VLOOKUP(D66,税率表!$A$48:$D$52,3,1),0)</f>
        <v>0</v>
      </c>
      <c r="J66" s="39">
        <f>IF(D66&gt;0,VLOOKUP(D66,税率表!$A$48:$D$52,4,1),0)</f>
        <v>0</v>
      </c>
      <c r="K66" s="39">
        <f>IF(D66&gt;税率表!$F$1,ROUND((D66-J66)/I66,2),'居民劳务费-倒算'!D66)</f>
        <v>0</v>
      </c>
      <c r="L66" s="39">
        <f t="shared" si="4"/>
        <v>0</v>
      </c>
    </row>
    <row r="67" spans="1:12">
      <c r="A67" s="28">
        <v>66</v>
      </c>
      <c r="B67" s="28"/>
      <c r="C67" s="28"/>
      <c r="D67" s="29"/>
      <c r="E67" s="30">
        <f t="shared" ref="E67:E130" si="5">ROUND(IF(H67&lt;=800,0,IF(H67&lt;=25000,20%,IF(H67&lt;=62500,30%,IF(H67&gt;62500,40%)))),2)</f>
        <v>0</v>
      </c>
      <c r="F67" s="30">
        <f t="shared" ref="F67:F130" si="6">IF(D67="",0,ROUND(IF(H67&lt;=25000,0,IF(H67&lt;=62500,2000,7000)),2))</f>
        <v>0</v>
      </c>
      <c r="G67" s="30">
        <f t="shared" ref="G67:G130" si="7">ROUND(H67-D67,2)</f>
        <v>0</v>
      </c>
      <c r="H67" s="30">
        <f t="shared" ref="H67:H130" si="8">ROUND(IF(D67&lt;=800,D67,IF(D67&lt;=3360,(D67-160)/0.8,IF(D67&lt;=21000,D67/0.84,IF(D67&lt;=49500,(D67-2000)/0.76,IF(D67&gt;49500,(D67-7000)/0.68))))),2)</f>
        <v>0</v>
      </c>
      <c r="I67" s="39">
        <f>IF(D67&gt;0,VLOOKUP(D67,税率表!$A$48:$D$52,3,1),0)</f>
        <v>0</v>
      </c>
      <c r="J67" s="39">
        <f>IF(D67&gt;0,VLOOKUP(D67,税率表!$A$48:$D$52,4,1),0)</f>
        <v>0</v>
      </c>
      <c r="K67" s="39">
        <f>IF(D67&gt;税率表!$F$1,ROUND((D67-J67)/I67,2),'居民劳务费-倒算'!D67)</f>
        <v>0</v>
      </c>
      <c r="L67" s="39">
        <f t="shared" ref="L67:L130" si="9">K67-D67</f>
        <v>0</v>
      </c>
    </row>
    <row r="68" spans="1:12">
      <c r="A68" s="28">
        <v>67</v>
      </c>
      <c r="B68" s="28"/>
      <c r="C68" s="28"/>
      <c r="D68" s="29"/>
      <c r="E68" s="30">
        <f t="shared" si="5"/>
        <v>0</v>
      </c>
      <c r="F68" s="30">
        <f t="shared" si="6"/>
        <v>0</v>
      </c>
      <c r="G68" s="30">
        <f t="shared" si="7"/>
        <v>0</v>
      </c>
      <c r="H68" s="30">
        <f t="shared" si="8"/>
        <v>0</v>
      </c>
      <c r="I68" s="39">
        <f>IF(D68&gt;0,VLOOKUP(D68,税率表!$A$48:$D$52,3,1),0)</f>
        <v>0</v>
      </c>
      <c r="J68" s="39">
        <f>IF(D68&gt;0,VLOOKUP(D68,税率表!$A$48:$D$52,4,1),0)</f>
        <v>0</v>
      </c>
      <c r="K68" s="39">
        <f>IF(D68&gt;税率表!$F$1,ROUND((D68-J68)/I68,2),'居民劳务费-倒算'!D68)</f>
        <v>0</v>
      </c>
      <c r="L68" s="39">
        <f t="shared" si="9"/>
        <v>0</v>
      </c>
    </row>
    <row r="69" spans="1:12">
      <c r="A69" s="28">
        <v>68</v>
      </c>
      <c r="B69" s="28"/>
      <c r="C69" s="28"/>
      <c r="D69" s="29"/>
      <c r="E69" s="30">
        <f t="shared" si="5"/>
        <v>0</v>
      </c>
      <c r="F69" s="30">
        <f t="shared" si="6"/>
        <v>0</v>
      </c>
      <c r="G69" s="30">
        <f t="shared" si="7"/>
        <v>0</v>
      </c>
      <c r="H69" s="30">
        <f t="shared" si="8"/>
        <v>0</v>
      </c>
      <c r="I69" s="39">
        <f>IF(D69&gt;0,VLOOKUP(D69,税率表!$A$48:$D$52,3,1),0)</f>
        <v>0</v>
      </c>
      <c r="J69" s="39">
        <f>IF(D69&gt;0,VLOOKUP(D69,税率表!$A$48:$D$52,4,1),0)</f>
        <v>0</v>
      </c>
      <c r="K69" s="39">
        <f>IF(D69&gt;税率表!$F$1,ROUND((D69-J69)/I69,2),'居民劳务费-倒算'!D69)</f>
        <v>0</v>
      </c>
      <c r="L69" s="39">
        <f t="shared" si="9"/>
        <v>0</v>
      </c>
    </row>
    <row r="70" spans="1:12">
      <c r="A70" s="28">
        <v>69</v>
      </c>
      <c r="B70" s="28"/>
      <c r="C70" s="28"/>
      <c r="D70" s="29"/>
      <c r="E70" s="30">
        <f t="shared" si="5"/>
        <v>0</v>
      </c>
      <c r="F70" s="30">
        <f t="shared" si="6"/>
        <v>0</v>
      </c>
      <c r="G70" s="30">
        <f t="shared" si="7"/>
        <v>0</v>
      </c>
      <c r="H70" s="30">
        <f t="shared" si="8"/>
        <v>0</v>
      </c>
      <c r="I70" s="39">
        <f>IF(D70&gt;0,VLOOKUP(D70,税率表!$A$48:$D$52,3,1),0)</f>
        <v>0</v>
      </c>
      <c r="J70" s="39">
        <f>IF(D70&gt;0,VLOOKUP(D70,税率表!$A$48:$D$52,4,1),0)</f>
        <v>0</v>
      </c>
      <c r="K70" s="39">
        <f>IF(D70&gt;税率表!$F$1,ROUND((D70-J70)/I70,2),'居民劳务费-倒算'!D70)</f>
        <v>0</v>
      </c>
      <c r="L70" s="39">
        <f t="shared" si="9"/>
        <v>0</v>
      </c>
    </row>
    <row r="71" spans="1:12">
      <c r="A71" s="28">
        <v>70</v>
      </c>
      <c r="B71" s="28"/>
      <c r="C71" s="28"/>
      <c r="D71" s="29"/>
      <c r="E71" s="30">
        <f t="shared" si="5"/>
        <v>0</v>
      </c>
      <c r="F71" s="30">
        <f t="shared" si="6"/>
        <v>0</v>
      </c>
      <c r="G71" s="30">
        <f t="shared" si="7"/>
        <v>0</v>
      </c>
      <c r="H71" s="30">
        <f t="shared" si="8"/>
        <v>0</v>
      </c>
      <c r="I71" s="39">
        <f>IF(D71&gt;0,VLOOKUP(D71,税率表!$A$48:$D$52,3,1),0)</f>
        <v>0</v>
      </c>
      <c r="J71" s="39">
        <f>IF(D71&gt;0,VLOOKUP(D71,税率表!$A$48:$D$52,4,1),0)</f>
        <v>0</v>
      </c>
      <c r="K71" s="39">
        <f>IF(D71&gt;税率表!$F$1,ROUND((D71-J71)/I71,2),'居民劳务费-倒算'!D71)</f>
        <v>0</v>
      </c>
      <c r="L71" s="39">
        <f t="shared" si="9"/>
        <v>0</v>
      </c>
    </row>
    <row r="72" spans="1:12">
      <c r="A72" s="28">
        <v>71</v>
      </c>
      <c r="B72" s="28"/>
      <c r="C72" s="28"/>
      <c r="D72" s="29"/>
      <c r="E72" s="30">
        <f t="shared" si="5"/>
        <v>0</v>
      </c>
      <c r="F72" s="30">
        <f t="shared" si="6"/>
        <v>0</v>
      </c>
      <c r="G72" s="30">
        <f t="shared" si="7"/>
        <v>0</v>
      </c>
      <c r="H72" s="30">
        <f t="shared" si="8"/>
        <v>0</v>
      </c>
      <c r="I72" s="39">
        <f>IF(D72&gt;0,VLOOKUP(D72,税率表!$A$48:$D$52,3,1),0)</f>
        <v>0</v>
      </c>
      <c r="J72" s="39">
        <f>IF(D72&gt;0,VLOOKUP(D72,税率表!$A$48:$D$52,4,1),0)</f>
        <v>0</v>
      </c>
      <c r="K72" s="39">
        <f>IF(D72&gt;税率表!$F$1,ROUND((D72-J72)/I72,2),'居民劳务费-倒算'!D72)</f>
        <v>0</v>
      </c>
      <c r="L72" s="39">
        <f t="shared" si="9"/>
        <v>0</v>
      </c>
    </row>
    <row r="73" spans="1:12">
      <c r="A73" s="28">
        <v>72</v>
      </c>
      <c r="B73" s="28"/>
      <c r="C73" s="28"/>
      <c r="D73" s="29"/>
      <c r="E73" s="30">
        <f t="shared" si="5"/>
        <v>0</v>
      </c>
      <c r="F73" s="30">
        <f t="shared" si="6"/>
        <v>0</v>
      </c>
      <c r="G73" s="30">
        <f t="shared" si="7"/>
        <v>0</v>
      </c>
      <c r="H73" s="30">
        <f t="shared" si="8"/>
        <v>0</v>
      </c>
      <c r="I73" s="39">
        <f>IF(D73&gt;0,VLOOKUP(D73,税率表!$A$48:$D$52,3,1),0)</f>
        <v>0</v>
      </c>
      <c r="J73" s="39">
        <f>IF(D73&gt;0,VLOOKUP(D73,税率表!$A$48:$D$52,4,1),0)</f>
        <v>0</v>
      </c>
      <c r="K73" s="39">
        <f>IF(D73&gt;税率表!$F$1,ROUND((D73-J73)/I73,2),'居民劳务费-倒算'!D73)</f>
        <v>0</v>
      </c>
      <c r="L73" s="39">
        <f t="shared" si="9"/>
        <v>0</v>
      </c>
    </row>
    <row r="74" spans="1:12">
      <c r="A74" s="28">
        <v>73</v>
      </c>
      <c r="B74" s="28"/>
      <c r="C74" s="28"/>
      <c r="D74" s="29"/>
      <c r="E74" s="30">
        <f t="shared" si="5"/>
        <v>0</v>
      </c>
      <c r="F74" s="30">
        <f t="shared" si="6"/>
        <v>0</v>
      </c>
      <c r="G74" s="30">
        <f t="shared" si="7"/>
        <v>0</v>
      </c>
      <c r="H74" s="30">
        <f t="shared" si="8"/>
        <v>0</v>
      </c>
      <c r="I74" s="39">
        <f>IF(D74&gt;0,VLOOKUP(D74,税率表!$A$48:$D$52,3,1),0)</f>
        <v>0</v>
      </c>
      <c r="J74" s="39">
        <f>IF(D74&gt;0,VLOOKUP(D74,税率表!$A$48:$D$52,4,1),0)</f>
        <v>0</v>
      </c>
      <c r="K74" s="39">
        <f>IF(D74&gt;税率表!$F$1,ROUND((D74-J74)/I74,2),'居民劳务费-倒算'!D74)</f>
        <v>0</v>
      </c>
      <c r="L74" s="39">
        <f t="shared" si="9"/>
        <v>0</v>
      </c>
    </row>
    <row r="75" spans="1:12">
      <c r="A75" s="28">
        <v>74</v>
      </c>
      <c r="B75" s="28"/>
      <c r="C75" s="28"/>
      <c r="D75" s="29"/>
      <c r="E75" s="30">
        <f t="shared" si="5"/>
        <v>0</v>
      </c>
      <c r="F75" s="30">
        <f t="shared" si="6"/>
        <v>0</v>
      </c>
      <c r="G75" s="30">
        <f t="shared" si="7"/>
        <v>0</v>
      </c>
      <c r="H75" s="30">
        <f t="shared" si="8"/>
        <v>0</v>
      </c>
      <c r="I75" s="39">
        <f>IF(D75&gt;0,VLOOKUP(D75,税率表!$A$48:$D$52,3,1),0)</f>
        <v>0</v>
      </c>
      <c r="J75" s="39">
        <f>IF(D75&gt;0,VLOOKUP(D75,税率表!$A$48:$D$52,4,1),0)</f>
        <v>0</v>
      </c>
      <c r="K75" s="39">
        <f>IF(D75&gt;税率表!$F$1,ROUND((D75-J75)/I75,2),'居民劳务费-倒算'!D75)</f>
        <v>0</v>
      </c>
      <c r="L75" s="39">
        <f t="shared" si="9"/>
        <v>0</v>
      </c>
    </row>
    <row r="76" spans="1:12">
      <c r="A76" s="28">
        <v>75</v>
      </c>
      <c r="B76" s="28"/>
      <c r="C76" s="28"/>
      <c r="D76" s="29"/>
      <c r="E76" s="30">
        <f t="shared" si="5"/>
        <v>0</v>
      </c>
      <c r="F76" s="30">
        <f t="shared" si="6"/>
        <v>0</v>
      </c>
      <c r="G76" s="30">
        <f t="shared" si="7"/>
        <v>0</v>
      </c>
      <c r="H76" s="30">
        <f t="shared" si="8"/>
        <v>0</v>
      </c>
      <c r="I76" s="39">
        <f>IF(D76&gt;0,VLOOKUP(D76,税率表!$A$48:$D$52,3,1),0)</f>
        <v>0</v>
      </c>
      <c r="J76" s="39">
        <f>IF(D76&gt;0,VLOOKUP(D76,税率表!$A$48:$D$52,4,1),0)</f>
        <v>0</v>
      </c>
      <c r="K76" s="39">
        <f>IF(D76&gt;税率表!$F$1,ROUND((D76-J76)/I76,2),'居民劳务费-倒算'!D76)</f>
        <v>0</v>
      </c>
      <c r="L76" s="39">
        <f t="shared" si="9"/>
        <v>0</v>
      </c>
    </row>
    <row r="77" spans="1:12">
      <c r="A77" s="28">
        <v>76</v>
      </c>
      <c r="B77" s="28"/>
      <c r="C77" s="28"/>
      <c r="D77" s="29"/>
      <c r="E77" s="30">
        <f t="shared" si="5"/>
        <v>0</v>
      </c>
      <c r="F77" s="30">
        <f t="shared" si="6"/>
        <v>0</v>
      </c>
      <c r="G77" s="30">
        <f t="shared" si="7"/>
        <v>0</v>
      </c>
      <c r="H77" s="30">
        <f t="shared" si="8"/>
        <v>0</v>
      </c>
      <c r="I77" s="39">
        <f>IF(D77&gt;0,VLOOKUP(D77,税率表!$A$48:$D$52,3,1),0)</f>
        <v>0</v>
      </c>
      <c r="J77" s="39">
        <f>IF(D77&gt;0,VLOOKUP(D77,税率表!$A$48:$D$52,4,1),0)</f>
        <v>0</v>
      </c>
      <c r="K77" s="39">
        <f>IF(D77&gt;税率表!$F$1,ROUND((D77-J77)/I77,2),'居民劳务费-倒算'!D77)</f>
        <v>0</v>
      </c>
      <c r="L77" s="39">
        <f t="shared" si="9"/>
        <v>0</v>
      </c>
    </row>
    <row r="78" spans="1:12">
      <c r="A78" s="28">
        <v>77</v>
      </c>
      <c r="B78" s="28"/>
      <c r="C78" s="28"/>
      <c r="D78" s="29"/>
      <c r="E78" s="30">
        <f t="shared" si="5"/>
        <v>0</v>
      </c>
      <c r="F78" s="30">
        <f t="shared" si="6"/>
        <v>0</v>
      </c>
      <c r="G78" s="30">
        <f t="shared" si="7"/>
        <v>0</v>
      </c>
      <c r="H78" s="30">
        <f t="shared" si="8"/>
        <v>0</v>
      </c>
      <c r="I78" s="39">
        <f>IF(D78&gt;0,VLOOKUP(D78,税率表!$A$48:$D$52,3,1),0)</f>
        <v>0</v>
      </c>
      <c r="J78" s="39">
        <f>IF(D78&gt;0,VLOOKUP(D78,税率表!$A$48:$D$52,4,1),0)</f>
        <v>0</v>
      </c>
      <c r="K78" s="39">
        <f>IF(D78&gt;税率表!$F$1,ROUND((D78-J78)/I78,2),'居民劳务费-倒算'!D78)</f>
        <v>0</v>
      </c>
      <c r="L78" s="39">
        <f t="shared" si="9"/>
        <v>0</v>
      </c>
    </row>
    <row r="79" spans="1:12">
      <c r="A79" s="28">
        <v>78</v>
      </c>
      <c r="B79" s="28"/>
      <c r="C79" s="28"/>
      <c r="D79" s="29"/>
      <c r="E79" s="30">
        <f t="shared" si="5"/>
        <v>0</v>
      </c>
      <c r="F79" s="30">
        <f t="shared" si="6"/>
        <v>0</v>
      </c>
      <c r="G79" s="30">
        <f t="shared" si="7"/>
        <v>0</v>
      </c>
      <c r="H79" s="30">
        <f t="shared" si="8"/>
        <v>0</v>
      </c>
      <c r="I79" s="39">
        <f>IF(D79&gt;0,VLOOKUP(D79,税率表!$A$48:$D$52,3,1),0)</f>
        <v>0</v>
      </c>
      <c r="J79" s="39">
        <f>IF(D79&gt;0,VLOOKUP(D79,税率表!$A$48:$D$52,4,1),0)</f>
        <v>0</v>
      </c>
      <c r="K79" s="39">
        <f>IF(D79&gt;税率表!$F$1,ROUND((D79-J79)/I79,2),'居民劳务费-倒算'!D79)</f>
        <v>0</v>
      </c>
      <c r="L79" s="39">
        <f t="shared" si="9"/>
        <v>0</v>
      </c>
    </row>
    <row r="80" spans="1:12">
      <c r="A80" s="28">
        <v>79</v>
      </c>
      <c r="B80" s="28"/>
      <c r="C80" s="28"/>
      <c r="D80" s="29"/>
      <c r="E80" s="30">
        <f t="shared" si="5"/>
        <v>0</v>
      </c>
      <c r="F80" s="30">
        <f t="shared" si="6"/>
        <v>0</v>
      </c>
      <c r="G80" s="30">
        <f t="shared" si="7"/>
        <v>0</v>
      </c>
      <c r="H80" s="30">
        <f t="shared" si="8"/>
        <v>0</v>
      </c>
      <c r="I80" s="39">
        <f>IF(D80&gt;0,VLOOKUP(D80,税率表!$A$48:$D$52,3,1),0)</f>
        <v>0</v>
      </c>
      <c r="J80" s="39">
        <f>IF(D80&gt;0,VLOOKUP(D80,税率表!$A$48:$D$52,4,1),0)</f>
        <v>0</v>
      </c>
      <c r="K80" s="39">
        <f>IF(D80&gt;税率表!$F$1,ROUND((D80-J80)/I80,2),'居民劳务费-倒算'!D80)</f>
        <v>0</v>
      </c>
      <c r="L80" s="39">
        <f t="shared" si="9"/>
        <v>0</v>
      </c>
    </row>
    <row r="81" spans="1:12">
      <c r="A81" s="28">
        <v>80</v>
      </c>
      <c r="B81" s="28"/>
      <c r="C81" s="28"/>
      <c r="D81" s="29"/>
      <c r="E81" s="30">
        <f t="shared" si="5"/>
        <v>0</v>
      </c>
      <c r="F81" s="30">
        <f t="shared" si="6"/>
        <v>0</v>
      </c>
      <c r="G81" s="30">
        <f t="shared" si="7"/>
        <v>0</v>
      </c>
      <c r="H81" s="30">
        <f t="shared" si="8"/>
        <v>0</v>
      </c>
      <c r="I81" s="39">
        <f>IF(D81&gt;0,VLOOKUP(D81,税率表!$A$48:$D$52,3,1),0)</f>
        <v>0</v>
      </c>
      <c r="J81" s="39">
        <f>IF(D81&gt;0,VLOOKUP(D81,税率表!$A$48:$D$52,4,1),0)</f>
        <v>0</v>
      </c>
      <c r="K81" s="39">
        <f>IF(D81&gt;税率表!$F$1,ROUND((D81-J81)/I81,2),'居民劳务费-倒算'!D81)</f>
        <v>0</v>
      </c>
      <c r="L81" s="39">
        <f t="shared" si="9"/>
        <v>0</v>
      </c>
    </row>
    <row r="82" spans="1:12">
      <c r="A82" s="28">
        <v>81</v>
      </c>
      <c r="B82" s="28"/>
      <c r="C82" s="28"/>
      <c r="D82" s="29"/>
      <c r="E82" s="30">
        <f t="shared" si="5"/>
        <v>0</v>
      </c>
      <c r="F82" s="30">
        <f t="shared" si="6"/>
        <v>0</v>
      </c>
      <c r="G82" s="30">
        <f t="shared" si="7"/>
        <v>0</v>
      </c>
      <c r="H82" s="30">
        <f t="shared" si="8"/>
        <v>0</v>
      </c>
      <c r="I82" s="39">
        <f>IF(D82&gt;0,VLOOKUP(D82,税率表!$A$48:$D$52,3,1),0)</f>
        <v>0</v>
      </c>
      <c r="J82" s="39">
        <f>IF(D82&gt;0,VLOOKUP(D82,税率表!$A$48:$D$52,4,1),0)</f>
        <v>0</v>
      </c>
      <c r="K82" s="39">
        <f>IF(D82&gt;税率表!$F$1,ROUND((D82-J82)/I82,2),'居民劳务费-倒算'!D82)</f>
        <v>0</v>
      </c>
      <c r="L82" s="39">
        <f t="shared" si="9"/>
        <v>0</v>
      </c>
    </row>
    <row r="83" spans="1:12">
      <c r="A83" s="28">
        <v>82</v>
      </c>
      <c r="B83" s="28"/>
      <c r="C83" s="28"/>
      <c r="D83" s="29"/>
      <c r="E83" s="30">
        <f t="shared" si="5"/>
        <v>0</v>
      </c>
      <c r="F83" s="30">
        <f t="shared" si="6"/>
        <v>0</v>
      </c>
      <c r="G83" s="30">
        <f t="shared" si="7"/>
        <v>0</v>
      </c>
      <c r="H83" s="30">
        <f t="shared" si="8"/>
        <v>0</v>
      </c>
      <c r="I83" s="39">
        <f>IF(D83&gt;0,VLOOKUP(D83,税率表!$A$48:$D$52,3,1),0)</f>
        <v>0</v>
      </c>
      <c r="J83" s="39">
        <f>IF(D83&gt;0,VLOOKUP(D83,税率表!$A$48:$D$52,4,1),0)</f>
        <v>0</v>
      </c>
      <c r="K83" s="39">
        <f>IF(D83&gt;税率表!$F$1,ROUND((D83-J83)/I83,2),'居民劳务费-倒算'!D83)</f>
        <v>0</v>
      </c>
      <c r="L83" s="39">
        <f t="shared" si="9"/>
        <v>0</v>
      </c>
    </row>
    <row r="84" spans="1:12">
      <c r="A84" s="28">
        <v>83</v>
      </c>
      <c r="B84" s="28"/>
      <c r="C84" s="28"/>
      <c r="D84" s="29"/>
      <c r="E84" s="30">
        <f t="shared" si="5"/>
        <v>0</v>
      </c>
      <c r="F84" s="30">
        <f t="shared" si="6"/>
        <v>0</v>
      </c>
      <c r="G84" s="30">
        <f t="shared" si="7"/>
        <v>0</v>
      </c>
      <c r="H84" s="30">
        <f t="shared" si="8"/>
        <v>0</v>
      </c>
      <c r="I84" s="39">
        <f>IF(D84&gt;0,VLOOKUP(D84,税率表!$A$48:$D$52,3,1),0)</f>
        <v>0</v>
      </c>
      <c r="J84" s="39">
        <f>IF(D84&gt;0,VLOOKUP(D84,税率表!$A$48:$D$52,4,1),0)</f>
        <v>0</v>
      </c>
      <c r="K84" s="39">
        <f>IF(D84&gt;税率表!$F$1,ROUND((D84-J84)/I84,2),'居民劳务费-倒算'!D84)</f>
        <v>0</v>
      </c>
      <c r="L84" s="39">
        <f t="shared" si="9"/>
        <v>0</v>
      </c>
    </row>
    <row r="85" spans="1:12">
      <c r="A85" s="28">
        <v>84</v>
      </c>
      <c r="B85" s="28"/>
      <c r="C85" s="28"/>
      <c r="D85" s="29"/>
      <c r="E85" s="30">
        <f t="shared" si="5"/>
        <v>0</v>
      </c>
      <c r="F85" s="30">
        <f t="shared" si="6"/>
        <v>0</v>
      </c>
      <c r="G85" s="30">
        <f t="shared" si="7"/>
        <v>0</v>
      </c>
      <c r="H85" s="30">
        <f t="shared" si="8"/>
        <v>0</v>
      </c>
      <c r="I85" s="39">
        <f>IF(D85&gt;0,VLOOKUP(D85,税率表!$A$48:$D$52,3,1),0)</f>
        <v>0</v>
      </c>
      <c r="J85" s="39">
        <f>IF(D85&gt;0,VLOOKUP(D85,税率表!$A$48:$D$52,4,1),0)</f>
        <v>0</v>
      </c>
      <c r="K85" s="39">
        <f>IF(D85&gt;税率表!$F$1,ROUND((D85-J85)/I85,2),'居民劳务费-倒算'!D85)</f>
        <v>0</v>
      </c>
      <c r="L85" s="39">
        <f t="shared" si="9"/>
        <v>0</v>
      </c>
    </row>
    <row r="86" spans="1:12">
      <c r="A86" s="28">
        <v>85</v>
      </c>
      <c r="B86" s="28"/>
      <c r="C86" s="28"/>
      <c r="D86" s="29"/>
      <c r="E86" s="30">
        <f t="shared" si="5"/>
        <v>0</v>
      </c>
      <c r="F86" s="30">
        <f t="shared" si="6"/>
        <v>0</v>
      </c>
      <c r="G86" s="30">
        <f t="shared" si="7"/>
        <v>0</v>
      </c>
      <c r="H86" s="30">
        <f t="shared" si="8"/>
        <v>0</v>
      </c>
      <c r="I86" s="39">
        <f>IF(D86&gt;0,VLOOKUP(D86,税率表!$A$48:$D$52,3,1),0)</f>
        <v>0</v>
      </c>
      <c r="J86" s="39">
        <f>IF(D86&gt;0,VLOOKUP(D86,税率表!$A$48:$D$52,4,1),0)</f>
        <v>0</v>
      </c>
      <c r="K86" s="39">
        <f>IF(D86&gt;税率表!$F$1,ROUND((D86-J86)/I86,2),'居民劳务费-倒算'!D86)</f>
        <v>0</v>
      </c>
      <c r="L86" s="39">
        <f t="shared" si="9"/>
        <v>0</v>
      </c>
    </row>
    <row r="87" spans="1:12">
      <c r="A87" s="28">
        <v>86</v>
      </c>
      <c r="B87" s="28"/>
      <c r="C87" s="28"/>
      <c r="D87" s="29"/>
      <c r="E87" s="30">
        <f t="shared" si="5"/>
        <v>0</v>
      </c>
      <c r="F87" s="30">
        <f t="shared" si="6"/>
        <v>0</v>
      </c>
      <c r="G87" s="30">
        <f t="shared" si="7"/>
        <v>0</v>
      </c>
      <c r="H87" s="30">
        <f t="shared" si="8"/>
        <v>0</v>
      </c>
      <c r="I87" s="39">
        <f>IF(D87&gt;0,VLOOKUP(D87,税率表!$A$48:$D$52,3,1),0)</f>
        <v>0</v>
      </c>
      <c r="J87" s="39">
        <f>IF(D87&gt;0,VLOOKUP(D87,税率表!$A$48:$D$52,4,1),0)</f>
        <v>0</v>
      </c>
      <c r="K87" s="39">
        <f>IF(D87&gt;税率表!$F$1,ROUND((D87-J87)/I87,2),'居民劳务费-倒算'!D87)</f>
        <v>0</v>
      </c>
      <c r="L87" s="39">
        <f t="shared" si="9"/>
        <v>0</v>
      </c>
    </row>
    <row r="88" spans="1:12">
      <c r="A88" s="28">
        <v>87</v>
      </c>
      <c r="B88" s="28"/>
      <c r="C88" s="28"/>
      <c r="D88" s="29"/>
      <c r="E88" s="30">
        <f t="shared" si="5"/>
        <v>0</v>
      </c>
      <c r="F88" s="30">
        <f t="shared" si="6"/>
        <v>0</v>
      </c>
      <c r="G88" s="30">
        <f t="shared" si="7"/>
        <v>0</v>
      </c>
      <c r="H88" s="30">
        <f t="shared" si="8"/>
        <v>0</v>
      </c>
      <c r="I88" s="39">
        <f>IF(D88&gt;0,VLOOKUP(D88,税率表!$A$48:$D$52,3,1),0)</f>
        <v>0</v>
      </c>
      <c r="J88" s="39">
        <f>IF(D88&gt;0,VLOOKUP(D88,税率表!$A$48:$D$52,4,1),0)</f>
        <v>0</v>
      </c>
      <c r="K88" s="39">
        <f>IF(D88&gt;税率表!$F$1,ROUND((D88-J88)/I88,2),'居民劳务费-倒算'!D88)</f>
        <v>0</v>
      </c>
      <c r="L88" s="39">
        <f t="shared" si="9"/>
        <v>0</v>
      </c>
    </row>
    <row r="89" spans="1:12">
      <c r="A89" s="28">
        <v>88</v>
      </c>
      <c r="B89" s="28"/>
      <c r="C89" s="28"/>
      <c r="D89" s="29"/>
      <c r="E89" s="30">
        <f t="shared" si="5"/>
        <v>0</v>
      </c>
      <c r="F89" s="30">
        <f t="shared" si="6"/>
        <v>0</v>
      </c>
      <c r="G89" s="30">
        <f t="shared" si="7"/>
        <v>0</v>
      </c>
      <c r="H89" s="30">
        <f t="shared" si="8"/>
        <v>0</v>
      </c>
      <c r="I89" s="39">
        <f>IF(D89&gt;0,VLOOKUP(D89,税率表!$A$48:$D$52,3,1),0)</f>
        <v>0</v>
      </c>
      <c r="J89" s="39">
        <f>IF(D89&gt;0,VLOOKUP(D89,税率表!$A$48:$D$52,4,1),0)</f>
        <v>0</v>
      </c>
      <c r="K89" s="39">
        <f>IF(D89&gt;税率表!$F$1,ROUND((D89-J89)/I89,2),'居民劳务费-倒算'!D89)</f>
        <v>0</v>
      </c>
      <c r="L89" s="39">
        <f t="shared" si="9"/>
        <v>0</v>
      </c>
    </row>
    <row r="90" spans="1:12">
      <c r="A90" s="28">
        <v>89</v>
      </c>
      <c r="B90" s="28"/>
      <c r="C90" s="28"/>
      <c r="D90" s="29"/>
      <c r="E90" s="30">
        <f t="shared" si="5"/>
        <v>0</v>
      </c>
      <c r="F90" s="30">
        <f t="shared" si="6"/>
        <v>0</v>
      </c>
      <c r="G90" s="30">
        <f t="shared" si="7"/>
        <v>0</v>
      </c>
      <c r="H90" s="30">
        <f t="shared" si="8"/>
        <v>0</v>
      </c>
      <c r="I90" s="39">
        <f>IF(D90&gt;0,VLOOKUP(D90,税率表!$A$48:$D$52,3,1),0)</f>
        <v>0</v>
      </c>
      <c r="J90" s="39">
        <f>IF(D90&gt;0,VLOOKUP(D90,税率表!$A$48:$D$52,4,1),0)</f>
        <v>0</v>
      </c>
      <c r="K90" s="39">
        <f>IF(D90&gt;税率表!$F$1,ROUND((D90-J90)/I90,2),'居民劳务费-倒算'!D90)</f>
        <v>0</v>
      </c>
      <c r="L90" s="39">
        <f t="shared" si="9"/>
        <v>0</v>
      </c>
    </row>
    <row r="91" spans="1:12">
      <c r="A91" s="28">
        <v>90</v>
      </c>
      <c r="B91" s="28"/>
      <c r="C91" s="28"/>
      <c r="D91" s="29"/>
      <c r="E91" s="30">
        <f t="shared" si="5"/>
        <v>0</v>
      </c>
      <c r="F91" s="30">
        <f t="shared" si="6"/>
        <v>0</v>
      </c>
      <c r="G91" s="30">
        <f t="shared" si="7"/>
        <v>0</v>
      </c>
      <c r="H91" s="30">
        <f t="shared" si="8"/>
        <v>0</v>
      </c>
      <c r="I91" s="39">
        <f>IF(D91&gt;0,VLOOKUP(D91,税率表!$A$48:$D$52,3,1),0)</f>
        <v>0</v>
      </c>
      <c r="J91" s="39">
        <f>IF(D91&gt;0,VLOOKUP(D91,税率表!$A$48:$D$52,4,1),0)</f>
        <v>0</v>
      </c>
      <c r="K91" s="39">
        <f>IF(D91&gt;税率表!$F$1,ROUND((D91-J91)/I91,2),'居民劳务费-倒算'!D91)</f>
        <v>0</v>
      </c>
      <c r="L91" s="39">
        <f t="shared" si="9"/>
        <v>0</v>
      </c>
    </row>
    <row r="92" spans="1:12">
      <c r="A92" s="28">
        <v>91</v>
      </c>
      <c r="B92" s="28"/>
      <c r="C92" s="28"/>
      <c r="D92" s="29"/>
      <c r="E92" s="30">
        <f t="shared" si="5"/>
        <v>0</v>
      </c>
      <c r="F92" s="30">
        <f t="shared" si="6"/>
        <v>0</v>
      </c>
      <c r="G92" s="30">
        <f t="shared" si="7"/>
        <v>0</v>
      </c>
      <c r="H92" s="30">
        <f t="shared" si="8"/>
        <v>0</v>
      </c>
      <c r="I92" s="39">
        <f>IF(D92&gt;0,VLOOKUP(D92,税率表!$A$48:$D$52,3,1),0)</f>
        <v>0</v>
      </c>
      <c r="J92" s="39">
        <f>IF(D92&gt;0,VLOOKUP(D92,税率表!$A$48:$D$52,4,1),0)</f>
        <v>0</v>
      </c>
      <c r="K92" s="39">
        <f>IF(D92&gt;税率表!$F$1,ROUND((D92-J92)/I92,2),'居民劳务费-倒算'!D92)</f>
        <v>0</v>
      </c>
      <c r="L92" s="39">
        <f t="shared" si="9"/>
        <v>0</v>
      </c>
    </row>
    <row r="93" spans="1:12">
      <c r="A93" s="28">
        <v>92</v>
      </c>
      <c r="B93" s="28"/>
      <c r="C93" s="28"/>
      <c r="D93" s="29"/>
      <c r="E93" s="30">
        <f t="shared" si="5"/>
        <v>0</v>
      </c>
      <c r="F93" s="30">
        <f t="shared" si="6"/>
        <v>0</v>
      </c>
      <c r="G93" s="30">
        <f t="shared" si="7"/>
        <v>0</v>
      </c>
      <c r="H93" s="30">
        <f t="shared" si="8"/>
        <v>0</v>
      </c>
      <c r="I93" s="39">
        <f>IF(D93&gt;0,VLOOKUP(D93,税率表!$A$48:$D$52,3,1),0)</f>
        <v>0</v>
      </c>
      <c r="J93" s="39">
        <f>IF(D93&gt;0,VLOOKUP(D93,税率表!$A$48:$D$52,4,1),0)</f>
        <v>0</v>
      </c>
      <c r="K93" s="39">
        <f>IF(D93&gt;税率表!$F$1,ROUND((D93-J93)/I93,2),'居民劳务费-倒算'!D93)</f>
        <v>0</v>
      </c>
      <c r="L93" s="39">
        <f t="shared" si="9"/>
        <v>0</v>
      </c>
    </row>
    <row r="94" spans="1:12">
      <c r="A94" s="28">
        <v>93</v>
      </c>
      <c r="B94" s="28"/>
      <c r="C94" s="28"/>
      <c r="D94" s="29"/>
      <c r="E94" s="30">
        <f t="shared" si="5"/>
        <v>0</v>
      </c>
      <c r="F94" s="30">
        <f t="shared" si="6"/>
        <v>0</v>
      </c>
      <c r="G94" s="30">
        <f t="shared" si="7"/>
        <v>0</v>
      </c>
      <c r="H94" s="30">
        <f t="shared" si="8"/>
        <v>0</v>
      </c>
      <c r="I94" s="39">
        <f>IF(D94&gt;0,VLOOKUP(D94,税率表!$A$48:$D$52,3,1),0)</f>
        <v>0</v>
      </c>
      <c r="J94" s="39">
        <f>IF(D94&gt;0,VLOOKUP(D94,税率表!$A$48:$D$52,4,1),0)</f>
        <v>0</v>
      </c>
      <c r="K94" s="39">
        <f>IF(D94&gt;税率表!$F$1,ROUND((D94-J94)/I94,2),'居民劳务费-倒算'!D94)</f>
        <v>0</v>
      </c>
      <c r="L94" s="39">
        <f t="shared" si="9"/>
        <v>0</v>
      </c>
    </row>
    <row r="95" spans="1:12">
      <c r="A95" s="28">
        <v>94</v>
      </c>
      <c r="B95" s="28"/>
      <c r="C95" s="28"/>
      <c r="D95" s="29"/>
      <c r="E95" s="30">
        <f t="shared" si="5"/>
        <v>0</v>
      </c>
      <c r="F95" s="30">
        <f t="shared" si="6"/>
        <v>0</v>
      </c>
      <c r="G95" s="30">
        <f t="shared" si="7"/>
        <v>0</v>
      </c>
      <c r="H95" s="30">
        <f t="shared" si="8"/>
        <v>0</v>
      </c>
      <c r="I95" s="39">
        <f>IF(D95&gt;0,VLOOKUP(D95,税率表!$A$48:$D$52,3,1),0)</f>
        <v>0</v>
      </c>
      <c r="J95" s="39">
        <f>IF(D95&gt;0,VLOOKUP(D95,税率表!$A$48:$D$52,4,1),0)</f>
        <v>0</v>
      </c>
      <c r="K95" s="39">
        <f>IF(D95&gt;税率表!$F$1,ROUND((D95-J95)/I95,2),'居民劳务费-倒算'!D95)</f>
        <v>0</v>
      </c>
      <c r="L95" s="39">
        <f t="shared" si="9"/>
        <v>0</v>
      </c>
    </row>
    <row r="96" spans="1:12">
      <c r="A96" s="28">
        <v>95</v>
      </c>
      <c r="B96" s="28"/>
      <c r="C96" s="28"/>
      <c r="D96" s="29"/>
      <c r="E96" s="30">
        <f t="shared" si="5"/>
        <v>0</v>
      </c>
      <c r="F96" s="30">
        <f t="shared" si="6"/>
        <v>0</v>
      </c>
      <c r="G96" s="30">
        <f t="shared" si="7"/>
        <v>0</v>
      </c>
      <c r="H96" s="30">
        <f t="shared" si="8"/>
        <v>0</v>
      </c>
      <c r="I96" s="39">
        <f>IF(D96&gt;0,VLOOKUP(D96,税率表!$A$48:$D$52,3,1),0)</f>
        <v>0</v>
      </c>
      <c r="J96" s="39">
        <f>IF(D96&gt;0,VLOOKUP(D96,税率表!$A$48:$D$52,4,1),0)</f>
        <v>0</v>
      </c>
      <c r="K96" s="39">
        <f>IF(D96&gt;税率表!$F$1,ROUND((D96-J96)/I96,2),'居民劳务费-倒算'!D96)</f>
        <v>0</v>
      </c>
      <c r="L96" s="39">
        <f t="shared" si="9"/>
        <v>0</v>
      </c>
    </row>
    <row r="97" spans="1:12">
      <c r="A97" s="28">
        <v>96</v>
      </c>
      <c r="B97" s="28"/>
      <c r="C97" s="28"/>
      <c r="D97" s="29"/>
      <c r="E97" s="30">
        <f t="shared" si="5"/>
        <v>0</v>
      </c>
      <c r="F97" s="30">
        <f t="shared" si="6"/>
        <v>0</v>
      </c>
      <c r="G97" s="30">
        <f t="shared" si="7"/>
        <v>0</v>
      </c>
      <c r="H97" s="30">
        <f t="shared" si="8"/>
        <v>0</v>
      </c>
      <c r="I97" s="39">
        <f>IF(D97&gt;0,VLOOKUP(D97,税率表!$A$48:$D$52,3,1),0)</f>
        <v>0</v>
      </c>
      <c r="J97" s="39">
        <f>IF(D97&gt;0,VLOOKUP(D97,税率表!$A$48:$D$52,4,1),0)</f>
        <v>0</v>
      </c>
      <c r="K97" s="39">
        <f>IF(D97&gt;税率表!$F$1,ROUND((D97-J97)/I97,2),'居民劳务费-倒算'!D97)</f>
        <v>0</v>
      </c>
      <c r="L97" s="39">
        <f t="shared" si="9"/>
        <v>0</v>
      </c>
    </row>
    <row r="98" spans="1:12">
      <c r="A98" s="28">
        <v>97</v>
      </c>
      <c r="B98" s="28"/>
      <c r="C98" s="28"/>
      <c r="D98" s="29"/>
      <c r="E98" s="30">
        <f t="shared" si="5"/>
        <v>0</v>
      </c>
      <c r="F98" s="30">
        <f t="shared" si="6"/>
        <v>0</v>
      </c>
      <c r="G98" s="30">
        <f t="shared" si="7"/>
        <v>0</v>
      </c>
      <c r="H98" s="30">
        <f t="shared" si="8"/>
        <v>0</v>
      </c>
      <c r="I98" s="39">
        <f>IF(D98&gt;0,VLOOKUP(D98,税率表!$A$48:$D$52,3,1),0)</f>
        <v>0</v>
      </c>
      <c r="J98" s="39">
        <f>IF(D98&gt;0,VLOOKUP(D98,税率表!$A$48:$D$52,4,1),0)</f>
        <v>0</v>
      </c>
      <c r="K98" s="39">
        <f>IF(D98&gt;税率表!$F$1,ROUND((D98-J98)/I98,2),'居民劳务费-倒算'!D98)</f>
        <v>0</v>
      </c>
      <c r="L98" s="39">
        <f t="shared" si="9"/>
        <v>0</v>
      </c>
    </row>
    <row r="99" spans="1:12">
      <c r="A99" s="28">
        <v>98</v>
      </c>
      <c r="B99" s="28"/>
      <c r="C99" s="28"/>
      <c r="D99" s="29"/>
      <c r="E99" s="30">
        <f t="shared" si="5"/>
        <v>0</v>
      </c>
      <c r="F99" s="30">
        <f t="shared" si="6"/>
        <v>0</v>
      </c>
      <c r="G99" s="30">
        <f t="shared" si="7"/>
        <v>0</v>
      </c>
      <c r="H99" s="30">
        <f t="shared" si="8"/>
        <v>0</v>
      </c>
      <c r="I99" s="39">
        <f>IF(D99&gt;0,VLOOKUP(D99,税率表!$A$48:$D$52,3,1),0)</f>
        <v>0</v>
      </c>
      <c r="J99" s="39">
        <f>IF(D99&gt;0,VLOOKUP(D99,税率表!$A$48:$D$52,4,1),0)</f>
        <v>0</v>
      </c>
      <c r="K99" s="39">
        <f>IF(D99&gt;税率表!$F$1,ROUND((D99-J99)/I99,2),'居民劳务费-倒算'!D99)</f>
        <v>0</v>
      </c>
      <c r="L99" s="39">
        <f t="shared" si="9"/>
        <v>0</v>
      </c>
    </row>
    <row r="100" spans="1:12">
      <c r="A100" s="28">
        <v>99</v>
      </c>
      <c r="B100" s="28"/>
      <c r="C100" s="28"/>
      <c r="D100" s="29"/>
      <c r="E100" s="30">
        <f t="shared" si="5"/>
        <v>0</v>
      </c>
      <c r="F100" s="30">
        <f t="shared" si="6"/>
        <v>0</v>
      </c>
      <c r="G100" s="30">
        <f t="shared" si="7"/>
        <v>0</v>
      </c>
      <c r="H100" s="30">
        <f t="shared" si="8"/>
        <v>0</v>
      </c>
      <c r="I100" s="39">
        <f>IF(D100&gt;0,VLOOKUP(D100,税率表!$A$48:$D$52,3,1),0)</f>
        <v>0</v>
      </c>
      <c r="J100" s="39">
        <f>IF(D100&gt;0,VLOOKUP(D100,税率表!$A$48:$D$52,4,1),0)</f>
        <v>0</v>
      </c>
      <c r="K100" s="39">
        <f>IF(D100&gt;税率表!$F$1,ROUND((D100-J100)/I100,2),'居民劳务费-倒算'!D100)</f>
        <v>0</v>
      </c>
      <c r="L100" s="39">
        <f t="shared" si="9"/>
        <v>0</v>
      </c>
    </row>
    <row r="101" spans="1:12">
      <c r="A101" s="28">
        <v>100</v>
      </c>
      <c r="B101" s="28"/>
      <c r="C101" s="28"/>
      <c r="D101" s="29"/>
      <c r="E101" s="30">
        <f t="shared" si="5"/>
        <v>0</v>
      </c>
      <c r="F101" s="30">
        <f t="shared" si="6"/>
        <v>0</v>
      </c>
      <c r="G101" s="30">
        <f t="shared" si="7"/>
        <v>0</v>
      </c>
      <c r="H101" s="30">
        <f t="shared" si="8"/>
        <v>0</v>
      </c>
      <c r="I101" s="39">
        <f>IF(D101&gt;0,VLOOKUP(D101,税率表!$A$48:$D$52,3,1),0)</f>
        <v>0</v>
      </c>
      <c r="J101" s="39">
        <f>IF(D101&gt;0,VLOOKUP(D101,税率表!$A$48:$D$52,4,1),0)</f>
        <v>0</v>
      </c>
      <c r="K101" s="39">
        <f>IF(D101&gt;税率表!$F$1,ROUND((D101-J101)/I101,2),'居民劳务费-倒算'!D101)</f>
        <v>0</v>
      </c>
      <c r="L101" s="39">
        <f t="shared" si="9"/>
        <v>0</v>
      </c>
    </row>
    <row r="102" spans="1:12">
      <c r="A102" s="28">
        <v>101</v>
      </c>
      <c r="B102" s="28"/>
      <c r="C102" s="28"/>
      <c r="D102" s="29"/>
      <c r="E102" s="30">
        <f t="shared" si="5"/>
        <v>0</v>
      </c>
      <c r="F102" s="30">
        <f t="shared" si="6"/>
        <v>0</v>
      </c>
      <c r="G102" s="30">
        <f t="shared" si="7"/>
        <v>0</v>
      </c>
      <c r="H102" s="30">
        <f t="shared" si="8"/>
        <v>0</v>
      </c>
      <c r="I102" s="39">
        <f>IF(D102&gt;0,VLOOKUP(D102,税率表!$A$48:$D$52,3,1),0)</f>
        <v>0</v>
      </c>
      <c r="J102" s="39">
        <f>IF(D102&gt;0,VLOOKUP(D102,税率表!$A$48:$D$52,4,1),0)</f>
        <v>0</v>
      </c>
      <c r="K102" s="39">
        <f>IF(D102&gt;税率表!$F$1,ROUND((D102-J102)/I102,2),'居民劳务费-倒算'!D102)</f>
        <v>0</v>
      </c>
      <c r="L102" s="39">
        <f t="shared" si="9"/>
        <v>0</v>
      </c>
    </row>
    <row r="103" spans="1:12">
      <c r="A103" s="28">
        <v>102</v>
      </c>
      <c r="B103" s="28"/>
      <c r="C103" s="28"/>
      <c r="D103" s="29"/>
      <c r="E103" s="30">
        <f t="shared" si="5"/>
        <v>0</v>
      </c>
      <c r="F103" s="30">
        <f t="shared" si="6"/>
        <v>0</v>
      </c>
      <c r="G103" s="30">
        <f t="shared" si="7"/>
        <v>0</v>
      </c>
      <c r="H103" s="30">
        <f t="shared" si="8"/>
        <v>0</v>
      </c>
      <c r="I103" s="39">
        <f>IF(D103&gt;0,VLOOKUP(D103,税率表!$A$48:$D$52,3,1),0)</f>
        <v>0</v>
      </c>
      <c r="J103" s="39">
        <f>IF(D103&gt;0,VLOOKUP(D103,税率表!$A$48:$D$52,4,1),0)</f>
        <v>0</v>
      </c>
      <c r="K103" s="39">
        <f>IF(D103&gt;税率表!$F$1,ROUND((D103-J103)/I103,2),'居民劳务费-倒算'!D103)</f>
        <v>0</v>
      </c>
      <c r="L103" s="39">
        <f t="shared" si="9"/>
        <v>0</v>
      </c>
    </row>
    <row r="104" spans="1:12">
      <c r="A104" s="28">
        <v>103</v>
      </c>
      <c r="B104" s="28"/>
      <c r="C104" s="28"/>
      <c r="D104" s="29"/>
      <c r="E104" s="30">
        <f t="shared" si="5"/>
        <v>0</v>
      </c>
      <c r="F104" s="30">
        <f t="shared" si="6"/>
        <v>0</v>
      </c>
      <c r="G104" s="30">
        <f t="shared" si="7"/>
        <v>0</v>
      </c>
      <c r="H104" s="30">
        <f t="shared" si="8"/>
        <v>0</v>
      </c>
      <c r="I104" s="39">
        <f>IF(D104&gt;0,VLOOKUP(D104,税率表!$A$48:$D$52,3,1),0)</f>
        <v>0</v>
      </c>
      <c r="J104" s="39">
        <f>IF(D104&gt;0,VLOOKUP(D104,税率表!$A$48:$D$52,4,1),0)</f>
        <v>0</v>
      </c>
      <c r="K104" s="39">
        <f>IF(D104&gt;税率表!$F$1,ROUND((D104-J104)/I104,2),'居民劳务费-倒算'!D104)</f>
        <v>0</v>
      </c>
      <c r="L104" s="39">
        <f t="shared" si="9"/>
        <v>0</v>
      </c>
    </row>
    <row r="105" spans="1:12">
      <c r="A105" s="28">
        <v>104</v>
      </c>
      <c r="B105" s="28"/>
      <c r="C105" s="28"/>
      <c r="D105" s="29"/>
      <c r="E105" s="30">
        <f t="shared" si="5"/>
        <v>0</v>
      </c>
      <c r="F105" s="30">
        <f t="shared" si="6"/>
        <v>0</v>
      </c>
      <c r="G105" s="30">
        <f t="shared" si="7"/>
        <v>0</v>
      </c>
      <c r="H105" s="30">
        <f t="shared" si="8"/>
        <v>0</v>
      </c>
      <c r="I105" s="39">
        <f>IF(D105&gt;0,VLOOKUP(D105,税率表!$A$48:$D$52,3,1),0)</f>
        <v>0</v>
      </c>
      <c r="J105" s="39">
        <f>IF(D105&gt;0,VLOOKUP(D105,税率表!$A$48:$D$52,4,1),0)</f>
        <v>0</v>
      </c>
      <c r="K105" s="39">
        <f>IF(D105&gt;税率表!$F$1,ROUND((D105-J105)/I105,2),'居民劳务费-倒算'!D105)</f>
        <v>0</v>
      </c>
      <c r="L105" s="39">
        <f t="shared" si="9"/>
        <v>0</v>
      </c>
    </row>
    <row r="106" spans="1:12">
      <c r="A106" s="28">
        <v>105</v>
      </c>
      <c r="B106" s="28"/>
      <c r="C106" s="28"/>
      <c r="D106" s="29"/>
      <c r="E106" s="30">
        <f t="shared" si="5"/>
        <v>0</v>
      </c>
      <c r="F106" s="30">
        <f t="shared" si="6"/>
        <v>0</v>
      </c>
      <c r="G106" s="30">
        <f t="shared" si="7"/>
        <v>0</v>
      </c>
      <c r="H106" s="30">
        <f t="shared" si="8"/>
        <v>0</v>
      </c>
      <c r="I106" s="39">
        <f>IF(D106&gt;0,VLOOKUP(D106,税率表!$A$48:$D$52,3,1),0)</f>
        <v>0</v>
      </c>
      <c r="J106" s="39">
        <f>IF(D106&gt;0,VLOOKUP(D106,税率表!$A$48:$D$52,4,1),0)</f>
        <v>0</v>
      </c>
      <c r="K106" s="39">
        <f>IF(D106&gt;税率表!$F$1,ROUND((D106-J106)/I106,2),'居民劳务费-倒算'!D106)</f>
        <v>0</v>
      </c>
      <c r="L106" s="39">
        <f t="shared" si="9"/>
        <v>0</v>
      </c>
    </row>
    <row r="107" spans="1:12">
      <c r="A107" s="28">
        <v>106</v>
      </c>
      <c r="B107" s="28"/>
      <c r="C107" s="28"/>
      <c r="D107" s="29"/>
      <c r="E107" s="30">
        <f t="shared" si="5"/>
        <v>0</v>
      </c>
      <c r="F107" s="30">
        <f t="shared" si="6"/>
        <v>0</v>
      </c>
      <c r="G107" s="30">
        <f t="shared" si="7"/>
        <v>0</v>
      </c>
      <c r="H107" s="30">
        <f t="shared" si="8"/>
        <v>0</v>
      </c>
      <c r="I107" s="39">
        <f>IF(D107&gt;0,VLOOKUP(D107,税率表!$A$48:$D$52,3,1),0)</f>
        <v>0</v>
      </c>
      <c r="J107" s="39">
        <f>IF(D107&gt;0,VLOOKUP(D107,税率表!$A$48:$D$52,4,1),0)</f>
        <v>0</v>
      </c>
      <c r="K107" s="39">
        <f>IF(D107&gt;税率表!$F$1,ROUND((D107-J107)/I107,2),'居民劳务费-倒算'!D107)</f>
        <v>0</v>
      </c>
      <c r="L107" s="39">
        <f t="shared" si="9"/>
        <v>0</v>
      </c>
    </row>
    <row r="108" spans="1:12">
      <c r="A108" s="28">
        <v>107</v>
      </c>
      <c r="B108" s="28"/>
      <c r="C108" s="28"/>
      <c r="D108" s="29"/>
      <c r="E108" s="30">
        <f t="shared" si="5"/>
        <v>0</v>
      </c>
      <c r="F108" s="30">
        <f t="shared" si="6"/>
        <v>0</v>
      </c>
      <c r="G108" s="30">
        <f t="shared" si="7"/>
        <v>0</v>
      </c>
      <c r="H108" s="30">
        <f t="shared" si="8"/>
        <v>0</v>
      </c>
      <c r="I108" s="39">
        <f>IF(D108&gt;0,VLOOKUP(D108,税率表!$A$48:$D$52,3,1),0)</f>
        <v>0</v>
      </c>
      <c r="J108" s="39">
        <f>IF(D108&gt;0,VLOOKUP(D108,税率表!$A$48:$D$52,4,1),0)</f>
        <v>0</v>
      </c>
      <c r="K108" s="39">
        <f>IF(D108&gt;税率表!$F$1,ROUND((D108-J108)/I108,2),'居民劳务费-倒算'!D108)</f>
        <v>0</v>
      </c>
      <c r="L108" s="39">
        <f t="shared" si="9"/>
        <v>0</v>
      </c>
    </row>
    <row r="109" spans="1:12">
      <c r="A109" s="28">
        <v>108</v>
      </c>
      <c r="B109" s="28"/>
      <c r="C109" s="28"/>
      <c r="D109" s="29"/>
      <c r="E109" s="30">
        <f t="shared" si="5"/>
        <v>0</v>
      </c>
      <c r="F109" s="30">
        <f t="shared" si="6"/>
        <v>0</v>
      </c>
      <c r="G109" s="30">
        <f t="shared" si="7"/>
        <v>0</v>
      </c>
      <c r="H109" s="30">
        <f t="shared" si="8"/>
        <v>0</v>
      </c>
      <c r="I109" s="39">
        <f>IF(D109&gt;0,VLOOKUP(D109,税率表!$A$48:$D$52,3,1),0)</f>
        <v>0</v>
      </c>
      <c r="J109" s="39">
        <f>IF(D109&gt;0,VLOOKUP(D109,税率表!$A$48:$D$52,4,1),0)</f>
        <v>0</v>
      </c>
      <c r="K109" s="39">
        <f>IF(D109&gt;税率表!$F$1,ROUND((D109-J109)/I109,2),'居民劳务费-倒算'!D109)</f>
        <v>0</v>
      </c>
      <c r="L109" s="39">
        <f t="shared" si="9"/>
        <v>0</v>
      </c>
    </row>
    <row r="110" spans="1:12">
      <c r="A110" s="28">
        <v>109</v>
      </c>
      <c r="B110" s="28"/>
      <c r="C110" s="28"/>
      <c r="D110" s="29"/>
      <c r="E110" s="30">
        <f t="shared" si="5"/>
        <v>0</v>
      </c>
      <c r="F110" s="30">
        <f t="shared" si="6"/>
        <v>0</v>
      </c>
      <c r="G110" s="30">
        <f t="shared" si="7"/>
        <v>0</v>
      </c>
      <c r="H110" s="30">
        <f t="shared" si="8"/>
        <v>0</v>
      </c>
      <c r="I110" s="39">
        <f>IF(D110&gt;0,VLOOKUP(D110,税率表!$A$48:$D$52,3,1),0)</f>
        <v>0</v>
      </c>
      <c r="J110" s="39">
        <f>IF(D110&gt;0,VLOOKUP(D110,税率表!$A$48:$D$52,4,1),0)</f>
        <v>0</v>
      </c>
      <c r="K110" s="39">
        <f>IF(D110&gt;税率表!$F$1,ROUND((D110-J110)/I110,2),'居民劳务费-倒算'!D110)</f>
        <v>0</v>
      </c>
      <c r="L110" s="39">
        <f t="shared" si="9"/>
        <v>0</v>
      </c>
    </row>
    <row r="111" spans="1:12">
      <c r="A111" s="28">
        <v>110</v>
      </c>
      <c r="B111" s="28"/>
      <c r="C111" s="28"/>
      <c r="D111" s="29"/>
      <c r="E111" s="30">
        <f t="shared" si="5"/>
        <v>0</v>
      </c>
      <c r="F111" s="30">
        <f t="shared" si="6"/>
        <v>0</v>
      </c>
      <c r="G111" s="30">
        <f t="shared" si="7"/>
        <v>0</v>
      </c>
      <c r="H111" s="30">
        <f t="shared" si="8"/>
        <v>0</v>
      </c>
      <c r="I111" s="39">
        <f>IF(D111&gt;0,VLOOKUP(D111,税率表!$A$48:$D$52,3,1),0)</f>
        <v>0</v>
      </c>
      <c r="J111" s="39">
        <f>IF(D111&gt;0,VLOOKUP(D111,税率表!$A$48:$D$52,4,1),0)</f>
        <v>0</v>
      </c>
      <c r="K111" s="39">
        <f>IF(D111&gt;税率表!$F$1,ROUND((D111-J111)/I111,2),'居民劳务费-倒算'!D111)</f>
        <v>0</v>
      </c>
      <c r="L111" s="39">
        <f t="shared" si="9"/>
        <v>0</v>
      </c>
    </row>
    <row r="112" spans="1:12">
      <c r="A112" s="28">
        <v>111</v>
      </c>
      <c r="B112" s="28"/>
      <c r="C112" s="28"/>
      <c r="D112" s="29"/>
      <c r="E112" s="30">
        <f t="shared" si="5"/>
        <v>0</v>
      </c>
      <c r="F112" s="30">
        <f t="shared" si="6"/>
        <v>0</v>
      </c>
      <c r="G112" s="30">
        <f t="shared" si="7"/>
        <v>0</v>
      </c>
      <c r="H112" s="30">
        <f t="shared" si="8"/>
        <v>0</v>
      </c>
      <c r="I112" s="39">
        <f>IF(D112&gt;0,VLOOKUP(D112,税率表!$A$48:$D$52,3,1),0)</f>
        <v>0</v>
      </c>
      <c r="J112" s="39">
        <f>IF(D112&gt;0,VLOOKUP(D112,税率表!$A$48:$D$52,4,1),0)</f>
        <v>0</v>
      </c>
      <c r="K112" s="39">
        <f>IF(D112&gt;税率表!$F$1,ROUND((D112-J112)/I112,2),'居民劳务费-倒算'!D112)</f>
        <v>0</v>
      </c>
      <c r="L112" s="39">
        <f t="shared" si="9"/>
        <v>0</v>
      </c>
    </row>
    <row r="113" spans="1:12">
      <c r="A113" s="28">
        <v>112</v>
      </c>
      <c r="B113" s="28"/>
      <c r="C113" s="28"/>
      <c r="D113" s="29"/>
      <c r="E113" s="30">
        <f t="shared" si="5"/>
        <v>0</v>
      </c>
      <c r="F113" s="30">
        <f t="shared" si="6"/>
        <v>0</v>
      </c>
      <c r="G113" s="30">
        <f t="shared" si="7"/>
        <v>0</v>
      </c>
      <c r="H113" s="30">
        <f t="shared" si="8"/>
        <v>0</v>
      </c>
      <c r="I113" s="39">
        <f>IF(D113&gt;0,VLOOKUP(D113,税率表!$A$48:$D$52,3,1),0)</f>
        <v>0</v>
      </c>
      <c r="J113" s="39">
        <f>IF(D113&gt;0,VLOOKUP(D113,税率表!$A$48:$D$52,4,1),0)</f>
        <v>0</v>
      </c>
      <c r="K113" s="39">
        <f>IF(D113&gt;税率表!$F$1,ROUND((D113-J113)/I113,2),'居民劳务费-倒算'!D113)</f>
        <v>0</v>
      </c>
      <c r="L113" s="39">
        <f t="shared" si="9"/>
        <v>0</v>
      </c>
    </row>
    <row r="114" spans="1:12">
      <c r="A114" s="28">
        <v>113</v>
      </c>
      <c r="B114" s="28"/>
      <c r="C114" s="28"/>
      <c r="D114" s="29"/>
      <c r="E114" s="30">
        <f t="shared" si="5"/>
        <v>0</v>
      </c>
      <c r="F114" s="30">
        <f t="shared" si="6"/>
        <v>0</v>
      </c>
      <c r="G114" s="30">
        <f t="shared" si="7"/>
        <v>0</v>
      </c>
      <c r="H114" s="30">
        <f t="shared" si="8"/>
        <v>0</v>
      </c>
      <c r="I114" s="39">
        <f>IF(D114&gt;0,VLOOKUP(D114,税率表!$A$48:$D$52,3,1),0)</f>
        <v>0</v>
      </c>
      <c r="J114" s="39">
        <f>IF(D114&gt;0,VLOOKUP(D114,税率表!$A$48:$D$52,4,1),0)</f>
        <v>0</v>
      </c>
      <c r="K114" s="39">
        <f>IF(D114&gt;税率表!$F$1,ROUND((D114-J114)/I114,2),'居民劳务费-倒算'!D114)</f>
        <v>0</v>
      </c>
      <c r="L114" s="39">
        <f t="shared" si="9"/>
        <v>0</v>
      </c>
    </row>
    <row r="115" spans="1:12">
      <c r="A115" s="28">
        <v>114</v>
      </c>
      <c r="B115" s="28"/>
      <c r="C115" s="28"/>
      <c r="D115" s="29"/>
      <c r="E115" s="30">
        <f t="shared" si="5"/>
        <v>0</v>
      </c>
      <c r="F115" s="30">
        <f t="shared" si="6"/>
        <v>0</v>
      </c>
      <c r="G115" s="30">
        <f t="shared" si="7"/>
        <v>0</v>
      </c>
      <c r="H115" s="30">
        <f t="shared" si="8"/>
        <v>0</v>
      </c>
      <c r="I115" s="39">
        <f>IF(D115&gt;0,VLOOKUP(D115,税率表!$A$48:$D$52,3,1),0)</f>
        <v>0</v>
      </c>
      <c r="J115" s="39">
        <f>IF(D115&gt;0,VLOOKUP(D115,税率表!$A$48:$D$52,4,1),0)</f>
        <v>0</v>
      </c>
      <c r="K115" s="39">
        <f>IF(D115&gt;税率表!$F$1,ROUND((D115-J115)/I115,2),'居民劳务费-倒算'!D115)</f>
        <v>0</v>
      </c>
      <c r="L115" s="39">
        <f t="shared" si="9"/>
        <v>0</v>
      </c>
    </row>
    <row r="116" spans="1:12">
      <c r="A116" s="28">
        <v>115</v>
      </c>
      <c r="B116" s="28"/>
      <c r="C116" s="28"/>
      <c r="D116" s="29"/>
      <c r="E116" s="30">
        <f t="shared" si="5"/>
        <v>0</v>
      </c>
      <c r="F116" s="30">
        <f t="shared" si="6"/>
        <v>0</v>
      </c>
      <c r="G116" s="30">
        <f t="shared" si="7"/>
        <v>0</v>
      </c>
      <c r="H116" s="30">
        <f t="shared" si="8"/>
        <v>0</v>
      </c>
      <c r="I116" s="39">
        <f>IF(D116&gt;0,VLOOKUP(D116,税率表!$A$48:$D$52,3,1),0)</f>
        <v>0</v>
      </c>
      <c r="J116" s="39">
        <f>IF(D116&gt;0,VLOOKUP(D116,税率表!$A$48:$D$52,4,1),0)</f>
        <v>0</v>
      </c>
      <c r="K116" s="39">
        <f>IF(D116&gt;税率表!$F$1,ROUND((D116-J116)/I116,2),'居民劳务费-倒算'!D116)</f>
        <v>0</v>
      </c>
      <c r="L116" s="39">
        <f t="shared" si="9"/>
        <v>0</v>
      </c>
    </row>
    <row r="117" spans="1:12">
      <c r="A117" s="28">
        <v>116</v>
      </c>
      <c r="B117" s="28"/>
      <c r="C117" s="28"/>
      <c r="D117" s="29"/>
      <c r="E117" s="30">
        <f t="shared" si="5"/>
        <v>0</v>
      </c>
      <c r="F117" s="30">
        <f t="shared" si="6"/>
        <v>0</v>
      </c>
      <c r="G117" s="30">
        <f t="shared" si="7"/>
        <v>0</v>
      </c>
      <c r="H117" s="30">
        <f t="shared" si="8"/>
        <v>0</v>
      </c>
      <c r="I117" s="39">
        <f>IF(D117&gt;0,VLOOKUP(D117,税率表!$A$48:$D$52,3,1),0)</f>
        <v>0</v>
      </c>
      <c r="J117" s="39">
        <f>IF(D117&gt;0,VLOOKUP(D117,税率表!$A$48:$D$52,4,1),0)</f>
        <v>0</v>
      </c>
      <c r="K117" s="39">
        <f>IF(D117&gt;税率表!$F$1,ROUND((D117-J117)/I117,2),'居民劳务费-倒算'!D117)</f>
        <v>0</v>
      </c>
      <c r="L117" s="39">
        <f t="shared" si="9"/>
        <v>0</v>
      </c>
    </row>
    <row r="118" spans="1:12">
      <c r="A118" s="28">
        <v>117</v>
      </c>
      <c r="B118" s="28"/>
      <c r="C118" s="28"/>
      <c r="D118" s="29"/>
      <c r="E118" s="30">
        <f t="shared" si="5"/>
        <v>0</v>
      </c>
      <c r="F118" s="30">
        <f t="shared" si="6"/>
        <v>0</v>
      </c>
      <c r="G118" s="30">
        <f t="shared" si="7"/>
        <v>0</v>
      </c>
      <c r="H118" s="30">
        <f t="shared" si="8"/>
        <v>0</v>
      </c>
      <c r="I118" s="39">
        <f>IF(D118&gt;0,VLOOKUP(D118,税率表!$A$48:$D$52,3,1),0)</f>
        <v>0</v>
      </c>
      <c r="J118" s="39">
        <f>IF(D118&gt;0,VLOOKUP(D118,税率表!$A$48:$D$52,4,1),0)</f>
        <v>0</v>
      </c>
      <c r="K118" s="39">
        <f>IF(D118&gt;税率表!$F$1,ROUND((D118-J118)/I118,2),'居民劳务费-倒算'!D118)</f>
        <v>0</v>
      </c>
      <c r="L118" s="39">
        <f t="shared" si="9"/>
        <v>0</v>
      </c>
    </row>
    <row r="119" spans="1:12">
      <c r="A119" s="28">
        <v>118</v>
      </c>
      <c r="B119" s="28"/>
      <c r="C119" s="28"/>
      <c r="D119" s="29"/>
      <c r="E119" s="30">
        <f t="shared" si="5"/>
        <v>0</v>
      </c>
      <c r="F119" s="30">
        <f t="shared" si="6"/>
        <v>0</v>
      </c>
      <c r="G119" s="30">
        <f t="shared" si="7"/>
        <v>0</v>
      </c>
      <c r="H119" s="30">
        <f t="shared" si="8"/>
        <v>0</v>
      </c>
      <c r="I119" s="39">
        <f>IF(D119&gt;0,VLOOKUP(D119,税率表!$A$48:$D$52,3,1),0)</f>
        <v>0</v>
      </c>
      <c r="J119" s="39">
        <f>IF(D119&gt;0,VLOOKUP(D119,税率表!$A$48:$D$52,4,1),0)</f>
        <v>0</v>
      </c>
      <c r="K119" s="39">
        <f>IF(D119&gt;税率表!$F$1,ROUND((D119-J119)/I119,2),'居民劳务费-倒算'!D119)</f>
        <v>0</v>
      </c>
      <c r="L119" s="39">
        <f t="shared" si="9"/>
        <v>0</v>
      </c>
    </row>
    <row r="120" spans="1:12">
      <c r="A120" s="28">
        <v>119</v>
      </c>
      <c r="B120" s="28"/>
      <c r="C120" s="28"/>
      <c r="D120" s="29"/>
      <c r="E120" s="30">
        <f t="shared" si="5"/>
        <v>0</v>
      </c>
      <c r="F120" s="30">
        <f t="shared" si="6"/>
        <v>0</v>
      </c>
      <c r="G120" s="30">
        <f t="shared" si="7"/>
        <v>0</v>
      </c>
      <c r="H120" s="30">
        <f t="shared" si="8"/>
        <v>0</v>
      </c>
      <c r="I120" s="39">
        <f>IF(D120&gt;0,VLOOKUP(D120,税率表!$A$48:$D$52,3,1),0)</f>
        <v>0</v>
      </c>
      <c r="J120" s="39">
        <f>IF(D120&gt;0,VLOOKUP(D120,税率表!$A$48:$D$52,4,1),0)</f>
        <v>0</v>
      </c>
      <c r="K120" s="39">
        <f>IF(D120&gt;税率表!$F$1,ROUND((D120-J120)/I120,2),'居民劳务费-倒算'!D120)</f>
        <v>0</v>
      </c>
      <c r="L120" s="39">
        <f t="shared" si="9"/>
        <v>0</v>
      </c>
    </row>
    <row r="121" spans="1:12">
      <c r="A121" s="28">
        <v>120</v>
      </c>
      <c r="B121" s="28"/>
      <c r="C121" s="28"/>
      <c r="D121" s="29"/>
      <c r="E121" s="30">
        <f t="shared" si="5"/>
        <v>0</v>
      </c>
      <c r="F121" s="30">
        <f t="shared" si="6"/>
        <v>0</v>
      </c>
      <c r="G121" s="30">
        <f t="shared" si="7"/>
        <v>0</v>
      </c>
      <c r="H121" s="30">
        <f t="shared" si="8"/>
        <v>0</v>
      </c>
      <c r="I121" s="39">
        <f>IF(D121&gt;0,VLOOKUP(D121,税率表!$A$48:$D$52,3,1),0)</f>
        <v>0</v>
      </c>
      <c r="J121" s="39">
        <f>IF(D121&gt;0,VLOOKUP(D121,税率表!$A$48:$D$52,4,1),0)</f>
        <v>0</v>
      </c>
      <c r="K121" s="39">
        <f>IF(D121&gt;税率表!$F$1,ROUND((D121-J121)/I121,2),'居民劳务费-倒算'!D121)</f>
        <v>0</v>
      </c>
      <c r="L121" s="39">
        <f t="shared" si="9"/>
        <v>0</v>
      </c>
    </row>
    <row r="122" spans="1:12">
      <c r="A122" s="28">
        <v>121</v>
      </c>
      <c r="B122" s="28"/>
      <c r="C122" s="28"/>
      <c r="D122" s="29"/>
      <c r="E122" s="30">
        <f t="shared" si="5"/>
        <v>0</v>
      </c>
      <c r="F122" s="30">
        <f t="shared" si="6"/>
        <v>0</v>
      </c>
      <c r="G122" s="30">
        <f t="shared" si="7"/>
        <v>0</v>
      </c>
      <c r="H122" s="30">
        <f t="shared" si="8"/>
        <v>0</v>
      </c>
      <c r="I122" s="39">
        <f>IF(D122&gt;0,VLOOKUP(D122,税率表!$A$48:$D$52,3,1),0)</f>
        <v>0</v>
      </c>
      <c r="J122" s="39">
        <f>IF(D122&gt;0,VLOOKUP(D122,税率表!$A$48:$D$52,4,1),0)</f>
        <v>0</v>
      </c>
      <c r="K122" s="39">
        <f>IF(D122&gt;税率表!$F$1,ROUND((D122-J122)/I122,2),'居民劳务费-倒算'!D122)</f>
        <v>0</v>
      </c>
      <c r="L122" s="39">
        <f t="shared" si="9"/>
        <v>0</v>
      </c>
    </row>
    <row r="123" spans="1:12">
      <c r="A123" s="28">
        <v>122</v>
      </c>
      <c r="B123" s="28"/>
      <c r="C123" s="28"/>
      <c r="D123" s="29"/>
      <c r="E123" s="30">
        <f t="shared" si="5"/>
        <v>0</v>
      </c>
      <c r="F123" s="30">
        <f t="shared" si="6"/>
        <v>0</v>
      </c>
      <c r="G123" s="30">
        <f t="shared" si="7"/>
        <v>0</v>
      </c>
      <c r="H123" s="30">
        <f t="shared" si="8"/>
        <v>0</v>
      </c>
      <c r="I123" s="39">
        <f>IF(D123&gt;0,VLOOKUP(D123,税率表!$A$48:$D$52,3,1),0)</f>
        <v>0</v>
      </c>
      <c r="J123" s="39">
        <f>IF(D123&gt;0,VLOOKUP(D123,税率表!$A$48:$D$52,4,1),0)</f>
        <v>0</v>
      </c>
      <c r="K123" s="39">
        <f>IF(D123&gt;税率表!$F$1,ROUND((D123-J123)/I123,2),'居民劳务费-倒算'!D123)</f>
        <v>0</v>
      </c>
      <c r="L123" s="39">
        <f t="shared" si="9"/>
        <v>0</v>
      </c>
    </row>
    <row r="124" spans="1:12">
      <c r="A124" s="28">
        <v>123</v>
      </c>
      <c r="B124" s="28"/>
      <c r="C124" s="28"/>
      <c r="D124" s="29"/>
      <c r="E124" s="30">
        <f t="shared" si="5"/>
        <v>0</v>
      </c>
      <c r="F124" s="30">
        <f t="shared" si="6"/>
        <v>0</v>
      </c>
      <c r="G124" s="30">
        <f t="shared" si="7"/>
        <v>0</v>
      </c>
      <c r="H124" s="30">
        <f t="shared" si="8"/>
        <v>0</v>
      </c>
      <c r="I124" s="39">
        <f>IF(D124&gt;0,VLOOKUP(D124,税率表!$A$48:$D$52,3,1),0)</f>
        <v>0</v>
      </c>
      <c r="J124" s="39">
        <f>IF(D124&gt;0,VLOOKUP(D124,税率表!$A$48:$D$52,4,1),0)</f>
        <v>0</v>
      </c>
      <c r="K124" s="39">
        <f>IF(D124&gt;税率表!$F$1,ROUND((D124-J124)/I124,2),'居民劳务费-倒算'!D124)</f>
        <v>0</v>
      </c>
      <c r="L124" s="39">
        <f t="shared" si="9"/>
        <v>0</v>
      </c>
    </row>
    <row r="125" spans="1:12">
      <c r="A125" s="28">
        <v>124</v>
      </c>
      <c r="B125" s="28"/>
      <c r="C125" s="28"/>
      <c r="D125" s="29"/>
      <c r="E125" s="30">
        <f t="shared" si="5"/>
        <v>0</v>
      </c>
      <c r="F125" s="30">
        <f t="shared" si="6"/>
        <v>0</v>
      </c>
      <c r="G125" s="30">
        <f t="shared" si="7"/>
        <v>0</v>
      </c>
      <c r="H125" s="30">
        <f t="shared" si="8"/>
        <v>0</v>
      </c>
      <c r="I125" s="39">
        <f>IF(D125&gt;0,VLOOKUP(D125,税率表!$A$48:$D$52,3,1),0)</f>
        <v>0</v>
      </c>
      <c r="J125" s="39">
        <f>IF(D125&gt;0,VLOOKUP(D125,税率表!$A$48:$D$52,4,1),0)</f>
        <v>0</v>
      </c>
      <c r="K125" s="39">
        <f>IF(D125&gt;税率表!$F$1,ROUND((D125-J125)/I125,2),'居民劳务费-倒算'!D125)</f>
        <v>0</v>
      </c>
      <c r="L125" s="39">
        <f t="shared" si="9"/>
        <v>0</v>
      </c>
    </row>
    <row r="126" spans="1:12">
      <c r="A126" s="28">
        <v>125</v>
      </c>
      <c r="B126" s="28"/>
      <c r="C126" s="28"/>
      <c r="D126" s="29"/>
      <c r="E126" s="30">
        <f t="shared" si="5"/>
        <v>0</v>
      </c>
      <c r="F126" s="30">
        <f t="shared" si="6"/>
        <v>0</v>
      </c>
      <c r="G126" s="30">
        <f t="shared" si="7"/>
        <v>0</v>
      </c>
      <c r="H126" s="30">
        <f t="shared" si="8"/>
        <v>0</v>
      </c>
      <c r="I126" s="39">
        <f>IF(D126&gt;0,VLOOKUP(D126,税率表!$A$48:$D$52,3,1),0)</f>
        <v>0</v>
      </c>
      <c r="J126" s="39">
        <f>IF(D126&gt;0,VLOOKUP(D126,税率表!$A$48:$D$52,4,1),0)</f>
        <v>0</v>
      </c>
      <c r="K126" s="39">
        <f>IF(D126&gt;税率表!$F$1,ROUND((D126-J126)/I126,2),'居民劳务费-倒算'!D126)</f>
        <v>0</v>
      </c>
      <c r="L126" s="39">
        <f t="shared" si="9"/>
        <v>0</v>
      </c>
    </row>
    <row r="127" spans="1:12">
      <c r="A127" s="28">
        <v>126</v>
      </c>
      <c r="B127" s="28"/>
      <c r="C127" s="28"/>
      <c r="D127" s="29"/>
      <c r="E127" s="30">
        <f t="shared" si="5"/>
        <v>0</v>
      </c>
      <c r="F127" s="30">
        <f t="shared" si="6"/>
        <v>0</v>
      </c>
      <c r="G127" s="30">
        <f t="shared" si="7"/>
        <v>0</v>
      </c>
      <c r="H127" s="30">
        <f t="shared" si="8"/>
        <v>0</v>
      </c>
      <c r="I127" s="39">
        <f>IF(D127&gt;0,VLOOKUP(D127,税率表!$A$48:$D$52,3,1),0)</f>
        <v>0</v>
      </c>
      <c r="J127" s="39">
        <f>IF(D127&gt;0,VLOOKUP(D127,税率表!$A$48:$D$52,4,1),0)</f>
        <v>0</v>
      </c>
      <c r="K127" s="39">
        <f>IF(D127&gt;税率表!$F$1,ROUND((D127-J127)/I127,2),'居民劳务费-倒算'!D127)</f>
        <v>0</v>
      </c>
      <c r="L127" s="39">
        <f t="shared" si="9"/>
        <v>0</v>
      </c>
    </row>
    <row r="128" spans="1:12">
      <c r="A128" s="28">
        <v>127</v>
      </c>
      <c r="B128" s="28"/>
      <c r="C128" s="28"/>
      <c r="D128" s="29"/>
      <c r="E128" s="30">
        <f t="shared" si="5"/>
        <v>0</v>
      </c>
      <c r="F128" s="30">
        <f t="shared" si="6"/>
        <v>0</v>
      </c>
      <c r="G128" s="30">
        <f t="shared" si="7"/>
        <v>0</v>
      </c>
      <c r="H128" s="30">
        <f t="shared" si="8"/>
        <v>0</v>
      </c>
      <c r="I128" s="39">
        <f>IF(D128&gt;0,VLOOKUP(D128,税率表!$A$48:$D$52,3,1),0)</f>
        <v>0</v>
      </c>
      <c r="J128" s="39">
        <f>IF(D128&gt;0,VLOOKUP(D128,税率表!$A$48:$D$52,4,1),0)</f>
        <v>0</v>
      </c>
      <c r="K128" s="39">
        <f>IF(D128&gt;税率表!$F$1,ROUND((D128-J128)/I128,2),'居民劳务费-倒算'!D128)</f>
        <v>0</v>
      </c>
      <c r="L128" s="39">
        <f t="shared" si="9"/>
        <v>0</v>
      </c>
    </row>
    <row r="129" spans="1:12">
      <c r="A129" s="28">
        <v>128</v>
      </c>
      <c r="B129" s="28"/>
      <c r="C129" s="28"/>
      <c r="D129" s="29"/>
      <c r="E129" s="30">
        <f t="shared" si="5"/>
        <v>0</v>
      </c>
      <c r="F129" s="30">
        <f t="shared" si="6"/>
        <v>0</v>
      </c>
      <c r="G129" s="30">
        <f t="shared" si="7"/>
        <v>0</v>
      </c>
      <c r="H129" s="30">
        <f t="shared" si="8"/>
        <v>0</v>
      </c>
      <c r="I129" s="39">
        <f>IF(D129&gt;0,VLOOKUP(D129,税率表!$A$48:$D$52,3,1),0)</f>
        <v>0</v>
      </c>
      <c r="J129" s="39">
        <f>IF(D129&gt;0,VLOOKUP(D129,税率表!$A$48:$D$52,4,1),0)</f>
        <v>0</v>
      </c>
      <c r="K129" s="39">
        <f>IF(D129&gt;税率表!$F$1,ROUND((D129-J129)/I129,2),'居民劳务费-倒算'!D129)</f>
        <v>0</v>
      </c>
      <c r="L129" s="39">
        <f t="shared" si="9"/>
        <v>0</v>
      </c>
    </row>
    <row r="130" spans="1:12">
      <c r="A130" s="28">
        <v>129</v>
      </c>
      <c r="B130" s="28"/>
      <c r="C130" s="28"/>
      <c r="D130" s="29"/>
      <c r="E130" s="30">
        <f t="shared" si="5"/>
        <v>0</v>
      </c>
      <c r="F130" s="30">
        <f t="shared" si="6"/>
        <v>0</v>
      </c>
      <c r="G130" s="30">
        <f t="shared" si="7"/>
        <v>0</v>
      </c>
      <c r="H130" s="30">
        <f t="shared" si="8"/>
        <v>0</v>
      </c>
      <c r="I130" s="39">
        <f>IF(D130&gt;0,VLOOKUP(D130,税率表!$A$48:$D$52,3,1),0)</f>
        <v>0</v>
      </c>
      <c r="J130" s="39">
        <f>IF(D130&gt;0,VLOOKUP(D130,税率表!$A$48:$D$52,4,1),0)</f>
        <v>0</v>
      </c>
      <c r="K130" s="39">
        <f>IF(D130&gt;税率表!$F$1,ROUND((D130-J130)/I130,2),'居民劳务费-倒算'!D130)</f>
        <v>0</v>
      </c>
      <c r="L130" s="39">
        <f t="shared" si="9"/>
        <v>0</v>
      </c>
    </row>
    <row r="131" spans="1:12">
      <c r="A131" s="28">
        <v>130</v>
      </c>
      <c r="B131" s="28"/>
      <c r="C131" s="28"/>
      <c r="D131" s="29"/>
      <c r="E131" s="30">
        <f t="shared" ref="E131:E194" si="10">ROUND(IF(H131&lt;=800,0,IF(H131&lt;=25000,20%,IF(H131&lt;=62500,30%,IF(H131&gt;62500,40%)))),2)</f>
        <v>0</v>
      </c>
      <c r="F131" s="30">
        <f t="shared" ref="F131:F194" si="11">IF(D131="",0,ROUND(IF(H131&lt;=25000,0,IF(H131&lt;=62500,2000,7000)),2))</f>
        <v>0</v>
      </c>
      <c r="G131" s="30">
        <f t="shared" ref="G131:G194" si="12">ROUND(H131-D131,2)</f>
        <v>0</v>
      </c>
      <c r="H131" s="30">
        <f t="shared" ref="H131:H194" si="13">ROUND(IF(D131&lt;=800,D131,IF(D131&lt;=3360,(D131-160)/0.8,IF(D131&lt;=21000,D131/0.84,IF(D131&lt;=49500,(D131-2000)/0.76,IF(D131&gt;49500,(D131-7000)/0.68))))),2)</f>
        <v>0</v>
      </c>
      <c r="I131" s="39">
        <f>IF(D131&gt;0,VLOOKUP(D131,税率表!$A$48:$D$52,3,1),0)</f>
        <v>0</v>
      </c>
      <c r="J131" s="39">
        <f>IF(D131&gt;0,VLOOKUP(D131,税率表!$A$48:$D$52,4,1),0)</f>
        <v>0</v>
      </c>
      <c r="K131" s="39">
        <f>IF(D131&gt;税率表!$F$1,ROUND((D131-J131)/I131,2),'居民劳务费-倒算'!D131)</f>
        <v>0</v>
      </c>
      <c r="L131" s="39">
        <f t="shared" ref="L131:L194" si="14">K131-D131</f>
        <v>0</v>
      </c>
    </row>
    <row r="132" spans="1:12">
      <c r="A132" s="28">
        <v>131</v>
      </c>
      <c r="B132" s="28"/>
      <c r="C132" s="28"/>
      <c r="D132" s="29"/>
      <c r="E132" s="30">
        <f t="shared" si="10"/>
        <v>0</v>
      </c>
      <c r="F132" s="30">
        <f t="shared" si="11"/>
        <v>0</v>
      </c>
      <c r="G132" s="30">
        <f t="shared" si="12"/>
        <v>0</v>
      </c>
      <c r="H132" s="30">
        <f t="shared" si="13"/>
        <v>0</v>
      </c>
      <c r="I132" s="39">
        <f>IF(D132&gt;0,VLOOKUP(D132,税率表!$A$48:$D$52,3,1),0)</f>
        <v>0</v>
      </c>
      <c r="J132" s="39">
        <f>IF(D132&gt;0,VLOOKUP(D132,税率表!$A$48:$D$52,4,1),0)</f>
        <v>0</v>
      </c>
      <c r="K132" s="39">
        <f>IF(D132&gt;税率表!$F$1,ROUND((D132-J132)/I132,2),'居民劳务费-倒算'!D132)</f>
        <v>0</v>
      </c>
      <c r="L132" s="39">
        <f t="shared" si="14"/>
        <v>0</v>
      </c>
    </row>
    <row r="133" spans="1:12">
      <c r="A133" s="28">
        <v>132</v>
      </c>
      <c r="B133" s="28"/>
      <c r="C133" s="28"/>
      <c r="D133" s="29"/>
      <c r="E133" s="30">
        <f t="shared" si="10"/>
        <v>0</v>
      </c>
      <c r="F133" s="30">
        <f t="shared" si="11"/>
        <v>0</v>
      </c>
      <c r="G133" s="30">
        <f t="shared" si="12"/>
        <v>0</v>
      </c>
      <c r="H133" s="30">
        <f t="shared" si="13"/>
        <v>0</v>
      </c>
      <c r="I133" s="39">
        <f>IF(D133&gt;0,VLOOKUP(D133,税率表!$A$48:$D$52,3,1),0)</f>
        <v>0</v>
      </c>
      <c r="J133" s="39">
        <f>IF(D133&gt;0,VLOOKUP(D133,税率表!$A$48:$D$52,4,1),0)</f>
        <v>0</v>
      </c>
      <c r="K133" s="39">
        <f>IF(D133&gt;税率表!$F$1,ROUND((D133-J133)/I133,2),'居民劳务费-倒算'!D133)</f>
        <v>0</v>
      </c>
      <c r="L133" s="39">
        <f t="shared" si="14"/>
        <v>0</v>
      </c>
    </row>
    <row r="134" spans="1:12">
      <c r="A134" s="28">
        <v>133</v>
      </c>
      <c r="B134" s="28"/>
      <c r="C134" s="28"/>
      <c r="D134" s="29"/>
      <c r="E134" s="30">
        <f t="shared" si="10"/>
        <v>0</v>
      </c>
      <c r="F134" s="30">
        <f t="shared" si="11"/>
        <v>0</v>
      </c>
      <c r="G134" s="30">
        <f t="shared" si="12"/>
        <v>0</v>
      </c>
      <c r="H134" s="30">
        <f t="shared" si="13"/>
        <v>0</v>
      </c>
      <c r="I134" s="39">
        <f>IF(D134&gt;0,VLOOKUP(D134,税率表!$A$48:$D$52,3,1),0)</f>
        <v>0</v>
      </c>
      <c r="J134" s="39">
        <f>IF(D134&gt;0,VLOOKUP(D134,税率表!$A$48:$D$52,4,1),0)</f>
        <v>0</v>
      </c>
      <c r="K134" s="39">
        <f>IF(D134&gt;税率表!$F$1,ROUND((D134-J134)/I134,2),'居民劳务费-倒算'!D134)</f>
        <v>0</v>
      </c>
      <c r="L134" s="39">
        <f t="shared" si="14"/>
        <v>0</v>
      </c>
    </row>
    <row r="135" spans="1:12">
      <c r="A135" s="28">
        <v>134</v>
      </c>
      <c r="B135" s="28"/>
      <c r="C135" s="28"/>
      <c r="D135" s="29"/>
      <c r="E135" s="30">
        <f t="shared" si="10"/>
        <v>0</v>
      </c>
      <c r="F135" s="30">
        <f t="shared" si="11"/>
        <v>0</v>
      </c>
      <c r="G135" s="30">
        <f t="shared" si="12"/>
        <v>0</v>
      </c>
      <c r="H135" s="30">
        <f t="shared" si="13"/>
        <v>0</v>
      </c>
      <c r="I135" s="39">
        <f>IF(D135&gt;0,VLOOKUP(D135,税率表!$A$48:$D$52,3,1),0)</f>
        <v>0</v>
      </c>
      <c r="J135" s="39">
        <f>IF(D135&gt;0,VLOOKUP(D135,税率表!$A$48:$D$52,4,1),0)</f>
        <v>0</v>
      </c>
      <c r="K135" s="39">
        <f>IF(D135&gt;税率表!$F$1,ROUND((D135-J135)/I135,2),'居民劳务费-倒算'!D135)</f>
        <v>0</v>
      </c>
      <c r="L135" s="39">
        <f t="shared" si="14"/>
        <v>0</v>
      </c>
    </row>
    <row r="136" spans="1:12">
      <c r="A136" s="28">
        <v>135</v>
      </c>
      <c r="B136" s="28"/>
      <c r="C136" s="28"/>
      <c r="D136" s="29"/>
      <c r="E136" s="30">
        <f t="shared" si="10"/>
        <v>0</v>
      </c>
      <c r="F136" s="30">
        <f t="shared" si="11"/>
        <v>0</v>
      </c>
      <c r="G136" s="30">
        <f t="shared" si="12"/>
        <v>0</v>
      </c>
      <c r="H136" s="30">
        <f t="shared" si="13"/>
        <v>0</v>
      </c>
      <c r="I136" s="39">
        <f>IF(D136&gt;0,VLOOKUP(D136,税率表!$A$48:$D$52,3,1),0)</f>
        <v>0</v>
      </c>
      <c r="J136" s="39">
        <f>IF(D136&gt;0,VLOOKUP(D136,税率表!$A$48:$D$52,4,1),0)</f>
        <v>0</v>
      </c>
      <c r="K136" s="39">
        <f>IF(D136&gt;税率表!$F$1,ROUND((D136-J136)/I136,2),'居民劳务费-倒算'!D136)</f>
        <v>0</v>
      </c>
      <c r="L136" s="39">
        <f t="shared" si="14"/>
        <v>0</v>
      </c>
    </row>
    <row r="137" spans="1:12">
      <c r="A137" s="28">
        <v>136</v>
      </c>
      <c r="B137" s="28"/>
      <c r="C137" s="28"/>
      <c r="D137" s="29"/>
      <c r="E137" s="30">
        <f t="shared" si="10"/>
        <v>0</v>
      </c>
      <c r="F137" s="30">
        <f t="shared" si="11"/>
        <v>0</v>
      </c>
      <c r="G137" s="30">
        <f t="shared" si="12"/>
        <v>0</v>
      </c>
      <c r="H137" s="30">
        <f t="shared" si="13"/>
        <v>0</v>
      </c>
      <c r="I137" s="39">
        <f>IF(D137&gt;0,VLOOKUP(D137,税率表!$A$48:$D$52,3,1),0)</f>
        <v>0</v>
      </c>
      <c r="J137" s="39">
        <f>IF(D137&gt;0,VLOOKUP(D137,税率表!$A$48:$D$52,4,1),0)</f>
        <v>0</v>
      </c>
      <c r="K137" s="39">
        <f>IF(D137&gt;税率表!$F$1,ROUND((D137-J137)/I137,2),'居民劳务费-倒算'!D137)</f>
        <v>0</v>
      </c>
      <c r="L137" s="39">
        <f t="shared" si="14"/>
        <v>0</v>
      </c>
    </row>
    <row r="138" spans="1:12">
      <c r="A138" s="28">
        <v>137</v>
      </c>
      <c r="B138" s="28"/>
      <c r="C138" s="28"/>
      <c r="D138" s="29"/>
      <c r="E138" s="30">
        <f t="shared" si="10"/>
        <v>0</v>
      </c>
      <c r="F138" s="30">
        <f t="shared" si="11"/>
        <v>0</v>
      </c>
      <c r="G138" s="30">
        <f t="shared" si="12"/>
        <v>0</v>
      </c>
      <c r="H138" s="30">
        <f t="shared" si="13"/>
        <v>0</v>
      </c>
      <c r="I138" s="39">
        <f>IF(D138&gt;0,VLOOKUP(D138,税率表!$A$48:$D$52,3,1),0)</f>
        <v>0</v>
      </c>
      <c r="J138" s="39">
        <f>IF(D138&gt;0,VLOOKUP(D138,税率表!$A$48:$D$52,4,1),0)</f>
        <v>0</v>
      </c>
      <c r="K138" s="39">
        <f>IF(D138&gt;税率表!$F$1,ROUND((D138-J138)/I138,2),'居民劳务费-倒算'!D138)</f>
        <v>0</v>
      </c>
      <c r="L138" s="39">
        <f t="shared" si="14"/>
        <v>0</v>
      </c>
    </row>
    <row r="139" spans="1:12">
      <c r="A139" s="28">
        <v>138</v>
      </c>
      <c r="B139" s="28"/>
      <c r="C139" s="28"/>
      <c r="D139" s="29"/>
      <c r="E139" s="30">
        <f t="shared" si="10"/>
        <v>0</v>
      </c>
      <c r="F139" s="30">
        <f t="shared" si="11"/>
        <v>0</v>
      </c>
      <c r="G139" s="30">
        <f t="shared" si="12"/>
        <v>0</v>
      </c>
      <c r="H139" s="30">
        <f t="shared" si="13"/>
        <v>0</v>
      </c>
      <c r="I139" s="39">
        <f>IF(D139&gt;0,VLOOKUP(D139,税率表!$A$48:$D$52,3,1),0)</f>
        <v>0</v>
      </c>
      <c r="J139" s="39">
        <f>IF(D139&gt;0,VLOOKUP(D139,税率表!$A$48:$D$52,4,1),0)</f>
        <v>0</v>
      </c>
      <c r="K139" s="39">
        <f>IF(D139&gt;税率表!$F$1,ROUND((D139-J139)/I139,2),'居民劳务费-倒算'!D139)</f>
        <v>0</v>
      </c>
      <c r="L139" s="39">
        <f t="shared" si="14"/>
        <v>0</v>
      </c>
    </row>
    <row r="140" spans="1:12">
      <c r="A140" s="28">
        <v>139</v>
      </c>
      <c r="B140" s="28"/>
      <c r="C140" s="28"/>
      <c r="D140" s="29"/>
      <c r="E140" s="30">
        <f t="shared" si="10"/>
        <v>0</v>
      </c>
      <c r="F140" s="30">
        <f t="shared" si="11"/>
        <v>0</v>
      </c>
      <c r="G140" s="30">
        <f t="shared" si="12"/>
        <v>0</v>
      </c>
      <c r="H140" s="30">
        <f t="shared" si="13"/>
        <v>0</v>
      </c>
      <c r="I140" s="39">
        <f>IF(D140&gt;0,VLOOKUP(D140,税率表!$A$48:$D$52,3,1),0)</f>
        <v>0</v>
      </c>
      <c r="J140" s="39">
        <f>IF(D140&gt;0,VLOOKUP(D140,税率表!$A$48:$D$52,4,1),0)</f>
        <v>0</v>
      </c>
      <c r="K140" s="39">
        <f>IF(D140&gt;税率表!$F$1,ROUND((D140-J140)/I140,2),'居民劳务费-倒算'!D140)</f>
        <v>0</v>
      </c>
      <c r="L140" s="39">
        <f t="shared" si="14"/>
        <v>0</v>
      </c>
    </row>
    <row r="141" spans="1:12">
      <c r="A141" s="28">
        <v>140</v>
      </c>
      <c r="B141" s="28"/>
      <c r="C141" s="28"/>
      <c r="D141" s="29"/>
      <c r="E141" s="30">
        <f t="shared" si="10"/>
        <v>0</v>
      </c>
      <c r="F141" s="30">
        <f t="shared" si="11"/>
        <v>0</v>
      </c>
      <c r="G141" s="30">
        <f t="shared" si="12"/>
        <v>0</v>
      </c>
      <c r="H141" s="30">
        <f t="shared" si="13"/>
        <v>0</v>
      </c>
      <c r="I141" s="39">
        <f>IF(D141&gt;0,VLOOKUP(D141,税率表!$A$48:$D$52,3,1),0)</f>
        <v>0</v>
      </c>
      <c r="J141" s="39">
        <f>IF(D141&gt;0,VLOOKUP(D141,税率表!$A$48:$D$52,4,1),0)</f>
        <v>0</v>
      </c>
      <c r="K141" s="39">
        <f>IF(D141&gt;税率表!$F$1,ROUND((D141-J141)/I141,2),'居民劳务费-倒算'!D141)</f>
        <v>0</v>
      </c>
      <c r="L141" s="39">
        <f t="shared" si="14"/>
        <v>0</v>
      </c>
    </row>
    <row r="142" spans="1:12">
      <c r="A142" s="28">
        <v>141</v>
      </c>
      <c r="B142" s="28"/>
      <c r="C142" s="28"/>
      <c r="D142" s="29"/>
      <c r="E142" s="30">
        <f t="shared" si="10"/>
        <v>0</v>
      </c>
      <c r="F142" s="30">
        <f t="shared" si="11"/>
        <v>0</v>
      </c>
      <c r="G142" s="30">
        <f t="shared" si="12"/>
        <v>0</v>
      </c>
      <c r="H142" s="30">
        <f t="shared" si="13"/>
        <v>0</v>
      </c>
      <c r="I142" s="39">
        <f>IF(D142&gt;0,VLOOKUP(D142,税率表!$A$48:$D$52,3,1),0)</f>
        <v>0</v>
      </c>
      <c r="J142" s="39">
        <f>IF(D142&gt;0,VLOOKUP(D142,税率表!$A$48:$D$52,4,1),0)</f>
        <v>0</v>
      </c>
      <c r="K142" s="39">
        <f>IF(D142&gt;税率表!$F$1,ROUND((D142-J142)/I142,2),'居民劳务费-倒算'!D142)</f>
        <v>0</v>
      </c>
      <c r="L142" s="39">
        <f t="shared" si="14"/>
        <v>0</v>
      </c>
    </row>
    <row r="143" spans="1:12">
      <c r="A143" s="28">
        <v>142</v>
      </c>
      <c r="B143" s="28"/>
      <c r="C143" s="28"/>
      <c r="D143" s="29"/>
      <c r="E143" s="30">
        <f t="shared" si="10"/>
        <v>0</v>
      </c>
      <c r="F143" s="30">
        <f t="shared" si="11"/>
        <v>0</v>
      </c>
      <c r="G143" s="30">
        <f t="shared" si="12"/>
        <v>0</v>
      </c>
      <c r="H143" s="30">
        <f t="shared" si="13"/>
        <v>0</v>
      </c>
      <c r="I143" s="39">
        <f>IF(D143&gt;0,VLOOKUP(D143,税率表!$A$48:$D$52,3,1),0)</f>
        <v>0</v>
      </c>
      <c r="J143" s="39">
        <f>IF(D143&gt;0,VLOOKUP(D143,税率表!$A$48:$D$52,4,1),0)</f>
        <v>0</v>
      </c>
      <c r="K143" s="39">
        <f>IF(D143&gt;税率表!$F$1,ROUND((D143-J143)/I143,2),'居民劳务费-倒算'!D143)</f>
        <v>0</v>
      </c>
      <c r="L143" s="39">
        <f t="shared" si="14"/>
        <v>0</v>
      </c>
    </row>
    <row r="144" spans="1:12">
      <c r="A144" s="28">
        <v>143</v>
      </c>
      <c r="B144" s="28"/>
      <c r="C144" s="28"/>
      <c r="D144" s="29"/>
      <c r="E144" s="30">
        <f t="shared" si="10"/>
        <v>0</v>
      </c>
      <c r="F144" s="30">
        <f t="shared" si="11"/>
        <v>0</v>
      </c>
      <c r="G144" s="30">
        <f t="shared" si="12"/>
        <v>0</v>
      </c>
      <c r="H144" s="30">
        <f t="shared" si="13"/>
        <v>0</v>
      </c>
      <c r="I144" s="39">
        <f>IF(D144&gt;0,VLOOKUP(D144,税率表!$A$48:$D$52,3,1),0)</f>
        <v>0</v>
      </c>
      <c r="J144" s="39">
        <f>IF(D144&gt;0,VLOOKUP(D144,税率表!$A$48:$D$52,4,1),0)</f>
        <v>0</v>
      </c>
      <c r="K144" s="39">
        <f>IF(D144&gt;税率表!$F$1,ROUND((D144-J144)/I144,2),'居民劳务费-倒算'!D144)</f>
        <v>0</v>
      </c>
      <c r="L144" s="39">
        <f t="shared" si="14"/>
        <v>0</v>
      </c>
    </row>
    <row r="145" spans="1:12">
      <c r="A145" s="28">
        <v>144</v>
      </c>
      <c r="B145" s="28"/>
      <c r="C145" s="28"/>
      <c r="D145" s="29"/>
      <c r="E145" s="30">
        <f t="shared" si="10"/>
        <v>0</v>
      </c>
      <c r="F145" s="30">
        <f t="shared" si="11"/>
        <v>0</v>
      </c>
      <c r="G145" s="30">
        <f t="shared" si="12"/>
        <v>0</v>
      </c>
      <c r="H145" s="30">
        <f t="shared" si="13"/>
        <v>0</v>
      </c>
      <c r="I145" s="39">
        <f>IF(D145&gt;0,VLOOKUP(D145,税率表!$A$48:$D$52,3,1),0)</f>
        <v>0</v>
      </c>
      <c r="J145" s="39">
        <f>IF(D145&gt;0,VLOOKUP(D145,税率表!$A$48:$D$52,4,1),0)</f>
        <v>0</v>
      </c>
      <c r="K145" s="39">
        <f>IF(D145&gt;税率表!$F$1,ROUND((D145-J145)/I145,2),'居民劳务费-倒算'!D145)</f>
        <v>0</v>
      </c>
      <c r="L145" s="39">
        <f t="shared" si="14"/>
        <v>0</v>
      </c>
    </row>
    <row r="146" spans="1:12">
      <c r="A146" s="28">
        <v>145</v>
      </c>
      <c r="B146" s="28"/>
      <c r="C146" s="28"/>
      <c r="D146" s="29"/>
      <c r="E146" s="30">
        <f t="shared" si="10"/>
        <v>0</v>
      </c>
      <c r="F146" s="30">
        <f t="shared" si="11"/>
        <v>0</v>
      </c>
      <c r="G146" s="30">
        <f t="shared" si="12"/>
        <v>0</v>
      </c>
      <c r="H146" s="30">
        <f t="shared" si="13"/>
        <v>0</v>
      </c>
      <c r="I146" s="39">
        <f>IF(D146&gt;0,VLOOKUP(D146,税率表!$A$48:$D$52,3,1),0)</f>
        <v>0</v>
      </c>
      <c r="J146" s="39">
        <f>IF(D146&gt;0,VLOOKUP(D146,税率表!$A$48:$D$52,4,1),0)</f>
        <v>0</v>
      </c>
      <c r="K146" s="39">
        <f>IF(D146&gt;税率表!$F$1,ROUND((D146-J146)/I146,2),'居民劳务费-倒算'!D146)</f>
        <v>0</v>
      </c>
      <c r="L146" s="39">
        <f t="shared" si="14"/>
        <v>0</v>
      </c>
    </row>
    <row r="147" spans="1:12">
      <c r="A147" s="28">
        <v>146</v>
      </c>
      <c r="B147" s="28"/>
      <c r="C147" s="28"/>
      <c r="D147" s="29"/>
      <c r="E147" s="30">
        <f t="shared" si="10"/>
        <v>0</v>
      </c>
      <c r="F147" s="30">
        <f t="shared" si="11"/>
        <v>0</v>
      </c>
      <c r="G147" s="30">
        <f t="shared" si="12"/>
        <v>0</v>
      </c>
      <c r="H147" s="30">
        <f t="shared" si="13"/>
        <v>0</v>
      </c>
      <c r="I147" s="39">
        <f>IF(D147&gt;0,VLOOKUP(D147,税率表!$A$48:$D$52,3,1),0)</f>
        <v>0</v>
      </c>
      <c r="J147" s="39">
        <f>IF(D147&gt;0,VLOOKUP(D147,税率表!$A$48:$D$52,4,1),0)</f>
        <v>0</v>
      </c>
      <c r="K147" s="39">
        <f>IF(D147&gt;税率表!$F$1,ROUND((D147-J147)/I147,2),'居民劳务费-倒算'!D147)</f>
        <v>0</v>
      </c>
      <c r="L147" s="39">
        <f t="shared" si="14"/>
        <v>0</v>
      </c>
    </row>
    <row r="148" spans="1:12">
      <c r="A148" s="28">
        <v>147</v>
      </c>
      <c r="B148" s="28"/>
      <c r="C148" s="28"/>
      <c r="D148" s="29"/>
      <c r="E148" s="30">
        <f t="shared" si="10"/>
        <v>0</v>
      </c>
      <c r="F148" s="30">
        <f t="shared" si="11"/>
        <v>0</v>
      </c>
      <c r="G148" s="30">
        <f t="shared" si="12"/>
        <v>0</v>
      </c>
      <c r="H148" s="30">
        <f t="shared" si="13"/>
        <v>0</v>
      </c>
      <c r="I148" s="39">
        <f>IF(D148&gt;0,VLOOKUP(D148,税率表!$A$48:$D$52,3,1),0)</f>
        <v>0</v>
      </c>
      <c r="J148" s="39">
        <f>IF(D148&gt;0,VLOOKUP(D148,税率表!$A$48:$D$52,4,1),0)</f>
        <v>0</v>
      </c>
      <c r="K148" s="39">
        <f>IF(D148&gt;税率表!$F$1,ROUND((D148-J148)/I148,2),'居民劳务费-倒算'!D148)</f>
        <v>0</v>
      </c>
      <c r="L148" s="39">
        <f t="shared" si="14"/>
        <v>0</v>
      </c>
    </row>
    <row r="149" spans="1:12">
      <c r="A149" s="28">
        <v>148</v>
      </c>
      <c r="B149" s="28"/>
      <c r="C149" s="28"/>
      <c r="D149" s="29"/>
      <c r="E149" s="30">
        <f t="shared" si="10"/>
        <v>0</v>
      </c>
      <c r="F149" s="30">
        <f t="shared" si="11"/>
        <v>0</v>
      </c>
      <c r="G149" s="30">
        <f t="shared" si="12"/>
        <v>0</v>
      </c>
      <c r="H149" s="30">
        <f t="shared" si="13"/>
        <v>0</v>
      </c>
      <c r="I149" s="39">
        <f>IF(D149&gt;0,VLOOKUP(D149,税率表!$A$48:$D$52,3,1),0)</f>
        <v>0</v>
      </c>
      <c r="J149" s="39">
        <f>IF(D149&gt;0,VLOOKUP(D149,税率表!$A$48:$D$52,4,1),0)</f>
        <v>0</v>
      </c>
      <c r="K149" s="39">
        <f>IF(D149&gt;税率表!$F$1,ROUND((D149-J149)/I149,2),'居民劳务费-倒算'!D149)</f>
        <v>0</v>
      </c>
      <c r="L149" s="39">
        <f t="shared" si="14"/>
        <v>0</v>
      </c>
    </row>
    <row r="150" spans="1:12">
      <c r="A150" s="28">
        <v>149</v>
      </c>
      <c r="B150" s="28"/>
      <c r="C150" s="28"/>
      <c r="D150" s="29"/>
      <c r="E150" s="30">
        <f t="shared" si="10"/>
        <v>0</v>
      </c>
      <c r="F150" s="30">
        <f t="shared" si="11"/>
        <v>0</v>
      </c>
      <c r="G150" s="30">
        <f t="shared" si="12"/>
        <v>0</v>
      </c>
      <c r="H150" s="30">
        <f t="shared" si="13"/>
        <v>0</v>
      </c>
      <c r="I150" s="39">
        <f>IF(D150&gt;0,VLOOKUP(D150,税率表!$A$48:$D$52,3,1),0)</f>
        <v>0</v>
      </c>
      <c r="J150" s="39">
        <f>IF(D150&gt;0,VLOOKUP(D150,税率表!$A$48:$D$52,4,1),0)</f>
        <v>0</v>
      </c>
      <c r="K150" s="39">
        <f>IF(D150&gt;税率表!$F$1,ROUND((D150-J150)/I150,2),'居民劳务费-倒算'!D150)</f>
        <v>0</v>
      </c>
      <c r="L150" s="39">
        <f t="shared" si="14"/>
        <v>0</v>
      </c>
    </row>
    <row r="151" spans="1:12">
      <c r="A151" s="28">
        <v>150</v>
      </c>
      <c r="B151" s="28"/>
      <c r="C151" s="28"/>
      <c r="D151" s="29"/>
      <c r="E151" s="30">
        <f t="shared" si="10"/>
        <v>0</v>
      </c>
      <c r="F151" s="30">
        <f t="shared" si="11"/>
        <v>0</v>
      </c>
      <c r="G151" s="30">
        <f t="shared" si="12"/>
        <v>0</v>
      </c>
      <c r="H151" s="30">
        <f t="shared" si="13"/>
        <v>0</v>
      </c>
      <c r="I151" s="39">
        <f>IF(D151&gt;0,VLOOKUP(D151,税率表!$A$48:$D$52,3,1),0)</f>
        <v>0</v>
      </c>
      <c r="J151" s="39">
        <f>IF(D151&gt;0,VLOOKUP(D151,税率表!$A$48:$D$52,4,1),0)</f>
        <v>0</v>
      </c>
      <c r="K151" s="39">
        <f>IF(D151&gt;税率表!$F$1,ROUND((D151-J151)/I151,2),'居民劳务费-倒算'!D151)</f>
        <v>0</v>
      </c>
      <c r="L151" s="39">
        <f t="shared" si="14"/>
        <v>0</v>
      </c>
    </row>
    <row r="152" spans="1:12">
      <c r="A152" s="28">
        <v>151</v>
      </c>
      <c r="B152" s="28"/>
      <c r="C152" s="28"/>
      <c r="D152" s="29"/>
      <c r="E152" s="30">
        <f t="shared" si="10"/>
        <v>0</v>
      </c>
      <c r="F152" s="30">
        <f t="shared" si="11"/>
        <v>0</v>
      </c>
      <c r="G152" s="30">
        <f t="shared" si="12"/>
        <v>0</v>
      </c>
      <c r="H152" s="30">
        <f t="shared" si="13"/>
        <v>0</v>
      </c>
      <c r="I152" s="39">
        <f>IF(D152&gt;0,VLOOKUP(D152,税率表!$A$48:$D$52,3,1),0)</f>
        <v>0</v>
      </c>
      <c r="J152" s="39">
        <f>IF(D152&gt;0,VLOOKUP(D152,税率表!$A$48:$D$52,4,1),0)</f>
        <v>0</v>
      </c>
      <c r="K152" s="39">
        <f>IF(D152&gt;税率表!$F$1,ROUND((D152-J152)/I152,2),'居民劳务费-倒算'!D152)</f>
        <v>0</v>
      </c>
      <c r="L152" s="39">
        <f t="shared" si="14"/>
        <v>0</v>
      </c>
    </row>
    <row r="153" spans="1:12">
      <c r="A153" s="28">
        <v>152</v>
      </c>
      <c r="B153" s="28"/>
      <c r="C153" s="28"/>
      <c r="D153" s="29"/>
      <c r="E153" s="30">
        <f t="shared" si="10"/>
        <v>0</v>
      </c>
      <c r="F153" s="30">
        <f t="shared" si="11"/>
        <v>0</v>
      </c>
      <c r="G153" s="30">
        <f t="shared" si="12"/>
        <v>0</v>
      </c>
      <c r="H153" s="30">
        <f t="shared" si="13"/>
        <v>0</v>
      </c>
      <c r="I153" s="39">
        <f>IF(D153&gt;0,VLOOKUP(D153,税率表!$A$48:$D$52,3,1),0)</f>
        <v>0</v>
      </c>
      <c r="J153" s="39">
        <f>IF(D153&gt;0,VLOOKUP(D153,税率表!$A$48:$D$52,4,1),0)</f>
        <v>0</v>
      </c>
      <c r="K153" s="39">
        <f>IF(D153&gt;税率表!$F$1,ROUND((D153-J153)/I153,2),'居民劳务费-倒算'!D153)</f>
        <v>0</v>
      </c>
      <c r="L153" s="39">
        <f t="shared" si="14"/>
        <v>0</v>
      </c>
    </row>
    <row r="154" spans="1:12">
      <c r="A154" s="28">
        <v>153</v>
      </c>
      <c r="B154" s="28"/>
      <c r="C154" s="28"/>
      <c r="D154" s="29"/>
      <c r="E154" s="30">
        <f t="shared" si="10"/>
        <v>0</v>
      </c>
      <c r="F154" s="30">
        <f t="shared" si="11"/>
        <v>0</v>
      </c>
      <c r="G154" s="30">
        <f t="shared" si="12"/>
        <v>0</v>
      </c>
      <c r="H154" s="30">
        <f t="shared" si="13"/>
        <v>0</v>
      </c>
      <c r="I154" s="39">
        <f>IF(D154&gt;0,VLOOKUP(D154,税率表!$A$48:$D$52,3,1),0)</f>
        <v>0</v>
      </c>
      <c r="J154" s="39">
        <f>IF(D154&gt;0,VLOOKUP(D154,税率表!$A$48:$D$52,4,1),0)</f>
        <v>0</v>
      </c>
      <c r="K154" s="39">
        <f>IF(D154&gt;税率表!$F$1,ROUND((D154-J154)/I154,2),'居民劳务费-倒算'!D154)</f>
        <v>0</v>
      </c>
      <c r="L154" s="39">
        <f t="shared" si="14"/>
        <v>0</v>
      </c>
    </row>
    <row r="155" spans="1:12">
      <c r="A155" s="28">
        <v>154</v>
      </c>
      <c r="B155" s="28"/>
      <c r="C155" s="28"/>
      <c r="D155" s="29"/>
      <c r="E155" s="30">
        <f t="shared" si="10"/>
        <v>0</v>
      </c>
      <c r="F155" s="30">
        <f t="shared" si="11"/>
        <v>0</v>
      </c>
      <c r="G155" s="30">
        <f t="shared" si="12"/>
        <v>0</v>
      </c>
      <c r="H155" s="30">
        <f t="shared" si="13"/>
        <v>0</v>
      </c>
      <c r="I155" s="39">
        <f>IF(D155&gt;0,VLOOKUP(D155,税率表!$A$48:$D$52,3,1),0)</f>
        <v>0</v>
      </c>
      <c r="J155" s="39">
        <f>IF(D155&gt;0,VLOOKUP(D155,税率表!$A$48:$D$52,4,1),0)</f>
        <v>0</v>
      </c>
      <c r="K155" s="39">
        <f>IF(D155&gt;税率表!$F$1,ROUND((D155-J155)/I155,2),'居民劳务费-倒算'!D155)</f>
        <v>0</v>
      </c>
      <c r="L155" s="39">
        <f t="shared" si="14"/>
        <v>0</v>
      </c>
    </row>
    <row r="156" spans="1:12">
      <c r="A156" s="28">
        <v>155</v>
      </c>
      <c r="B156" s="28"/>
      <c r="C156" s="28"/>
      <c r="D156" s="29"/>
      <c r="E156" s="30">
        <f t="shared" si="10"/>
        <v>0</v>
      </c>
      <c r="F156" s="30">
        <f t="shared" si="11"/>
        <v>0</v>
      </c>
      <c r="G156" s="30">
        <f t="shared" si="12"/>
        <v>0</v>
      </c>
      <c r="H156" s="30">
        <f t="shared" si="13"/>
        <v>0</v>
      </c>
      <c r="I156" s="39">
        <f>IF(D156&gt;0,VLOOKUP(D156,税率表!$A$48:$D$52,3,1),0)</f>
        <v>0</v>
      </c>
      <c r="J156" s="39">
        <f>IF(D156&gt;0,VLOOKUP(D156,税率表!$A$48:$D$52,4,1),0)</f>
        <v>0</v>
      </c>
      <c r="K156" s="39">
        <f>IF(D156&gt;税率表!$F$1,ROUND((D156-J156)/I156,2),'居民劳务费-倒算'!D156)</f>
        <v>0</v>
      </c>
      <c r="L156" s="39">
        <f t="shared" si="14"/>
        <v>0</v>
      </c>
    </row>
    <row r="157" spans="1:12">
      <c r="A157" s="28">
        <v>156</v>
      </c>
      <c r="B157" s="28"/>
      <c r="C157" s="28"/>
      <c r="D157" s="29"/>
      <c r="E157" s="30">
        <f t="shared" si="10"/>
        <v>0</v>
      </c>
      <c r="F157" s="30">
        <f t="shared" si="11"/>
        <v>0</v>
      </c>
      <c r="G157" s="30">
        <f t="shared" si="12"/>
        <v>0</v>
      </c>
      <c r="H157" s="30">
        <f t="shared" si="13"/>
        <v>0</v>
      </c>
      <c r="I157" s="39">
        <f>IF(D157&gt;0,VLOOKUP(D157,税率表!$A$48:$D$52,3,1),0)</f>
        <v>0</v>
      </c>
      <c r="J157" s="39">
        <f>IF(D157&gt;0,VLOOKUP(D157,税率表!$A$48:$D$52,4,1),0)</f>
        <v>0</v>
      </c>
      <c r="K157" s="39">
        <f>IF(D157&gt;税率表!$F$1,ROUND((D157-J157)/I157,2),'居民劳务费-倒算'!D157)</f>
        <v>0</v>
      </c>
      <c r="L157" s="39">
        <f t="shared" si="14"/>
        <v>0</v>
      </c>
    </row>
    <row r="158" spans="1:12">
      <c r="A158" s="28">
        <v>157</v>
      </c>
      <c r="B158" s="28"/>
      <c r="C158" s="28"/>
      <c r="D158" s="29"/>
      <c r="E158" s="30">
        <f t="shared" si="10"/>
        <v>0</v>
      </c>
      <c r="F158" s="30">
        <f t="shared" si="11"/>
        <v>0</v>
      </c>
      <c r="G158" s="30">
        <f t="shared" si="12"/>
        <v>0</v>
      </c>
      <c r="H158" s="30">
        <f t="shared" si="13"/>
        <v>0</v>
      </c>
      <c r="I158" s="39">
        <f>IF(D158&gt;0,VLOOKUP(D158,税率表!$A$48:$D$52,3,1),0)</f>
        <v>0</v>
      </c>
      <c r="J158" s="39">
        <f>IF(D158&gt;0,VLOOKUP(D158,税率表!$A$48:$D$52,4,1),0)</f>
        <v>0</v>
      </c>
      <c r="K158" s="39">
        <f>IF(D158&gt;税率表!$F$1,ROUND((D158-J158)/I158,2),'居民劳务费-倒算'!D158)</f>
        <v>0</v>
      </c>
      <c r="L158" s="39">
        <f t="shared" si="14"/>
        <v>0</v>
      </c>
    </row>
    <row r="159" spans="1:12">
      <c r="A159" s="28">
        <v>158</v>
      </c>
      <c r="B159" s="28"/>
      <c r="C159" s="28"/>
      <c r="D159" s="29"/>
      <c r="E159" s="30">
        <f t="shared" si="10"/>
        <v>0</v>
      </c>
      <c r="F159" s="30">
        <f t="shared" si="11"/>
        <v>0</v>
      </c>
      <c r="G159" s="30">
        <f t="shared" si="12"/>
        <v>0</v>
      </c>
      <c r="H159" s="30">
        <f t="shared" si="13"/>
        <v>0</v>
      </c>
      <c r="I159" s="39">
        <f>IF(D159&gt;0,VLOOKUP(D159,税率表!$A$48:$D$52,3,1),0)</f>
        <v>0</v>
      </c>
      <c r="J159" s="39">
        <f>IF(D159&gt;0,VLOOKUP(D159,税率表!$A$48:$D$52,4,1),0)</f>
        <v>0</v>
      </c>
      <c r="K159" s="39">
        <f>IF(D159&gt;税率表!$F$1,ROUND((D159-J159)/I159,2),'居民劳务费-倒算'!D159)</f>
        <v>0</v>
      </c>
      <c r="L159" s="39">
        <f t="shared" si="14"/>
        <v>0</v>
      </c>
    </row>
    <row r="160" spans="1:12">
      <c r="A160" s="28">
        <v>159</v>
      </c>
      <c r="B160" s="28"/>
      <c r="C160" s="28"/>
      <c r="D160" s="29"/>
      <c r="E160" s="30">
        <f t="shared" si="10"/>
        <v>0</v>
      </c>
      <c r="F160" s="30">
        <f t="shared" si="11"/>
        <v>0</v>
      </c>
      <c r="G160" s="30">
        <f t="shared" si="12"/>
        <v>0</v>
      </c>
      <c r="H160" s="30">
        <f t="shared" si="13"/>
        <v>0</v>
      </c>
      <c r="I160" s="39">
        <f>IF(D160&gt;0,VLOOKUP(D160,税率表!$A$48:$D$52,3,1),0)</f>
        <v>0</v>
      </c>
      <c r="J160" s="39">
        <f>IF(D160&gt;0,VLOOKUP(D160,税率表!$A$48:$D$52,4,1),0)</f>
        <v>0</v>
      </c>
      <c r="K160" s="39">
        <f>IF(D160&gt;税率表!$F$1,ROUND((D160-J160)/I160,2),'居民劳务费-倒算'!D160)</f>
        <v>0</v>
      </c>
      <c r="L160" s="39">
        <f t="shared" si="14"/>
        <v>0</v>
      </c>
    </row>
    <row r="161" spans="1:12">
      <c r="A161" s="28">
        <v>160</v>
      </c>
      <c r="B161" s="28"/>
      <c r="C161" s="28"/>
      <c r="D161" s="29"/>
      <c r="E161" s="30">
        <f t="shared" si="10"/>
        <v>0</v>
      </c>
      <c r="F161" s="30">
        <f t="shared" si="11"/>
        <v>0</v>
      </c>
      <c r="G161" s="30">
        <f t="shared" si="12"/>
        <v>0</v>
      </c>
      <c r="H161" s="30">
        <f t="shared" si="13"/>
        <v>0</v>
      </c>
      <c r="I161" s="39">
        <f>IF(D161&gt;0,VLOOKUP(D161,税率表!$A$48:$D$52,3,1),0)</f>
        <v>0</v>
      </c>
      <c r="J161" s="39">
        <f>IF(D161&gt;0,VLOOKUP(D161,税率表!$A$48:$D$52,4,1),0)</f>
        <v>0</v>
      </c>
      <c r="K161" s="39">
        <f>IF(D161&gt;税率表!$F$1,ROUND((D161-J161)/I161,2),'居民劳务费-倒算'!D161)</f>
        <v>0</v>
      </c>
      <c r="L161" s="39">
        <f t="shared" si="14"/>
        <v>0</v>
      </c>
    </row>
    <row r="162" spans="1:12">
      <c r="A162" s="28">
        <v>161</v>
      </c>
      <c r="B162" s="28"/>
      <c r="C162" s="28"/>
      <c r="D162" s="29"/>
      <c r="E162" s="30">
        <f t="shared" si="10"/>
        <v>0</v>
      </c>
      <c r="F162" s="30">
        <f t="shared" si="11"/>
        <v>0</v>
      </c>
      <c r="G162" s="30">
        <f t="shared" si="12"/>
        <v>0</v>
      </c>
      <c r="H162" s="30">
        <f t="shared" si="13"/>
        <v>0</v>
      </c>
      <c r="I162" s="39">
        <f>IF(D162&gt;0,VLOOKUP(D162,税率表!$A$48:$D$52,3,1),0)</f>
        <v>0</v>
      </c>
      <c r="J162" s="39">
        <f>IF(D162&gt;0,VLOOKUP(D162,税率表!$A$48:$D$52,4,1),0)</f>
        <v>0</v>
      </c>
      <c r="K162" s="39">
        <f>IF(D162&gt;税率表!$F$1,ROUND((D162-J162)/I162,2),'居民劳务费-倒算'!D162)</f>
        <v>0</v>
      </c>
      <c r="L162" s="39">
        <f t="shared" si="14"/>
        <v>0</v>
      </c>
    </row>
    <row r="163" spans="1:12">
      <c r="A163" s="28">
        <v>162</v>
      </c>
      <c r="B163" s="28"/>
      <c r="C163" s="28"/>
      <c r="D163" s="29"/>
      <c r="E163" s="30">
        <f t="shared" si="10"/>
        <v>0</v>
      </c>
      <c r="F163" s="30">
        <f t="shared" si="11"/>
        <v>0</v>
      </c>
      <c r="G163" s="30">
        <f t="shared" si="12"/>
        <v>0</v>
      </c>
      <c r="H163" s="30">
        <f t="shared" si="13"/>
        <v>0</v>
      </c>
      <c r="I163" s="39">
        <f>IF(D163&gt;0,VLOOKUP(D163,税率表!$A$48:$D$52,3,1),0)</f>
        <v>0</v>
      </c>
      <c r="J163" s="39">
        <f>IF(D163&gt;0,VLOOKUP(D163,税率表!$A$48:$D$52,4,1),0)</f>
        <v>0</v>
      </c>
      <c r="K163" s="39">
        <f>IF(D163&gt;税率表!$F$1,ROUND((D163-J163)/I163,2),'居民劳务费-倒算'!D163)</f>
        <v>0</v>
      </c>
      <c r="L163" s="39">
        <f t="shared" si="14"/>
        <v>0</v>
      </c>
    </row>
    <row r="164" spans="1:12">
      <c r="A164" s="28">
        <v>163</v>
      </c>
      <c r="B164" s="28"/>
      <c r="C164" s="28"/>
      <c r="D164" s="29"/>
      <c r="E164" s="30">
        <f t="shared" si="10"/>
        <v>0</v>
      </c>
      <c r="F164" s="30">
        <f t="shared" si="11"/>
        <v>0</v>
      </c>
      <c r="G164" s="30">
        <f t="shared" si="12"/>
        <v>0</v>
      </c>
      <c r="H164" s="30">
        <f t="shared" si="13"/>
        <v>0</v>
      </c>
      <c r="I164" s="39">
        <f>IF(D164&gt;0,VLOOKUP(D164,税率表!$A$48:$D$52,3,1),0)</f>
        <v>0</v>
      </c>
      <c r="J164" s="39">
        <f>IF(D164&gt;0,VLOOKUP(D164,税率表!$A$48:$D$52,4,1),0)</f>
        <v>0</v>
      </c>
      <c r="K164" s="39">
        <f>IF(D164&gt;税率表!$F$1,ROUND((D164-J164)/I164,2),'居民劳务费-倒算'!D164)</f>
        <v>0</v>
      </c>
      <c r="L164" s="39">
        <f t="shared" si="14"/>
        <v>0</v>
      </c>
    </row>
    <row r="165" spans="1:12">
      <c r="A165" s="28">
        <v>164</v>
      </c>
      <c r="B165" s="28"/>
      <c r="C165" s="28"/>
      <c r="D165" s="29"/>
      <c r="E165" s="30">
        <f t="shared" si="10"/>
        <v>0</v>
      </c>
      <c r="F165" s="30">
        <f t="shared" si="11"/>
        <v>0</v>
      </c>
      <c r="G165" s="30">
        <f t="shared" si="12"/>
        <v>0</v>
      </c>
      <c r="H165" s="30">
        <f t="shared" si="13"/>
        <v>0</v>
      </c>
      <c r="I165" s="39">
        <f>IF(D165&gt;0,VLOOKUP(D165,税率表!$A$48:$D$52,3,1),0)</f>
        <v>0</v>
      </c>
      <c r="J165" s="39">
        <f>IF(D165&gt;0,VLOOKUP(D165,税率表!$A$48:$D$52,4,1),0)</f>
        <v>0</v>
      </c>
      <c r="K165" s="39">
        <f>IF(D165&gt;税率表!$F$1,ROUND((D165-J165)/I165,2),'居民劳务费-倒算'!D165)</f>
        <v>0</v>
      </c>
      <c r="L165" s="39">
        <f t="shared" si="14"/>
        <v>0</v>
      </c>
    </row>
    <row r="166" spans="1:12">
      <c r="A166" s="28">
        <v>165</v>
      </c>
      <c r="B166" s="28"/>
      <c r="C166" s="28"/>
      <c r="D166" s="29"/>
      <c r="E166" s="30">
        <f t="shared" si="10"/>
        <v>0</v>
      </c>
      <c r="F166" s="30">
        <f t="shared" si="11"/>
        <v>0</v>
      </c>
      <c r="G166" s="30">
        <f t="shared" si="12"/>
        <v>0</v>
      </c>
      <c r="H166" s="30">
        <f t="shared" si="13"/>
        <v>0</v>
      </c>
      <c r="I166" s="39">
        <f>IF(D166&gt;0,VLOOKUP(D166,税率表!$A$48:$D$52,3,1),0)</f>
        <v>0</v>
      </c>
      <c r="J166" s="39">
        <f>IF(D166&gt;0,VLOOKUP(D166,税率表!$A$48:$D$52,4,1),0)</f>
        <v>0</v>
      </c>
      <c r="K166" s="39">
        <f>IF(D166&gt;税率表!$F$1,ROUND((D166-J166)/I166,2),'居民劳务费-倒算'!D166)</f>
        <v>0</v>
      </c>
      <c r="L166" s="39">
        <f t="shared" si="14"/>
        <v>0</v>
      </c>
    </row>
    <row r="167" spans="1:12">
      <c r="A167" s="28">
        <v>166</v>
      </c>
      <c r="B167" s="28"/>
      <c r="C167" s="28"/>
      <c r="D167" s="29"/>
      <c r="E167" s="30">
        <f t="shared" si="10"/>
        <v>0</v>
      </c>
      <c r="F167" s="30">
        <f t="shared" si="11"/>
        <v>0</v>
      </c>
      <c r="G167" s="30">
        <f t="shared" si="12"/>
        <v>0</v>
      </c>
      <c r="H167" s="30">
        <f t="shared" si="13"/>
        <v>0</v>
      </c>
      <c r="I167" s="39">
        <f>IF(D167&gt;0,VLOOKUP(D167,税率表!$A$48:$D$52,3,1),0)</f>
        <v>0</v>
      </c>
      <c r="J167" s="39">
        <f>IF(D167&gt;0,VLOOKUP(D167,税率表!$A$48:$D$52,4,1),0)</f>
        <v>0</v>
      </c>
      <c r="K167" s="39">
        <f>IF(D167&gt;税率表!$F$1,ROUND((D167-J167)/I167,2),'居民劳务费-倒算'!D167)</f>
        <v>0</v>
      </c>
      <c r="L167" s="39">
        <f t="shared" si="14"/>
        <v>0</v>
      </c>
    </row>
    <row r="168" spans="1:12">
      <c r="A168" s="28">
        <v>167</v>
      </c>
      <c r="B168" s="28"/>
      <c r="C168" s="28"/>
      <c r="D168" s="29"/>
      <c r="E168" s="30">
        <f t="shared" si="10"/>
        <v>0</v>
      </c>
      <c r="F168" s="30">
        <f t="shared" si="11"/>
        <v>0</v>
      </c>
      <c r="G168" s="30">
        <f t="shared" si="12"/>
        <v>0</v>
      </c>
      <c r="H168" s="30">
        <f t="shared" si="13"/>
        <v>0</v>
      </c>
      <c r="I168" s="39">
        <f>IF(D168&gt;0,VLOOKUP(D168,税率表!$A$48:$D$52,3,1),0)</f>
        <v>0</v>
      </c>
      <c r="J168" s="39">
        <f>IF(D168&gt;0,VLOOKUP(D168,税率表!$A$48:$D$52,4,1),0)</f>
        <v>0</v>
      </c>
      <c r="K168" s="39">
        <f>IF(D168&gt;税率表!$F$1,ROUND((D168-J168)/I168,2),'居民劳务费-倒算'!D168)</f>
        <v>0</v>
      </c>
      <c r="L168" s="39">
        <f t="shared" si="14"/>
        <v>0</v>
      </c>
    </row>
    <row r="169" spans="1:12">
      <c r="A169" s="28">
        <v>168</v>
      </c>
      <c r="B169" s="28"/>
      <c r="C169" s="28"/>
      <c r="D169" s="29"/>
      <c r="E169" s="30">
        <f t="shared" si="10"/>
        <v>0</v>
      </c>
      <c r="F169" s="30">
        <f t="shared" si="11"/>
        <v>0</v>
      </c>
      <c r="G169" s="30">
        <f t="shared" si="12"/>
        <v>0</v>
      </c>
      <c r="H169" s="30">
        <f t="shared" si="13"/>
        <v>0</v>
      </c>
      <c r="I169" s="39">
        <f>IF(D169&gt;0,VLOOKUP(D169,税率表!$A$48:$D$52,3,1),0)</f>
        <v>0</v>
      </c>
      <c r="J169" s="39">
        <f>IF(D169&gt;0,VLOOKUP(D169,税率表!$A$48:$D$52,4,1),0)</f>
        <v>0</v>
      </c>
      <c r="K169" s="39">
        <f>IF(D169&gt;税率表!$F$1,ROUND((D169-J169)/I169,2),'居民劳务费-倒算'!D169)</f>
        <v>0</v>
      </c>
      <c r="L169" s="39">
        <f t="shared" si="14"/>
        <v>0</v>
      </c>
    </row>
    <row r="170" spans="1:12">
      <c r="A170" s="28">
        <v>169</v>
      </c>
      <c r="B170" s="28"/>
      <c r="C170" s="28"/>
      <c r="D170" s="29"/>
      <c r="E170" s="30">
        <f t="shared" si="10"/>
        <v>0</v>
      </c>
      <c r="F170" s="30">
        <f t="shared" si="11"/>
        <v>0</v>
      </c>
      <c r="G170" s="30">
        <f t="shared" si="12"/>
        <v>0</v>
      </c>
      <c r="H170" s="30">
        <f t="shared" si="13"/>
        <v>0</v>
      </c>
      <c r="I170" s="39">
        <f>IF(D170&gt;0,VLOOKUP(D170,税率表!$A$48:$D$52,3,1),0)</f>
        <v>0</v>
      </c>
      <c r="J170" s="39">
        <f>IF(D170&gt;0,VLOOKUP(D170,税率表!$A$48:$D$52,4,1),0)</f>
        <v>0</v>
      </c>
      <c r="K170" s="39">
        <f>IF(D170&gt;税率表!$F$1,ROUND((D170-J170)/I170,2),'居民劳务费-倒算'!D170)</f>
        <v>0</v>
      </c>
      <c r="L170" s="39">
        <f t="shared" si="14"/>
        <v>0</v>
      </c>
    </row>
    <row r="171" spans="1:12">
      <c r="A171" s="28">
        <v>170</v>
      </c>
      <c r="B171" s="28"/>
      <c r="C171" s="28"/>
      <c r="D171" s="29"/>
      <c r="E171" s="30">
        <f t="shared" si="10"/>
        <v>0</v>
      </c>
      <c r="F171" s="30">
        <f t="shared" si="11"/>
        <v>0</v>
      </c>
      <c r="G171" s="30">
        <f t="shared" si="12"/>
        <v>0</v>
      </c>
      <c r="H171" s="30">
        <f t="shared" si="13"/>
        <v>0</v>
      </c>
      <c r="I171" s="39">
        <f>IF(D171&gt;0,VLOOKUP(D171,税率表!$A$48:$D$52,3,1),0)</f>
        <v>0</v>
      </c>
      <c r="J171" s="39">
        <f>IF(D171&gt;0,VLOOKUP(D171,税率表!$A$48:$D$52,4,1),0)</f>
        <v>0</v>
      </c>
      <c r="K171" s="39">
        <f>IF(D171&gt;税率表!$F$1,ROUND((D171-J171)/I171,2),'居民劳务费-倒算'!D171)</f>
        <v>0</v>
      </c>
      <c r="L171" s="39">
        <f t="shared" si="14"/>
        <v>0</v>
      </c>
    </row>
    <row r="172" spans="1:12">
      <c r="A172" s="28">
        <v>171</v>
      </c>
      <c r="B172" s="28"/>
      <c r="C172" s="28"/>
      <c r="D172" s="29"/>
      <c r="E172" s="30">
        <f t="shared" si="10"/>
        <v>0</v>
      </c>
      <c r="F172" s="30">
        <f t="shared" si="11"/>
        <v>0</v>
      </c>
      <c r="G172" s="30">
        <f t="shared" si="12"/>
        <v>0</v>
      </c>
      <c r="H172" s="30">
        <f t="shared" si="13"/>
        <v>0</v>
      </c>
      <c r="I172" s="39">
        <f>IF(D172&gt;0,VLOOKUP(D172,税率表!$A$48:$D$52,3,1),0)</f>
        <v>0</v>
      </c>
      <c r="J172" s="39">
        <f>IF(D172&gt;0,VLOOKUP(D172,税率表!$A$48:$D$52,4,1),0)</f>
        <v>0</v>
      </c>
      <c r="K172" s="39">
        <f>IF(D172&gt;税率表!$F$1,ROUND((D172-J172)/I172,2),'居民劳务费-倒算'!D172)</f>
        <v>0</v>
      </c>
      <c r="L172" s="39">
        <f t="shared" si="14"/>
        <v>0</v>
      </c>
    </row>
    <row r="173" spans="1:12">
      <c r="A173" s="28">
        <v>172</v>
      </c>
      <c r="B173" s="28"/>
      <c r="C173" s="28"/>
      <c r="D173" s="29"/>
      <c r="E173" s="30">
        <f t="shared" si="10"/>
        <v>0</v>
      </c>
      <c r="F173" s="30">
        <f t="shared" si="11"/>
        <v>0</v>
      </c>
      <c r="G173" s="30">
        <f t="shared" si="12"/>
        <v>0</v>
      </c>
      <c r="H173" s="30">
        <f t="shared" si="13"/>
        <v>0</v>
      </c>
      <c r="I173" s="39">
        <f>IF(D173&gt;0,VLOOKUP(D173,税率表!$A$48:$D$52,3,1),0)</f>
        <v>0</v>
      </c>
      <c r="J173" s="39">
        <f>IF(D173&gt;0,VLOOKUP(D173,税率表!$A$48:$D$52,4,1),0)</f>
        <v>0</v>
      </c>
      <c r="K173" s="39">
        <f>IF(D173&gt;税率表!$F$1,ROUND((D173-J173)/I173,2),'居民劳务费-倒算'!D173)</f>
        <v>0</v>
      </c>
      <c r="L173" s="39">
        <f t="shared" si="14"/>
        <v>0</v>
      </c>
    </row>
    <row r="174" spans="1:12">
      <c r="A174" s="28">
        <v>173</v>
      </c>
      <c r="B174" s="28"/>
      <c r="C174" s="28"/>
      <c r="D174" s="29"/>
      <c r="E174" s="30">
        <f t="shared" si="10"/>
        <v>0</v>
      </c>
      <c r="F174" s="30">
        <f t="shared" si="11"/>
        <v>0</v>
      </c>
      <c r="G174" s="30">
        <f t="shared" si="12"/>
        <v>0</v>
      </c>
      <c r="H174" s="30">
        <f t="shared" si="13"/>
        <v>0</v>
      </c>
      <c r="I174" s="39">
        <f>IF(D174&gt;0,VLOOKUP(D174,税率表!$A$48:$D$52,3,1),0)</f>
        <v>0</v>
      </c>
      <c r="J174" s="39">
        <f>IF(D174&gt;0,VLOOKUP(D174,税率表!$A$48:$D$52,4,1),0)</f>
        <v>0</v>
      </c>
      <c r="K174" s="39">
        <f>IF(D174&gt;税率表!$F$1,ROUND((D174-J174)/I174,2),'居民劳务费-倒算'!D174)</f>
        <v>0</v>
      </c>
      <c r="L174" s="39">
        <f t="shared" si="14"/>
        <v>0</v>
      </c>
    </row>
    <row r="175" spans="1:12">
      <c r="A175" s="28">
        <v>174</v>
      </c>
      <c r="B175" s="28"/>
      <c r="C175" s="28"/>
      <c r="D175" s="29"/>
      <c r="E175" s="30">
        <f t="shared" si="10"/>
        <v>0</v>
      </c>
      <c r="F175" s="30">
        <f t="shared" si="11"/>
        <v>0</v>
      </c>
      <c r="G175" s="30">
        <f t="shared" si="12"/>
        <v>0</v>
      </c>
      <c r="H175" s="30">
        <f t="shared" si="13"/>
        <v>0</v>
      </c>
      <c r="I175" s="39">
        <f>IF(D175&gt;0,VLOOKUP(D175,税率表!$A$48:$D$52,3,1),0)</f>
        <v>0</v>
      </c>
      <c r="J175" s="39">
        <f>IF(D175&gt;0,VLOOKUP(D175,税率表!$A$48:$D$52,4,1),0)</f>
        <v>0</v>
      </c>
      <c r="K175" s="39">
        <f>IF(D175&gt;税率表!$F$1,ROUND((D175-J175)/I175,2),'居民劳务费-倒算'!D175)</f>
        <v>0</v>
      </c>
      <c r="L175" s="39">
        <f t="shared" si="14"/>
        <v>0</v>
      </c>
    </row>
    <row r="176" spans="1:12">
      <c r="A176" s="28">
        <v>175</v>
      </c>
      <c r="B176" s="28"/>
      <c r="C176" s="28"/>
      <c r="D176" s="29"/>
      <c r="E176" s="30">
        <f t="shared" si="10"/>
        <v>0</v>
      </c>
      <c r="F176" s="30">
        <f t="shared" si="11"/>
        <v>0</v>
      </c>
      <c r="G176" s="30">
        <f t="shared" si="12"/>
        <v>0</v>
      </c>
      <c r="H176" s="30">
        <f t="shared" si="13"/>
        <v>0</v>
      </c>
      <c r="I176" s="39">
        <f>IF(D176&gt;0,VLOOKUP(D176,税率表!$A$48:$D$52,3,1),0)</f>
        <v>0</v>
      </c>
      <c r="J176" s="39">
        <f>IF(D176&gt;0,VLOOKUP(D176,税率表!$A$48:$D$52,4,1),0)</f>
        <v>0</v>
      </c>
      <c r="K176" s="39">
        <f>IF(D176&gt;税率表!$F$1,ROUND((D176-J176)/I176,2),'居民劳务费-倒算'!D176)</f>
        <v>0</v>
      </c>
      <c r="L176" s="39">
        <f t="shared" si="14"/>
        <v>0</v>
      </c>
    </row>
    <row r="177" spans="1:12">
      <c r="A177" s="28">
        <v>176</v>
      </c>
      <c r="B177" s="28"/>
      <c r="C177" s="28"/>
      <c r="D177" s="29"/>
      <c r="E177" s="30">
        <f t="shared" si="10"/>
        <v>0</v>
      </c>
      <c r="F177" s="30">
        <f t="shared" si="11"/>
        <v>0</v>
      </c>
      <c r="G177" s="30">
        <f t="shared" si="12"/>
        <v>0</v>
      </c>
      <c r="H177" s="30">
        <f t="shared" si="13"/>
        <v>0</v>
      </c>
      <c r="I177" s="39">
        <f>IF(D177&gt;0,VLOOKUP(D177,税率表!$A$48:$D$52,3,1),0)</f>
        <v>0</v>
      </c>
      <c r="J177" s="39">
        <f>IF(D177&gt;0,VLOOKUP(D177,税率表!$A$48:$D$52,4,1),0)</f>
        <v>0</v>
      </c>
      <c r="K177" s="39">
        <f>IF(D177&gt;税率表!$F$1,ROUND((D177-J177)/I177,2),'居民劳务费-倒算'!D177)</f>
        <v>0</v>
      </c>
      <c r="L177" s="39">
        <f t="shared" si="14"/>
        <v>0</v>
      </c>
    </row>
    <row r="178" spans="1:12">
      <c r="A178" s="28">
        <v>177</v>
      </c>
      <c r="B178" s="28"/>
      <c r="C178" s="28"/>
      <c r="D178" s="29"/>
      <c r="E178" s="30">
        <f t="shared" si="10"/>
        <v>0</v>
      </c>
      <c r="F178" s="30">
        <f t="shared" si="11"/>
        <v>0</v>
      </c>
      <c r="G178" s="30">
        <f t="shared" si="12"/>
        <v>0</v>
      </c>
      <c r="H178" s="30">
        <f t="shared" si="13"/>
        <v>0</v>
      </c>
      <c r="I178" s="39">
        <f>IF(D178&gt;0,VLOOKUP(D178,税率表!$A$48:$D$52,3,1),0)</f>
        <v>0</v>
      </c>
      <c r="J178" s="39">
        <f>IF(D178&gt;0,VLOOKUP(D178,税率表!$A$48:$D$52,4,1),0)</f>
        <v>0</v>
      </c>
      <c r="K178" s="39">
        <f>IF(D178&gt;税率表!$F$1,ROUND((D178-J178)/I178,2),'居民劳务费-倒算'!D178)</f>
        <v>0</v>
      </c>
      <c r="L178" s="39">
        <f t="shared" si="14"/>
        <v>0</v>
      </c>
    </row>
    <row r="179" spans="1:12">
      <c r="A179" s="28">
        <v>178</v>
      </c>
      <c r="B179" s="28"/>
      <c r="C179" s="28"/>
      <c r="D179" s="29"/>
      <c r="E179" s="30">
        <f t="shared" si="10"/>
        <v>0</v>
      </c>
      <c r="F179" s="30">
        <f t="shared" si="11"/>
        <v>0</v>
      </c>
      <c r="G179" s="30">
        <f t="shared" si="12"/>
        <v>0</v>
      </c>
      <c r="H179" s="30">
        <f t="shared" si="13"/>
        <v>0</v>
      </c>
      <c r="I179" s="39">
        <f>IF(D179&gt;0,VLOOKUP(D179,税率表!$A$48:$D$52,3,1),0)</f>
        <v>0</v>
      </c>
      <c r="J179" s="39">
        <f>IF(D179&gt;0,VLOOKUP(D179,税率表!$A$48:$D$52,4,1),0)</f>
        <v>0</v>
      </c>
      <c r="K179" s="39">
        <f>IF(D179&gt;税率表!$F$1,ROUND((D179-J179)/I179,2),'居民劳务费-倒算'!D179)</f>
        <v>0</v>
      </c>
      <c r="L179" s="39">
        <f t="shared" si="14"/>
        <v>0</v>
      </c>
    </row>
    <row r="180" spans="1:12">
      <c r="A180" s="28">
        <v>179</v>
      </c>
      <c r="B180" s="28"/>
      <c r="C180" s="28"/>
      <c r="D180" s="29"/>
      <c r="E180" s="30">
        <f t="shared" si="10"/>
        <v>0</v>
      </c>
      <c r="F180" s="30">
        <f t="shared" si="11"/>
        <v>0</v>
      </c>
      <c r="G180" s="30">
        <f t="shared" si="12"/>
        <v>0</v>
      </c>
      <c r="H180" s="30">
        <f t="shared" si="13"/>
        <v>0</v>
      </c>
      <c r="I180" s="39">
        <f>IF(D180&gt;0,VLOOKUP(D180,税率表!$A$48:$D$52,3,1),0)</f>
        <v>0</v>
      </c>
      <c r="J180" s="39">
        <f>IF(D180&gt;0,VLOOKUP(D180,税率表!$A$48:$D$52,4,1),0)</f>
        <v>0</v>
      </c>
      <c r="K180" s="39">
        <f>IF(D180&gt;税率表!$F$1,ROUND((D180-J180)/I180,2),'居民劳务费-倒算'!D180)</f>
        <v>0</v>
      </c>
      <c r="L180" s="39">
        <f t="shared" si="14"/>
        <v>0</v>
      </c>
    </row>
    <row r="181" spans="1:12">
      <c r="A181" s="28">
        <v>180</v>
      </c>
      <c r="B181" s="28"/>
      <c r="C181" s="28"/>
      <c r="D181" s="29"/>
      <c r="E181" s="30">
        <f t="shared" si="10"/>
        <v>0</v>
      </c>
      <c r="F181" s="30">
        <f t="shared" si="11"/>
        <v>0</v>
      </c>
      <c r="G181" s="30">
        <f t="shared" si="12"/>
        <v>0</v>
      </c>
      <c r="H181" s="30">
        <f t="shared" si="13"/>
        <v>0</v>
      </c>
      <c r="I181" s="39">
        <f>IF(D181&gt;0,VLOOKUP(D181,税率表!$A$48:$D$52,3,1),0)</f>
        <v>0</v>
      </c>
      <c r="J181" s="39">
        <f>IF(D181&gt;0,VLOOKUP(D181,税率表!$A$48:$D$52,4,1),0)</f>
        <v>0</v>
      </c>
      <c r="K181" s="39">
        <f>IF(D181&gt;税率表!$F$1,ROUND((D181-J181)/I181,2),'居民劳务费-倒算'!D181)</f>
        <v>0</v>
      </c>
      <c r="L181" s="39">
        <f t="shared" si="14"/>
        <v>0</v>
      </c>
    </row>
    <row r="182" spans="1:12">
      <c r="A182" s="28">
        <v>181</v>
      </c>
      <c r="B182" s="28"/>
      <c r="C182" s="28"/>
      <c r="D182" s="29"/>
      <c r="E182" s="30">
        <f t="shared" si="10"/>
        <v>0</v>
      </c>
      <c r="F182" s="30">
        <f t="shared" si="11"/>
        <v>0</v>
      </c>
      <c r="G182" s="30">
        <f t="shared" si="12"/>
        <v>0</v>
      </c>
      <c r="H182" s="30">
        <f t="shared" si="13"/>
        <v>0</v>
      </c>
      <c r="I182" s="39">
        <f>IF(D182&gt;0,VLOOKUP(D182,税率表!$A$48:$D$52,3,1),0)</f>
        <v>0</v>
      </c>
      <c r="J182" s="39">
        <f>IF(D182&gt;0,VLOOKUP(D182,税率表!$A$48:$D$52,4,1),0)</f>
        <v>0</v>
      </c>
      <c r="K182" s="39">
        <f>IF(D182&gt;税率表!$F$1,ROUND((D182-J182)/I182,2),'居民劳务费-倒算'!D182)</f>
        <v>0</v>
      </c>
      <c r="L182" s="39">
        <f t="shared" si="14"/>
        <v>0</v>
      </c>
    </row>
    <row r="183" spans="1:12">
      <c r="A183" s="28">
        <v>182</v>
      </c>
      <c r="B183" s="28"/>
      <c r="C183" s="28"/>
      <c r="D183" s="29"/>
      <c r="E183" s="30">
        <f t="shared" si="10"/>
        <v>0</v>
      </c>
      <c r="F183" s="30">
        <f t="shared" si="11"/>
        <v>0</v>
      </c>
      <c r="G183" s="30">
        <f t="shared" si="12"/>
        <v>0</v>
      </c>
      <c r="H183" s="30">
        <f t="shared" si="13"/>
        <v>0</v>
      </c>
      <c r="I183" s="39">
        <f>IF(D183&gt;0,VLOOKUP(D183,税率表!$A$48:$D$52,3,1),0)</f>
        <v>0</v>
      </c>
      <c r="J183" s="39">
        <f>IF(D183&gt;0,VLOOKUP(D183,税率表!$A$48:$D$52,4,1),0)</f>
        <v>0</v>
      </c>
      <c r="K183" s="39">
        <f>IF(D183&gt;税率表!$F$1,ROUND((D183-J183)/I183,2),'居民劳务费-倒算'!D183)</f>
        <v>0</v>
      </c>
      <c r="L183" s="39">
        <f t="shared" si="14"/>
        <v>0</v>
      </c>
    </row>
    <row r="184" spans="1:12">
      <c r="A184" s="28">
        <v>183</v>
      </c>
      <c r="B184" s="28"/>
      <c r="C184" s="28"/>
      <c r="D184" s="29"/>
      <c r="E184" s="30">
        <f t="shared" si="10"/>
        <v>0</v>
      </c>
      <c r="F184" s="30">
        <f t="shared" si="11"/>
        <v>0</v>
      </c>
      <c r="G184" s="30">
        <f t="shared" si="12"/>
        <v>0</v>
      </c>
      <c r="H184" s="30">
        <f t="shared" si="13"/>
        <v>0</v>
      </c>
      <c r="I184" s="39">
        <f>IF(D184&gt;0,VLOOKUP(D184,税率表!$A$48:$D$52,3,1),0)</f>
        <v>0</v>
      </c>
      <c r="J184" s="39">
        <f>IF(D184&gt;0,VLOOKUP(D184,税率表!$A$48:$D$52,4,1),0)</f>
        <v>0</v>
      </c>
      <c r="K184" s="39">
        <f>IF(D184&gt;税率表!$F$1,ROUND((D184-J184)/I184,2),'居民劳务费-倒算'!D184)</f>
        <v>0</v>
      </c>
      <c r="L184" s="39">
        <f t="shared" si="14"/>
        <v>0</v>
      </c>
    </row>
    <row r="185" spans="1:12">
      <c r="A185" s="28">
        <v>184</v>
      </c>
      <c r="B185" s="28"/>
      <c r="C185" s="28"/>
      <c r="D185" s="29"/>
      <c r="E185" s="30">
        <f t="shared" si="10"/>
        <v>0</v>
      </c>
      <c r="F185" s="30">
        <f t="shared" si="11"/>
        <v>0</v>
      </c>
      <c r="G185" s="30">
        <f t="shared" si="12"/>
        <v>0</v>
      </c>
      <c r="H185" s="30">
        <f t="shared" si="13"/>
        <v>0</v>
      </c>
      <c r="I185" s="39">
        <f>IF(D185&gt;0,VLOOKUP(D185,税率表!$A$48:$D$52,3,1),0)</f>
        <v>0</v>
      </c>
      <c r="J185" s="39">
        <f>IF(D185&gt;0,VLOOKUP(D185,税率表!$A$48:$D$52,4,1),0)</f>
        <v>0</v>
      </c>
      <c r="K185" s="39">
        <f>IF(D185&gt;税率表!$F$1,ROUND((D185-J185)/I185,2),'居民劳务费-倒算'!D185)</f>
        <v>0</v>
      </c>
      <c r="L185" s="39">
        <f t="shared" si="14"/>
        <v>0</v>
      </c>
    </row>
    <row r="186" spans="1:12">
      <c r="A186" s="28">
        <v>185</v>
      </c>
      <c r="B186" s="28"/>
      <c r="C186" s="28"/>
      <c r="D186" s="29"/>
      <c r="E186" s="30">
        <f t="shared" si="10"/>
        <v>0</v>
      </c>
      <c r="F186" s="30">
        <f t="shared" si="11"/>
        <v>0</v>
      </c>
      <c r="G186" s="30">
        <f t="shared" si="12"/>
        <v>0</v>
      </c>
      <c r="H186" s="30">
        <f t="shared" si="13"/>
        <v>0</v>
      </c>
      <c r="I186" s="39">
        <f>IF(D186&gt;0,VLOOKUP(D186,税率表!$A$48:$D$52,3,1),0)</f>
        <v>0</v>
      </c>
      <c r="J186" s="39">
        <f>IF(D186&gt;0,VLOOKUP(D186,税率表!$A$48:$D$52,4,1),0)</f>
        <v>0</v>
      </c>
      <c r="K186" s="39">
        <f>IF(D186&gt;税率表!$F$1,ROUND((D186-J186)/I186,2),'居民劳务费-倒算'!D186)</f>
        <v>0</v>
      </c>
      <c r="L186" s="39">
        <f t="shared" si="14"/>
        <v>0</v>
      </c>
    </row>
    <row r="187" spans="1:12">
      <c r="A187" s="28">
        <v>186</v>
      </c>
      <c r="B187" s="28"/>
      <c r="C187" s="28"/>
      <c r="D187" s="29"/>
      <c r="E187" s="30">
        <f t="shared" si="10"/>
        <v>0</v>
      </c>
      <c r="F187" s="30">
        <f t="shared" si="11"/>
        <v>0</v>
      </c>
      <c r="G187" s="30">
        <f t="shared" si="12"/>
        <v>0</v>
      </c>
      <c r="H187" s="30">
        <f t="shared" si="13"/>
        <v>0</v>
      </c>
      <c r="I187" s="39">
        <f>IF(D187&gt;0,VLOOKUP(D187,税率表!$A$48:$D$52,3,1),0)</f>
        <v>0</v>
      </c>
      <c r="J187" s="39">
        <f>IF(D187&gt;0,VLOOKUP(D187,税率表!$A$48:$D$52,4,1),0)</f>
        <v>0</v>
      </c>
      <c r="K187" s="39">
        <f>IF(D187&gt;税率表!$F$1,ROUND((D187-J187)/I187,2),'居民劳务费-倒算'!D187)</f>
        <v>0</v>
      </c>
      <c r="L187" s="39">
        <f t="shared" si="14"/>
        <v>0</v>
      </c>
    </row>
    <row r="188" spans="1:12">
      <c r="A188" s="28">
        <v>187</v>
      </c>
      <c r="B188" s="28"/>
      <c r="C188" s="28"/>
      <c r="D188" s="29"/>
      <c r="E188" s="30">
        <f t="shared" si="10"/>
        <v>0</v>
      </c>
      <c r="F188" s="30">
        <f t="shared" si="11"/>
        <v>0</v>
      </c>
      <c r="G188" s="30">
        <f t="shared" si="12"/>
        <v>0</v>
      </c>
      <c r="H188" s="30">
        <f t="shared" si="13"/>
        <v>0</v>
      </c>
      <c r="I188" s="39">
        <f>IF(D188&gt;0,VLOOKUP(D188,税率表!$A$48:$D$52,3,1),0)</f>
        <v>0</v>
      </c>
      <c r="J188" s="39">
        <f>IF(D188&gt;0,VLOOKUP(D188,税率表!$A$48:$D$52,4,1),0)</f>
        <v>0</v>
      </c>
      <c r="K188" s="39">
        <f>IF(D188&gt;税率表!$F$1,ROUND((D188-J188)/I188,2),'居民劳务费-倒算'!D188)</f>
        <v>0</v>
      </c>
      <c r="L188" s="39">
        <f t="shared" si="14"/>
        <v>0</v>
      </c>
    </row>
    <row r="189" spans="1:12">
      <c r="A189" s="28">
        <v>188</v>
      </c>
      <c r="B189" s="28"/>
      <c r="C189" s="28"/>
      <c r="D189" s="29"/>
      <c r="E189" s="30">
        <f t="shared" si="10"/>
        <v>0</v>
      </c>
      <c r="F189" s="30">
        <f t="shared" si="11"/>
        <v>0</v>
      </c>
      <c r="G189" s="30">
        <f t="shared" si="12"/>
        <v>0</v>
      </c>
      <c r="H189" s="30">
        <f t="shared" si="13"/>
        <v>0</v>
      </c>
      <c r="I189" s="39">
        <f>IF(D189&gt;0,VLOOKUP(D189,税率表!$A$48:$D$52,3,1),0)</f>
        <v>0</v>
      </c>
      <c r="J189" s="39">
        <f>IF(D189&gt;0,VLOOKUP(D189,税率表!$A$48:$D$52,4,1),0)</f>
        <v>0</v>
      </c>
      <c r="K189" s="39">
        <f>IF(D189&gt;税率表!$F$1,ROUND((D189-J189)/I189,2),'居民劳务费-倒算'!D189)</f>
        <v>0</v>
      </c>
      <c r="L189" s="39">
        <f t="shared" si="14"/>
        <v>0</v>
      </c>
    </row>
    <row r="190" spans="1:12">
      <c r="A190" s="28">
        <v>189</v>
      </c>
      <c r="B190" s="28"/>
      <c r="C190" s="28"/>
      <c r="D190" s="29"/>
      <c r="E190" s="30">
        <f t="shared" si="10"/>
        <v>0</v>
      </c>
      <c r="F190" s="30">
        <f t="shared" si="11"/>
        <v>0</v>
      </c>
      <c r="G190" s="30">
        <f t="shared" si="12"/>
        <v>0</v>
      </c>
      <c r="H190" s="30">
        <f t="shared" si="13"/>
        <v>0</v>
      </c>
      <c r="I190" s="39">
        <f>IF(D190&gt;0,VLOOKUP(D190,税率表!$A$48:$D$52,3,1),0)</f>
        <v>0</v>
      </c>
      <c r="J190" s="39">
        <f>IF(D190&gt;0,VLOOKUP(D190,税率表!$A$48:$D$52,4,1),0)</f>
        <v>0</v>
      </c>
      <c r="K190" s="39">
        <f>IF(D190&gt;税率表!$F$1,ROUND((D190-J190)/I190,2),'居民劳务费-倒算'!D190)</f>
        <v>0</v>
      </c>
      <c r="L190" s="39">
        <f t="shared" si="14"/>
        <v>0</v>
      </c>
    </row>
    <row r="191" spans="1:12">
      <c r="A191" s="28">
        <v>190</v>
      </c>
      <c r="B191" s="28"/>
      <c r="C191" s="28"/>
      <c r="D191" s="29"/>
      <c r="E191" s="30">
        <f t="shared" si="10"/>
        <v>0</v>
      </c>
      <c r="F191" s="30">
        <f t="shared" si="11"/>
        <v>0</v>
      </c>
      <c r="G191" s="30">
        <f t="shared" si="12"/>
        <v>0</v>
      </c>
      <c r="H191" s="30">
        <f t="shared" si="13"/>
        <v>0</v>
      </c>
      <c r="I191" s="39">
        <f>IF(D191&gt;0,VLOOKUP(D191,税率表!$A$48:$D$52,3,1),0)</f>
        <v>0</v>
      </c>
      <c r="J191" s="39">
        <f>IF(D191&gt;0,VLOOKUP(D191,税率表!$A$48:$D$52,4,1),0)</f>
        <v>0</v>
      </c>
      <c r="K191" s="39">
        <f>IF(D191&gt;税率表!$F$1,ROUND((D191-J191)/I191,2),'居民劳务费-倒算'!D191)</f>
        <v>0</v>
      </c>
      <c r="L191" s="39">
        <f t="shared" si="14"/>
        <v>0</v>
      </c>
    </row>
    <row r="192" spans="1:12">
      <c r="A192" s="28">
        <v>191</v>
      </c>
      <c r="B192" s="28"/>
      <c r="C192" s="28"/>
      <c r="D192" s="29"/>
      <c r="E192" s="30">
        <f t="shared" si="10"/>
        <v>0</v>
      </c>
      <c r="F192" s="30">
        <f t="shared" si="11"/>
        <v>0</v>
      </c>
      <c r="G192" s="30">
        <f t="shared" si="12"/>
        <v>0</v>
      </c>
      <c r="H192" s="30">
        <f t="shared" si="13"/>
        <v>0</v>
      </c>
      <c r="I192" s="39">
        <f>IF(D192&gt;0,VLOOKUP(D192,税率表!$A$48:$D$52,3,1),0)</f>
        <v>0</v>
      </c>
      <c r="J192" s="39">
        <f>IF(D192&gt;0,VLOOKUP(D192,税率表!$A$48:$D$52,4,1),0)</f>
        <v>0</v>
      </c>
      <c r="K192" s="39">
        <f>IF(D192&gt;税率表!$F$1,ROUND((D192-J192)/I192,2),'居民劳务费-倒算'!D192)</f>
        <v>0</v>
      </c>
      <c r="L192" s="39">
        <f t="shared" si="14"/>
        <v>0</v>
      </c>
    </row>
    <row r="193" spans="1:12">
      <c r="A193" s="28">
        <v>192</v>
      </c>
      <c r="B193" s="28"/>
      <c r="C193" s="28"/>
      <c r="D193" s="29"/>
      <c r="E193" s="30">
        <f t="shared" si="10"/>
        <v>0</v>
      </c>
      <c r="F193" s="30">
        <f t="shared" si="11"/>
        <v>0</v>
      </c>
      <c r="G193" s="30">
        <f t="shared" si="12"/>
        <v>0</v>
      </c>
      <c r="H193" s="30">
        <f t="shared" si="13"/>
        <v>0</v>
      </c>
      <c r="I193" s="39">
        <f>IF(D193&gt;0,VLOOKUP(D193,税率表!$A$48:$D$52,3,1),0)</f>
        <v>0</v>
      </c>
      <c r="J193" s="39">
        <f>IF(D193&gt;0,VLOOKUP(D193,税率表!$A$48:$D$52,4,1),0)</f>
        <v>0</v>
      </c>
      <c r="K193" s="39">
        <f>IF(D193&gt;税率表!$F$1,ROUND((D193-J193)/I193,2),'居民劳务费-倒算'!D193)</f>
        <v>0</v>
      </c>
      <c r="L193" s="39">
        <f t="shared" si="14"/>
        <v>0</v>
      </c>
    </row>
    <row r="194" spans="1:12">
      <c r="A194" s="28">
        <v>193</v>
      </c>
      <c r="B194" s="28"/>
      <c r="C194" s="28"/>
      <c r="D194" s="29"/>
      <c r="E194" s="30">
        <f t="shared" si="10"/>
        <v>0</v>
      </c>
      <c r="F194" s="30">
        <f t="shared" si="11"/>
        <v>0</v>
      </c>
      <c r="G194" s="30">
        <f t="shared" si="12"/>
        <v>0</v>
      </c>
      <c r="H194" s="30">
        <f t="shared" si="13"/>
        <v>0</v>
      </c>
      <c r="I194" s="39">
        <f>IF(D194&gt;0,VLOOKUP(D194,税率表!$A$48:$D$52,3,1),0)</f>
        <v>0</v>
      </c>
      <c r="J194" s="39">
        <f>IF(D194&gt;0,VLOOKUP(D194,税率表!$A$48:$D$52,4,1),0)</f>
        <v>0</v>
      </c>
      <c r="K194" s="39">
        <f>IF(D194&gt;税率表!$F$1,ROUND((D194-J194)/I194,2),'居民劳务费-倒算'!D194)</f>
        <v>0</v>
      </c>
      <c r="L194" s="39">
        <f t="shared" si="14"/>
        <v>0</v>
      </c>
    </row>
    <row r="195" spans="1:12">
      <c r="A195" s="28">
        <v>194</v>
      </c>
      <c r="B195" s="28"/>
      <c r="C195" s="28"/>
      <c r="D195" s="29"/>
      <c r="E195" s="30">
        <f t="shared" ref="E195:E201" si="15">ROUND(IF(H195&lt;=800,0,IF(H195&lt;=25000,20%,IF(H195&lt;=62500,30%,IF(H195&gt;62500,40%)))),2)</f>
        <v>0</v>
      </c>
      <c r="F195" s="30">
        <f t="shared" ref="F195:F201" si="16">IF(D195="",0,ROUND(IF(H195&lt;=25000,0,IF(H195&lt;=62500,2000,7000)),2))</f>
        <v>0</v>
      </c>
      <c r="G195" s="30">
        <f t="shared" ref="G195:G201" si="17">ROUND(H195-D195,2)</f>
        <v>0</v>
      </c>
      <c r="H195" s="30">
        <f t="shared" ref="H195:H201" si="18">ROUND(IF(D195&lt;=800,D195,IF(D195&lt;=3360,(D195-160)/0.8,IF(D195&lt;=21000,D195/0.84,IF(D195&lt;=49500,(D195-2000)/0.76,IF(D195&gt;49500,(D195-7000)/0.68))))),2)</f>
        <v>0</v>
      </c>
      <c r="I195" s="39">
        <f>IF(D195&gt;0,VLOOKUP(D195,税率表!$A$48:$D$52,3,1),0)</f>
        <v>0</v>
      </c>
      <c r="J195" s="39">
        <f>IF(D195&gt;0,VLOOKUP(D195,税率表!$A$48:$D$52,4,1),0)</f>
        <v>0</v>
      </c>
      <c r="K195" s="39">
        <f>IF(D195&gt;税率表!$F$1,ROUND((D195-J195)/I195,2),'居民劳务费-倒算'!D195)</f>
        <v>0</v>
      </c>
      <c r="L195" s="39">
        <f t="shared" ref="L195:L201" si="19">K195-D195</f>
        <v>0</v>
      </c>
    </row>
    <row r="196" spans="1:12">
      <c r="A196" s="28">
        <v>195</v>
      </c>
      <c r="B196" s="28"/>
      <c r="C196" s="28"/>
      <c r="D196" s="29"/>
      <c r="E196" s="30">
        <f t="shared" si="15"/>
        <v>0</v>
      </c>
      <c r="F196" s="30">
        <f t="shared" si="16"/>
        <v>0</v>
      </c>
      <c r="G196" s="30">
        <f t="shared" si="17"/>
        <v>0</v>
      </c>
      <c r="H196" s="30">
        <f t="shared" si="18"/>
        <v>0</v>
      </c>
      <c r="I196" s="39">
        <f>IF(D196&gt;0,VLOOKUP(D196,税率表!$A$48:$D$52,3,1),0)</f>
        <v>0</v>
      </c>
      <c r="J196" s="39">
        <f>IF(D196&gt;0,VLOOKUP(D196,税率表!$A$48:$D$52,4,1),0)</f>
        <v>0</v>
      </c>
      <c r="K196" s="39">
        <f>IF(D196&gt;税率表!$F$1,ROUND((D196-J196)/I196,2),'居民劳务费-倒算'!D196)</f>
        <v>0</v>
      </c>
      <c r="L196" s="39">
        <f t="shared" si="19"/>
        <v>0</v>
      </c>
    </row>
    <row r="197" spans="1:12">
      <c r="A197" s="28">
        <v>196</v>
      </c>
      <c r="B197" s="28"/>
      <c r="C197" s="28"/>
      <c r="D197" s="29"/>
      <c r="E197" s="30">
        <f t="shared" si="15"/>
        <v>0</v>
      </c>
      <c r="F197" s="30">
        <f t="shared" si="16"/>
        <v>0</v>
      </c>
      <c r="G197" s="30">
        <f t="shared" si="17"/>
        <v>0</v>
      </c>
      <c r="H197" s="30">
        <f t="shared" si="18"/>
        <v>0</v>
      </c>
      <c r="I197" s="39">
        <f>IF(D197&gt;0,VLOOKUP(D197,税率表!$A$48:$D$52,3,1),0)</f>
        <v>0</v>
      </c>
      <c r="J197" s="39">
        <f>IF(D197&gt;0,VLOOKUP(D197,税率表!$A$48:$D$52,4,1),0)</f>
        <v>0</v>
      </c>
      <c r="K197" s="39">
        <f>IF(D197&gt;税率表!$F$1,ROUND((D197-J197)/I197,2),'居民劳务费-倒算'!D197)</f>
        <v>0</v>
      </c>
      <c r="L197" s="39">
        <f t="shared" si="19"/>
        <v>0</v>
      </c>
    </row>
    <row r="198" spans="1:12">
      <c r="A198" s="28">
        <v>197</v>
      </c>
      <c r="B198" s="28"/>
      <c r="C198" s="28"/>
      <c r="D198" s="29"/>
      <c r="E198" s="30">
        <f t="shared" si="15"/>
        <v>0</v>
      </c>
      <c r="F198" s="30">
        <f t="shared" si="16"/>
        <v>0</v>
      </c>
      <c r="G198" s="30">
        <f t="shared" si="17"/>
        <v>0</v>
      </c>
      <c r="H198" s="30">
        <f t="shared" si="18"/>
        <v>0</v>
      </c>
      <c r="I198" s="39">
        <f>IF(D198&gt;0,VLOOKUP(D198,税率表!$A$48:$D$52,3,1),0)</f>
        <v>0</v>
      </c>
      <c r="J198" s="39">
        <f>IF(D198&gt;0,VLOOKUP(D198,税率表!$A$48:$D$52,4,1),0)</f>
        <v>0</v>
      </c>
      <c r="K198" s="39">
        <f>IF(D198&gt;税率表!$F$1,ROUND((D198-J198)/I198,2),'居民劳务费-倒算'!D198)</f>
        <v>0</v>
      </c>
      <c r="L198" s="39">
        <f t="shared" si="19"/>
        <v>0</v>
      </c>
    </row>
    <row r="199" spans="1:12">
      <c r="A199" s="28">
        <v>198</v>
      </c>
      <c r="B199" s="28"/>
      <c r="C199" s="28"/>
      <c r="D199" s="29"/>
      <c r="E199" s="30">
        <f t="shared" si="15"/>
        <v>0</v>
      </c>
      <c r="F199" s="30">
        <f t="shared" si="16"/>
        <v>0</v>
      </c>
      <c r="G199" s="30">
        <f t="shared" si="17"/>
        <v>0</v>
      </c>
      <c r="H199" s="30">
        <f t="shared" si="18"/>
        <v>0</v>
      </c>
      <c r="I199" s="39">
        <f>IF(D199&gt;0,VLOOKUP(D199,税率表!$A$48:$D$52,3,1),0)</f>
        <v>0</v>
      </c>
      <c r="J199" s="39">
        <f>IF(D199&gt;0,VLOOKUP(D199,税率表!$A$48:$D$52,4,1),0)</f>
        <v>0</v>
      </c>
      <c r="K199" s="39">
        <f>IF(D199&gt;税率表!$F$1,ROUND((D199-J199)/I199,2),'居民劳务费-倒算'!D199)</f>
        <v>0</v>
      </c>
      <c r="L199" s="39">
        <f t="shared" si="19"/>
        <v>0</v>
      </c>
    </row>
    <row r="200" spans="1:12">
      <c r="A200" s="28">
        <v>199</v>
      </c>
      <c r="B200" s="28"/>
      <c r="C200" s="28"/>
      <c r="D200" s="29"/>
      <c r="E200" s="30">
        <f t="shared" si="15"/>
        <v>0</v>
      </c>
      <c r="F200" s="30">
        <f t="shared" si="16"/>
        <v>0</v>
      </c>
      <c r="G200" s="30">
        <f t="shared" si="17"/>
        <v>0</v>
      </c>
      <c r="H200" s="30">
        <f t="shared" si="18"/>
        <v>0</v>
      </c>
      <c r="I200" s="39">
        <f>IF(D200&gt;0,VLOOKUP(D200,税率表!$A$48:$D$52,3,1),0)</f>
        <v>0</v>
      </c>
      <c r="J200" s="39">
        <f>IF(D200&gt;0,VLOOKUP(D200,税率表!$A$48:$D$52,4,1),0)</f>
        <v>0</v>
      </c>
      <c r="K200" s="39">
        <f>IF(D200&gt;税率表!$F$1,ROUND((D200-J200)/I200,2),'居民劳务费-倒算'!D200)</f>
        <v>0</v>
      </c>
      <c r="L200" s="39">
        <f t="shared" si="19"/>
        <v>0</v>
      </c>
    </row>
    <row r="201" spans="1:12">
      <c r="A201" s="28">
        <v>200</v>
      </c>
      <c r="B201" s="28"/>
      <c r="C201" s="28"/>
      <c r="D201" s="29"/>
      <c r="E201" s="30">
        <f t="shared" si="15"/>
        <v>0</v>
      </c>
      <c r="F201" s="30">
        <f t="shared" si="16"/>
        <v>0</v>
      </c>
      <c r="G201" s="30">
        <f t="shared" si="17"/>
        <v>0</v>
      </c>
      <c r="H201" s="30">
        <f t="shared" si="18"/>
        <v>0</v>
      </c>
      <c r="I201" s="39">
        <f>IF(D201&gt;0,VLOOKUP(D201,税率表!$A$48:$D$52,3,1),0)</f>
        <v>0</v>
      </c>
      <c r="J201" s="39">
        <f>IF(D201&gt;0,VLOOKUP(D201,税率表!$A$48:$D$52,4,1),0)</f>
        <v>0</v>
      </c>
      <c r="K201" s="39">
        <f>IF(D201&gt;税率表!$F$1,ROUND((D201-J201)/I201,2),'居民劳务费-倒算'!D201)</f>
        <v>0</v>
      </c>
      <c r="L201" s="39">
        <f t="shared" si="19"/>
        <v>0</v>
      </c>
    </row>
    <row r="202" spans="1:12">
      <c r="A202" s="28">
        <v>201</v>
      </c>
      <c r="B202" s="28"/>
      <c r="C202" s="28"/>
      <c r="D202" s="29"/>
      <c r="E202" s="30">
        <f t="shared" ref="E202:E265" si="20">ROUND(IF(H202&lt;=800,0,IF(H202&lt;=25000,20%,IF(H202&lt;=62500,30%,IF(H202&gt;62500,40%)))),2)</f>
        <v>0</v>
      </c>
      <c r="F202" s="30">
        <f t="shared" ref="F202:F265" si="21">IF(D202="",0,ROUND(IF(H202&lt;=25000,0,IF(H202&lt;=62500,2000,7000)),2))</f>
        <v>0</v>
      </c>
      <c r="G202" s="30">
        <f t="shared" ref="G202:G265" si="22">ROUND(H202-D202,2)</f>
        <v>0</v>
      </c>
      <c r="H202" s="30">
        <f t="shared" ref="H202:H265" si="23">ROUND(IF(D202&lt;=800,D202,IF(D202&lt;=3360,(D202-160)/0.8,IF(D202&lt;=21000,D202/0.84,IF(D202&lt;=49500,(D202-2000)/0.76,IF(D202&gt;49500,(D202-7000)/0.68))))),2)</f>
        <v>0</v>
      </c>
      <c r="I202" s="39">
        <f>IF(D202&gt;0,VLOOKUP(D202,税率表!$A$48:$D$52,3,1),0)</f>
        <v>0</v>
      </c>
      <c r="J202" s="39">
        <f>IF(D202&gt;0,VLOOKUP(D202,税率表!$A$48:$D$52,4,1),0)</f>
        <v>0</v>
      </c>
      <c r="K202" s="39">
        <f>IF(D202&gt;税率表!$F$1,ROUND((D202-J202)/I202,2),'居民劳务费-倒算'!D202)</f>
        <v>0</v>
      </c>
      <c r="L202" s="39">
        <f t="shared" ref="L202:L265" si="24">K202-D202</f>
        <v>0</v>
      </c>
    </row>
    <row r="203" spans="1:12">
      <c r="A203" s="28">
        <v>202</v>
      </c>
      <c r="B203" s="28"/>
      <c r="C203" s="28"/>
      <c r="D203" s="29"/>
      <c r="E203" s="30">
        <f t="shared" si="20"/>
        <v>0</v>
      </c>
      <c r="F203" s="30">
        <f t="shared" si="21"/>
        <v>0</v>
      </c>
      <c r="G203" s="30">
        <f t="shared" si="22"/>
        <v>0</v>
      </c>
      <c r="H203" s="30">
        <f t="shared" si="23"/>
        <v>0</v>
      </c>
      <c r="I203" s="39">
        <f>IF(D203&gt;0,VLOOKUP(D203,税率表!$A$48:$D$52,3,1),0)</f>
        <v>0</v>
      </c>
      <c r="J203" s="39">
        <f>IF(D203&gt;0,VLOOKUP(D203,税率表!$A$48:$D$52,4,1),0)</f>
        <v>0</v>
      </c>
      <c r="K203" s="39">
        <f>IF(D203&gt;税率表!$F$1,ROUND((D203-J203)/I203,2),'居民劳务费-倒算'!D203)</f>
        <v>0</v>
      </c>
      <c r="L203" s="39">
        <f t="shared" si="24"/>
        <v>0</v>
      </c>
    </row>
    <row r="204" spans="1:12">
      <c r="A204" s="28">
        <v>203</v>
      </c>
      <c r="B204" s="28"/>
      <c r="C204" s="28"/>
      <c r="D204" s="29"/>
      <c r="E204" s="30">
        <f t="shared" si="20"/>
        <v>0</v>
      </c>
      <c r="F204" s="30">
        <f t="shared" si="21"/>
        <v>0</v>
      </c>
      <c r="G204" s="30">
        <f t="shared" si="22"/>
        <v>0</v>
      </c>
      <c r="H204" s="30">
        <f t="shared" si="23"/>
        <v>0</v>
      </c>
      <c r="I204" s="39">
        <f>IF(D204&gt;0,VLOOKUP(D204,税率表!$A$48:$D$52,3,1),0)</f>
        <v>0</v>
      </c>
      <c r="J204" s="39">
        <f>IF(D204&gt;0,VLOOKUP(D204,税率表!$A$48:$D$52,4,1),0)</f>
        <v>0</v>
      </c>
      <c r="K204" s="39">
        <f>IF(D204&gt;税率表!$F$1,ROUND((D204-J204)/I204,2),'居民劳务费-倒算'!D204)</f>
        <v>0</v>
      </c>
      <c r="L204" s="39">
        <f t="shared" si="24"/>
        <v>0</v>
      </c>
    </row>
    <row r="205" spans="1:12">
      <c r="A205" s="28">
        <v>204</v>
      </c>
      <c r="B205" s="28"/>
      <c r="C205" s="28"/>
      <c r="D205" s="29"/>
      <c r="E205" s="30">
        <f t="shared" si="20"/>
        <v>0</v>
      </c>
      <c r="F205" s="30">
        <f t="shared" si="21"/>
        <v>0</v>
      </c>
      <c r="G205" s="30">
        <f t="shared" si="22"/>
        <v>0</v>
      </c>
      <c r="H205" s="30">
        <f t="shared" si="23"/>
        <v>0</v>
      </c>
      <c r="I205" s="39">
        <f>IF(D205&gt;0,VLOOKUP(D205,税率表!$A$48:$D$52,3,1),0)</f>
        <v>0</v>
      </c>
      <c r="J205" s="39">
        <f>IF(D205&gt;0,VLOOKUP(D205,税率表!$A$48:$D$52,4,1),0)</f>
        <v>0</v>
      </c>
      <c r="K205" s="39">
        <f>IF(D205&gt;税率表!$F$1,ROUND((D205-J205)/I205,2),'居民劳务费-倒算'!D205)</f>
        <v>0</v>
      </c>
      <c r="L205" s="39">
        <f t="shared" si="24"/>
        <v>0</v>
      </c>
    </row>
    <row r="206" spans="1:12">
      <c r="A206" s="28">
        <v>205</v>
      </c>
      <c r="B206" s="28"/>
      <c r="C206" s="28"/>
      <c r="D206" s="29"/>
      <c r="E206" s="30">
        <f t="shared" si="20"/>
        <v>0</v>
      </c>
      <c r="F206" s="30">
        <f t="shared" si="21"/>
        <v>0</v>
      </c>
      <c r="G206" s="30">
        <f t="shared" si="22"/>
        <v>0</v>
      </c>
      <c r="H206" s="30">
        <f t="shared" si="23"/>
        <v>0</v>
      </c>
      <c r="I206" s="39">
        <f>IF(D206&gt;0,VLOOKUP(D206,税率表!$A$48:$D$52,3,1),0)</f>
        <v>0</v>
      </c>
      <c r="J206" s="39">
        <f>IF(D206&gt;0,VLOOKUP(D206,税率表!$A$48:$D$52,4,1),0)</f>
        <v>0</v>
      </c>
      <c r="K206" s="39">
        <f>IF(D206&gt;税率表!$F$1,ROUND((D206-J206)/I206,2),'居民劳务费-倒算'!D206)</f>
        <v>0</v>
      </c>
      <c r="L206" s="39">
        <f t="shared" si="24"/>
        <v>0</v>
      </c>
    </row>
    <row r="207" spans="1:12">
      <c r="A207" s="28">
        <v>206</v>
      </c>
      <c r="B207" s="28"/>
      <c r="C207" s="28"/>
      <c r="D207" s="29"/>
      <c r="E207" s="30">
        <f t="shared" si="20"/>
        <v>0</v>
      </c>
      <c r="F207" s="30">
        <f t="shared" si="21"/>
        <v>0</v>
      </c>
      <c r="G207" s="30">
        <f t="shared" si="22"/>
        <v>0</v>
      </c>
      <c r="H207" s="30">
        <f t="shared" si="23"/>
        <v>0</v>
      </c>
      <c r="I207" s="39">
        <f>IF(D207&gt;0,VLOOKUP(D207,税率表!$A$48:$D$52,3,1),0)</f>
        <v>0</v>
      </c>
      <c r="J207" s="39">
        <f>IF(D207&gt;0,VLOOKUP(D207,税率表!$A$48:$D$52,4,1),0)</f>
        <v>0</v>
      </c>
      <c r="K207" s="39">
        <f>IF(D207&gt;税率表!$F$1,ROUND((D207-J207)/I207,2),'居民劳务费-倒算'!D207)</f>
        <v>0</v>
      </c>
      <c r="L207" s="39">
        <f t="shared" si="24"/>
        <v>0</v>
      </c>
    </row>
    <row r="208" spans="1:12">
      <c r="A208" s="28">
        <v>207</v>
      </c>
      <c r="B208" s="28"/>
      <c r="C208" s="28"/>
      <c r="D208" s="29"/>
      <c r="E208" s="30">
        <f t="shared" si="20"/>
        <v>0</v>
      </c>
      <c r="F208" s="30">
        <f t="shared" si="21"/>
        <v>0</v>
      </c>
      <c r="G208" s="30">
        <f t="shared" si="22"/>
        <v>0</v>
      </c>
      <c r="H208" s="30">
        <f t="shared" si="23"/>
        <v>0</v>
      </c>
      <c r="I208" s="39">
        <f>IF(D208&gt;0,VLOOKUP(D208,税率表!$A$48:$D$52,3,1),0)</f>
        <v>0</v>
      </c>
      <c r="J208" s="39">
        <f>IF(D208&gt;0,VLOOKUP(D208,税率表!$A$48:$D$52,4,1),0)</f>
        <v>0</v>
      </c>
      <c r="K208" s="39">
        <f>IF(D208&gt;税率表!$F$1,ROUND((D208-J208)/I208,2),'居民劳务费-倒算'!D208)</f>
        <v>0</v>
      </c>
      <c r="L208" s="39">
        <f t="shared" si="24"/>
        <v>0</v>
      </c>
    </row>
    <row r="209" spans="1:12">
      <c r="A209" s="28">
        <v>208</v>
      </c>
      <c r="B209" s="28"/>
      <c r="C209" s="28"/>
      <c r="D209" s="29"/>
      <c r="E209" s="30">
        <f t="shared" si="20"/>
        <v>0</v>
      </c>
      <c r="F209" s="30">
        <f t="shared" si="21"/>
        <v>0</v>
      </c>
      <c r="G209" s="30">
        <f t="shared" si="22"/>
        <v>0</v>
      </c>
      <c r="H209" s="30">
        <f t="shared" si="23"/>
        <v>0</v>
      </c>
      <c r="I209" s="39">
        <f>IF(D209&gt;0,VLOOKUP(D209,税率表!$A$48:$D$52,3,1),0)</f>
        <v>0</v>
      </c>
      <c r="J209" s="39">
        <f>IF(D209&gt;0,VLOOKUP(D209,税率表!$A$48:$D$52,4,1),0)</f>
        <v>0</v>
      </c>
      <c r="K209" s="39">
        <f>IF(D209&gt;税率表!$F$1,ROUND((D209-J209)/I209,2),'居民劳务费-倒算'!D209)</f>
        <v>0</v>
      </c>
      <c r="L209" s="39">
        <f t="shared" si="24"/>
        <v>0</v>
      </c>
    </row>
    <row r="210" spans="1:12">
      <c r="A210" s="28">
        <v>209</v>
      </c>
      <c r="B210" s="28"/>
      <c r="C210" s="28"/>
      <c r="D210" s="29"/>
      <c r="E210" s="30">
        <f t="shared" si="20"/>
        <v>0</v>
      </c>
      <c r="F210" s="30">
        <f t="shared" si="21"/>
        <v>0</v>
      </c>
      <c r="G210" s="30">
        <f t="shared" si="22"/>
        <v>0</v>
      </c>
      <c r="H210" s="30">
        <f t="shared" si="23"/>
        <v>0</v>
      </c>
      <c r="I210" s="39">
        <f>IF(D210&gt;0,VLOOKUP(D210,税率表!$A$48:$D$52,3,1),0)</f>
        <v>0</v>
      </c>
      <c r="J210" s="39">
        <f>IF(D210&gt;0,VLOOKUP(D210,税率表!$A$48:$D$52,4,1),0)</f>
        <v>0</v>
      </c>
      <c r="K210" s="39">
        <f>IF(D210&gt;税率表!$F$1,ROUND((D210-J210)/I210,2),'居民劳务费-倒算'!D210)</f>
        <v>0</v>
      </c>
      <c r="L210" s="39">
        <f t="shared" si="24"/>
        <v>0</v>
      </c>
    </row>
    <row r="211" spans="1:12">
      <c r="A211" s="28">
        <v>210</v>
      </c>
      <c r="B211" s="28"/>
      <c r="C211" s="28"/>
      <c r="D211" s="29"/>
      <c r="E211" s="30">
        <f t="shared" si="20"/>
        <v>0</v>
      </c>
      <c r="F211" s="30">
        <f t="shared" si="21"/>
        <v>0</v>
      </c>
      <c r="G211" s="30">
        <f t="shared" si="22"/>
        <v>0</v>
      </c>
      <c r="H211" s="30">
        <f t="shared" si="23"/>
        <v>0</v>
      </c>
      <c r="I211" s="39">
        <f>IF(D211&gt;0,VLOOKUP(D211,税率表!$A$48:$D$52,3,1),0)</f>
        <v>0</v>
      </c>
      <c r="J211" s="39">
        <f>IF(D211&gt;0,VLOOKUP(D211,税率表!$A$48:$D$52,4,1),0)</f>
        <v>0</v>
      </c>
      <c r="K211" s="39">
        <f>IF(D211&gt;税率表!$F$1,ROUND((D211-J211)/I211,2),'居民劳务费-倒算'!D211)</f>
        <v>0</v>
      </c>
      <c r="L211" s="39">
        <f t="shared" si="24"/>
        <v>0</v>
      </c>
    </row>
    <row r="212" spans="1:12">
      <c r="A212" s="28">
        <v>211</v>
      </c>
      <c r="B212" s="28"/>
      <c r="C212" s="28"/>
      <c r="D212" s="29"/>
      <c r="E212" s="30">
        <f t="shared" si="20"/>
        <v>0</v>
      </c>
      <c r="F212" s="30">
        <f t="shared" si="21"/>
        <v>0</v>
      </c>
      <c r="G212" s="30">
        <f t="shared" si="22"/>
        <v>0</v>
      </c>
      <c r="H212" s="30">
        <f t="shared" si="23"/>
        <v>0</v>
      </c>
      <c r="I212" s="39">
        <f>IF(D212&gt;0,VLOOKUP(D212,税率表!$A$48:$D$52,3,1),0)</f>
        <v>0</v>
      </c>
      <c r="J212" s="39">
        <f>IF(D212&gt;0,VLOOKUP(D212,税率表!$A$48:$D$52,4,1),0)</f>
        <v>0</v>
      </c>
      <c r="K212" s="39">
        <f>IF(D212&gt;税率表!$F$1,ROUND((D212-J212)/I212,2),'居民劳务费-倒算'!D212)</f>
        <v>0</v>
      </c>
      <c r="L212" s="39">
        <f t="shared" si="24"/>
        <v>0</v>
      </c>
    </row>
    <row r="213" spans="1:12">
      <c r="A213" s="28">
        <v>212</v>
      </c>
      <c r="B213" s="28"/>
      <c r="C213" s="28"/>
      <c r="D213" s="29"/>
      <c r="E213" s="30">
        <f t="shared" si="20"/>
        <v>0</v>
      </c>
      <c r="F213" s="30">
        <f t="shared" si="21"/>
        <v>0</v>
      </c>
      <c r="G213" s="30">
        <f t="shared" si="22"/>
        <v>0</v>
      </c>
      <c r="H213" s="30">
        <f t="shared" si="23"/>
        <v>0</v>
      </c>
      <c r="I213" s="39">
        <f>IF(D213&gt;0,VLOOKUP(D213,税率表!$A$48:$D$52,3,1),0)</f>
        <v>0</v>
      </c>
      <c r="J213" s="39">
        <f>IF(D213&gt;0,VLOOKUP(D213,税率表!$A$48:$D$52,4,1),0)</f>
        <v>0</v>
      </c>
      <c r="K213" s="39">
        <f>IF(D213&gt;税率表!$F$1,ROUND((D213-J213)/I213,2),'居民劳务费-倒算'!D213)</f>
        <v>0</v>
      </c>
      <c r="L213" s="39">
        <f t="shared" si="24"/>
        <v>0</v>
      </c>
    </row>
    <row r="214" spans="1:12">
      <c r="A214" s="28">
        <v>213</v>
      </c>
      <c r="B214" s="28"/>
      <c r="C214" s="28"/>
      <c r="D214" s="29"/>
      <c r="E214" s="30">
        <f t="shared" si="20"/>
        <v>0</v>
      </c>
      <c r="F214" s="30">
        <f t="shared" si="21"/>
        <v>0</v>
      </c>
      <c r="G214" s="30">
        <f t="shared" si="22"/>
        <v>0</v>
      </c>
      <c r="H214" s="30">
        <f t="shared" si="23"/>
        <v>0</v>
      </c>
      <c r="I214" s="39">
        <f>IF(D214&gt;0,VLOOKUP(D214,税率表!$A$48:$D$52,3,1),0)</f>
        <v>0</v>
      </c>
      <c r="J214" s="39">
        <f>IF(D214&gt;0,VLOOKUP(D214,税率表!$A$48:$D$52,4,1),0)</f>
        <v>0</v>
      </c>
      <c r="K214" s="39">
        <f>IF(D214&gt;税率表!$F$1,ROUND((D214-J214)/I214,2),'居民劳务费-倒算'!D214)</f>
        <v>0</v>
      </c>
      <c r="L214" s="39">
        <f t="shared" si="24"/>
        <v>0</v>
      </c>
    </row>
    <row r="215" spans="1:12">
      <c r="A215" s="28">
        <v>214</v>
      </c>
      <c r="B215" s="28"/>
      <c r="C215" s="28"/>
      <c r="D215" s="29"/>
      <c r="E215" s="30">
        <f t="shared" si="20"/>
        <v>0</v>
      </c>
      <c r="F215" s="30">
        <f t="shared" si="21"/>
        <v>0</v>
      </c>
      <c r="G215" s="30">
        <f t="shared" si="22"/>
        <v>0</v>
      </c>
      <c r="H215" s="30">
        <f t="shared" si="23"/>
        <v>0</v>
      </c>
      <c r="I215" s="39">
        <f>IF(D215&gt;0,VLOOKUP(D215,税率表!$A$48:$D$52,3,1),0)</f>
        <v>0</v>
      </c>
      <c r="J215" s="39">
        <f>IF(D215&gt;0,VLOOKUP(D215,税率表!$A$48:$D$52,4,1),0)</f>
        <v>0</v>
      </c>
      <c r="K215" s="39">
        <f>IF(D215&gt;税率表!$F$1,ROUND((D215-J215)/I215,2),'居民劳务费-倒算'!D215)</f>
        <v>0</v>
      </c>
      <c r="L215" s="39">
        <f t="shared" si="24"/>
        <v>0</v>
      </c>
    </row>
    <row r="216" spans="1:12">
      <c r="A216" s="28">
        <v>215</v>
      </c>
      <c r="B216" s="28"/>
      <c r="C216" s="28"/>
      <c r="D216" s="29"/>
      <c r="E216" s="30">
        <f t="shared" si="20"/>
        <v>0</v>
      </c>
      <c r="F216" s="30">
        <f t="shared" si="21"/>
        <v>0</v>
      </c>
      <c r="G216" s="30">
        <f t="shared" si="22"/>
        <v>0</v>
      </c>
      <c r="H216" s="30">
        <f t="shared" si="23"/>
        <v>0</v>
      </c>
      <c r="I216" s="39">
        <f>IF(D216&gt;0,VLOOKUP(D216,税率表!$A$48:$D$52,3,1),0)</f>
        <v>0</v>
      </c>
      <c r="J216" s="39">
        <f>IF(D216&gt;0,VLOOKUP(D216,税率表!$A$48:$D$52,4,1),0)</f>
        <v>0</v>
      </c>
      <c r="K216" s="39">
        <f>IF(D216&gt;税率表!$F$1,ROUND((D216-J216)/I216,2),'居民劳务费-倒算'!D216)</f>
        <v>0</v>
      </c>
      <c r="L216" s="39">
        <f t="shared" si="24"/>
        <v>0</v>
      </c>
    </row>
    <row r="217" spans="1:12">
      <c r="A217" s="28">
        <v>216</v>
      </c>
      <c r="B217" s="28"/>
      <c r="C217" s="28"/>
      <c r="D217" s="29"/>
      <c r="E217" s="30">
        <f t="shared" si="20"/>
        <v>0</v>
      </c>
      <c r="F217" s="30">
        <f t="shared" si="21"/>
        <v>0</v>
      </c>
      <c r="G217" s="30">
        <f t="shared" si="22"/>
        <v>0</v>
      </c>
      <c r="H217" s="30">
        <f t="shared" si="23"/>
        <v>0</v>
      </c>
      <c r="I217" s="39">
        <f>IF(D217&gt;0,VLOOKUP(D217,税率表!$A$48:$D$52,3,1),0)</f>
        <v>0</v>
      </c>
      <c r="J217" s="39">
        <f>IF(D217&gt;0,VLOOKUP(D217,税率表!$A$48:$D$52,4,1),0)</f>
        <v>0</v>
      </c>
      <c r="K217" s="39">
        <f>IF(D217&gt;税率表!$F$1,ROUND((D217-J217)/I217,2),'居民劳务费-倒算'!D217)</f>
        <v>0</v>
      </c>
      <c r="L217" s="39">
        <f t="shared" si="24"/>
        <v>0</v>
      </c>
    </row>
    <row r="218" spans="1:12">
      <c r="A218" s="28">
        <v>217</v>
      </c>
      <c r="B218" s="28"/>
      <c r="C218" s="28"/>
      <c r="D218" s="29"/>
      <c r="E218" s="30">
        <f t="shared" si="20"/>
        <v>0</v>
      </c>
      <c r="F218" s="30">
        <f t="shared" si="21"/>
        <v>0</v>
      </c>
      <c r="G218" s="30">
        <f t="shared" si="22"/>
        <v>0</v>
      </c>
      <c r="H218" s="30">
        <f t="shared" si="23"/>
        <v>0</v>
      </c>
      <c r="I218" s="39">
        <f>IF(D218&gt;0,VLOOKUP(D218,税率表!$A$48:$D$52,3,1),0)</f>
        <v>0</v>
      </c>
      <c r="J218" s="39">
        <f>IF(D218&gt;0,VLOOKUP(D218,税率表!$A$48:$D$52,4,1),0)</f>
        <v>0</v>
      </c>
      <c r="K218" s="39">
        <f>IF(D218&gt;税率表!$F$1,ROUND((D218-J218)/I218,2),'居民劳务费-倒算'!D218)</f>
        <v>0</v>
      </c>
      <c r="L218" s="39">
        <f t="shared" si="24"/>
        <v>0</v>
      </c>
    </row>
    <row r="219" spans="1:12">
      <c r="A219" s="28">
        <v>218</v>
      </c>
      <c r="B219" s="28"/>
      <c r="C219" s="28"/>
      <c r="D219" s="29"/>
      <c r="E219" s="30">
        <f t="shared" si="20"/>
        <v>0</v>
      </c>
      <c r="F219" s="30">
        <f t="shared" si="21"/>
        <v>0</v>
      </c>
      <c r="G219" s="30">
        <f t="shared" si="22"/>
        <v>0</v>
      </c>
      <c r="H219" s="30">
        <f t="shared" si="23"/>
        <v>0</v>
      </c>
      <c r="I219" s="39">
        <f>IF(D219&gt;0,VLOOKUP(D219,税率表!$A$48:$D$52,3,1),0)</f>
        <v>0</v>
      </c>
      <c r="J219" s="39">
        <f>IF(D219&gt;0,VLOOKUP(D219,税率表!$A$48:$D$52,4,1),0)</f>
        <v>0</v>
      </c>
      <c r="K219" s="39">
        <f>IF(D219&gt;税率表!$F$1,ROUND((D219-J219)/I219,2),'居民劳务费-倒算'!D219)</f>
        <v>0</v>
      </c>
      <c r="L219" s="39">
        <f t="shared" si="24"/>
        <v>0</v>
      </c>
    </row>
    <row r="220" spans="1:12">
      <c r="A220" s="28">
        <v>219</v>
      </c>
      <c r="B220" s="28"/>
      <c r="C220" s="28"/>
      <c r="D220" s="29"/>
      <c r="E220" s="30">
        <f t="shared" si="20"/>
        <v>0</v>
      </c>
      <c r="F220" s="30">
        <f t="shared" si="21"/>
        <v>0</v>
      </c>
      <c r="G220" s="30">
        <f t="shared" si="22"/>
        <v>0</v>
      </c>
      <c r="H220" s="30">
        <f t="shared" si="23"/>
        <v>0</v>
      </c>
      <c r="I220" s="39">
        <f>IF(D220&gt;0,VLOOKUP(D220,税率表!$A$48:$D$52,3,1),0)</f>
        <v>0</v>
      </c>
      <c r="J220" s="39">
        <f>IF(D220&gt;0,VLOOKUP(D220,税率表!$A$48:$D$52,4,1),0)</f>
        <v>0</v>
      </c>
      <c r="K220" s="39">
        <f>IF(D220&gt;税率表!$F$1,ROUND((D220-J220)/I220,2),'居民劳务费-倒算'!D220)</f>
        <v>0</v>
      </c>
      <c r="L220" s="39">
        <f t="shared" si="24"/>
        <v>0</v>
      </c>
    </row>
    <row r="221" spans="1:12">
      <c r="A221" s="28">
        <v>220</v>
      </c>
      <c r="B221" s="28"/>
      <c r="C221" s="28"/>
      <c r="D221" s="29"/>
      <c r="E221" s="30">
        <f t="shared" si="20"/>
        <v>0</v>
      </c>
      <c r="F221" s="30">
        <f t="shared" si="21"/>
        <v>0</v>
      </c>
      <c r="G221" s="30">
        <f t="shared" si="22"/>
        <v>0</v>
      </c>
      <c r="H221" s="30">
        <f t="shared" si="23"/>
        <v>0</v>
      </c>
      <c r="I221" s="39">
        <f>IF(D221&gt;0,VLOOKUP(D221,税率表!$A$48:$D$52,3,1),0)</f>
        <v>0</v>
      </c>
      <c r="J221" s="39">
        <f>IF(D221&gt;0,VLOOKUP(D221,税率表!$A$48:$D$52,4,1),0)</f>
        <v>0</v>
      </c>
      <c r="K221" s="39">
        <f>IF(D221&gt;税率表!$F$1,ROUND((D221-J221)/I221,2),'居民劳务费-倒算'!D221)</f>
        <v>0</v>
      </c>
      <c r="L221" s="39">
        <f t="shared" si="24"/>
        <v>0</v>
      </c>
    </row>
    <row r="222" spans="1:12">
      <c r="A222" s="28">
        <v>221</v>
      </c>
      <c r="B222" s="28"/>
      <c r="C222" s="28"/>
      <c r="D222" s="29"/>
      <c r="E222" s="30">
        <f t="shared" si="20"/>
        <v>0</v>
      </c>
      <c r="F222" s="30">
        <f t="shared" si="21"/>
        <v>0</v>
      </c>
      <c r="G222" s="30">
        <f t="shared" si="22"/>
        <v>0</v>
      </c>
      <c r="H222" s="30">
        <f t="shared" si="23"/>
        <v>0</v>
      </c>
      <c r="I222" s="39">
        <f>IF(D222&gt;0,VLOOKUP(D222,税率表!$A$48:$D$52,3,1),0)</f>
        <v>0</v>
      </c>
      <c r="J222" s="39">
        <f>IF(D222&gt;0,VLOOKUP(D222,税率表!$A$48:$D$52,4,1),0)</f>
        <v>0</v>
      </c>
      <c r="K222" s="39">
        <f>IF(D222&gt;税率表!$F$1,ROUND((D222-J222)/I222,2),'居民劳务费-倒算'!D222)</f>
        <v>0</v>
      </c>
      <c r="L222" s="39">
        <f t="shared" si="24"/>
        <v>0</v>
      </c>
    </row>
    <row r="223" spans="1:12">
      <c r="A223" s="28">
        <v>222</v>
      </c>
      <c r="B223" s="28"/>
      <c r="C223" s="28"/>
      <c r="D223" s="29"/>
      <c r="E223" s="30">
        <f t="shared" si="20"/>
        <v>0</v>
      </c>
      <c r="F223" s="30">
        <f t="shared" si="21"/>
        <v>0</v>
      </c>
      <c r="G223" s="30">
        <f t="shared" si="22"/>
        <v>0</v>
      </c>
      <c r="H223" s="30">
        <f t="shared" si="23"/>
        <v>0</v>
      </c>
      <c r="I223" s="39">
        <f>IF(D223&gt;0,VLOOKUP(D223,税率表!$A$48:$D$52,3,1),0)</f>
        <v>0</v>
      </c>
      <c r="J223" s="39">
        <f>IF(D223&gt;0,VLOOKUP(D223,税率表!$A$48:$D$52,4,1),0)</f>
        <v>0</v>
      </c>
      <c r="K223" s="39">
        <f>IF(D223&gt;税率表!$F$1,ROUND((D223-J223)/I223,2),'居民劳务费-倒算'!D223)</f>
        <v>0</v>
      </c>
      <c r="L223" s="39">
        <f t="shared" si="24"/>
        <v>0</v>
      </c>
    </row>
    <row r="224" spans="1:12">
      <c r="A224" s="28">
        <v>223</v>
      </c>
      <c r="B224" s="28"/>
      <c r="C224" s="28"/>
      <c r="D224" s="29"/>
      <c r="E224" s="30">
        <f t="shared" si="20"/>
        <v>0</v>
      </c>
      <c r="F224" s="30">
        <f t="shared" si="21"/>
        <v>0</v>
      </c>
      <c r="G224" s="30">
        <f t="shared" si="22"/>
        <v>0</v>
      </c>
      <c r="H224" s="30">
        <f t="shared" si="23"/>
        <v>0</v>
      </c>
      <c r="I224" s="39">
        <f>IF(D224&gt;0,VLOOKUP(D224,税率表!$A$48:$D$52,3,1),0)</f>
        <v>0</v>
      </c>
      <c r="J224" s="39">
        <f>IF(D224&gt;0,VLOOKUP(D224,税率表!$A$48:$D$52,4,1),0)</f>
        <v>0</v>
      </c>
      <c r="K224" s="39">
        <f>IF(D224&gt;税率表!$F$1,ROUND((D224-J224)/I224,2),'居民劳务费-倒算'!D224)</f>
        <v>0</v>
      </c>
      <c r="L224" s="39">
        <f t="shared" si="24"/>
        <v>0</v>
      </c>
    </row>
    <row r="225" spans="1:12">
      <c r="A225" s="28">
        <v>224</v>
      </c>
      <c r="B225" s="28"/>
      <c r="C225" s="28"/>
      <c r="D225" s="29"/>
      <c r="E225" s="30">
        <f t="shared" si="20"/>
        <v>0</v>
      </c>
      <c r="F225" s="30">
        <f t="shared" si="21"/>
        <v>0</v>
      </c>
      <c r="G225" s="30">
        <f t="shared" si="22"/>
        <v>0</v>
      </c>
      <c r="H225" s="30">
        <f t="shared" si="23"/>
        <v>0</v>
      </c>
      <c r="I225" s="39">
        <f>IF(D225&gt;0,VLOOKUP(D225,税率表!$A$48:$D$52,3,1),0)</f>
        <v>0</v>
      </c>
      <c r="J225" s="39">
        <f>IF(D225&gt;0,VLOOKUP(D225,税率表!$A$48:$D$52,4,1),0)</f>
        <v>0</v>
      </c>
      <c r="K225" s="39">
        <f>IF(D225&gt;税率表!$F$1,ROUND((D225-J225)/I225,2),'居民劳务费-倒算'!D225)</f>
        <v>0</v>
      </c>
      <c r="L225" s="39">
        <f t="shared" si="24"/>
        <v>0</v>
      </c>
    </row>
    <row r="226" spans="1:12">
      <c r="A226" s="28">
        <v>225</v>
      </c>
      <c r="B226" s="28"/>
      <c r="C226" s="28"/>
      <c r="D226" s="29"/>
      <c r="E226" s="30">
        <f t="shared" si="20"/>
        <v>0</v>
      </c>
      <c r="F226" s="30">
        <f t="shared" si="21"/>
        <v>0</v>
      </c>
      <c r="G226" s="30">
        <f t="shared" si="22"/>
        <v>0</v>
      </c>
      <c r="H226" s="30">
        <f t="shared" si="23"/>
        <v>0</v>
      </c>
      <c r="I226" s="39">
        <f>IF(D226&gt;0,VLOOKUP(D226,税率表!$A$48:$D$52,3,1),0)</f>
        <v>0</v>
      </c>
      <c r="J226" s="39">
        <f>IF(D226&gt;0,VLOOKUP(D226,税率表!$A$48:$D$52,4,1),0)</f>
        <v>0</v>
      </c>
      <c r="K226" s="39">
        <f>IF(D226&gt;税率表!$F$1,ROUND((D226-J226)/I226,2),'居民劳务费-倒算'!D226)</f>
        <v>0</v>
      </c>
      <c r="L226" s="39">
        <f t="shared" si="24"/>
        <v>0</v>
      </c>
    </row>
    <row r="227" spans="1:12">
      <c r="A227" s="28">
        <v>226</v>
      </c>
      <c r="B227" s="28"/>
      <c r="C227" s="28"/>
      <c r="D227" s="29"/>
      <c r="E227" s="30">
        <f t="shared" si="20"/>
        <v>0</v>
      </c>
      <c r="F227" s="30">
        <f t="shared" si="21"/>
        <v>0</v>
      </c>
      <c r="G227" s="30">
        <f t="shared" si="22"/>
        <v>0</v>
      </c>
      <c r="H227" s="30">
        <f t="shared" si="23"/>
        <v>0</v>
      </c>
      <c r="I227" s="39">
        <f>IF(D227&gt;0,VLOOKUP(D227,税率表!$A$48:$D$52,3,1),0)</f>
        <v>0</v>
      </c>
      <c r="J227" s="39">
        <f>IF(D227&gt;0,VLOOKUP(D227,税率表!$A$48:$D$52,4,1),0)</f>
        <v>0</v>
      </c>
      <c r="K227" s="39">
        <f>IF(D227&gt;税率表!$F$1,ROUND((D227-J227)/I227,2),'居民劳务费-倒算'!D227)</f>
        <v>0</v>
      </c>
      <c r="L227" s="39">
        <f t="shared" si="24"/>
        <v>0</v>
      </c>
    </row>
    <row r="228" spans="1:12">
      <c r="A228" s="28">
        <v>227</v>
      </c>
      <c r="B228" s="28"/>
      <c r="C228" s="28"/>
      <c r="D228" s="29"/>
      <c r="E228" s="30">
        <f t="shared" si="20"/>
        <v>0</v>
      </c>
      <c r="F228" s="30">
        <f t="shared" si="21"/>
        <v>0</v>
      </c>
      <c r="G228" s="30">
        <f t="shared" si="22"/>
        <v>0</v>
      </c>
      <c r="H228" s="30">
        <f t="shared" si="23"/>
        <v>0</v>
      </c>
      <c r="I228" s="39">
        <f>IF(D228&gt;0,VLOOKUP(D228,税率表!$A$48:$D$52,3,1),0)</f>
        <v>0</v>
      </c>
      <c r="J228" s="39">
        <f>IF(D228&gt;0,VLOOKUP(D228,税率表!$A$48:$D$52,4,1),0)</f>
        <v>0</v>
      </c>
      <c r="K228" s="39">
        <f>IF(D228&gt;税率表!$F$1,ROUND((D228-J228)/I228,2),'居民劳务费-倒算'!D228)</f>
        <v>0</v>
      </c>
      <c r="L228" s="39">
        <f t="shared" si="24"/>
        <v>0</v>
      </c>
    </row>
    <row r="229" spans="1:12">
      <c r="A229" s="28">
        <v>228</v>
      </c>
      <c r="B229" s="28"/>
      <c r="C229" s="28"/>
      <c r="D229" s="29"/>
      <c r="E229" s="30">
        <f t="shared" si="20"/>
        <v>0</v>
      </c>
      <c r="F229" s="30">
        <f t="shared" si="21"/>
        <v>0</v>
      </c>
      <c r="G229" s="30">
        <f t="shared" si="22"/>
        <v>0</v>
      </c>
      <c r="H229" s="30">
        <f t="shared" si="23"/>
        <v>0</v>
      </c>
      <c r="I229" s="39">
        <f>IF(D229&gt;0,VLOOKUP(D229,税率表!$A$48:$D$52,3,1),0)</f>
        <v>0</v>
      </c>
      <c r="J229" s="39">
        <f>IF(D229&gt;0,VLOOKUP(D229,税率表!$A$48:$D$52,4,1),0)</f>
        <v>0</v>
      </c>
      <c r="K229" s="39">
        <f>IF(D229&gt;税率表!$F$1,ROUND((D229-J229)/I229,2),'居民劳务费-倒算'!D229)</f>
        <v>0</v>
      </c>
      <c r="L229" s="39">
        <f t="shared" si="24"/>
        <v>0</v>
      </c>
    </row>
    <row r="230" spans="1:12">
      <c r="A230" s="28">
        <v>229</v>
      </c>
      <c r="B230" s="28"/>
      <c r="C230" s="28"/>
      <c r="D230" s="29"/>
      <c r="E230" s="30">
        <f t="shared" si="20"/>
        <v>0</v>
      </c>
      <c r="F230" s="30">
        <f t="shared" si="21"/>
        <v>0</v>
      </c>
      <c r="G230" s="30">
        <f t="shared" si="22"/>
        <v>0</v>
      </c>
      <c r="H230" s="30">
        <f t="shared" si="23"/>
        <v>0</v>
      </c>
      <c r="I230" s="39">
        <f>IF(D230&gt;0,VLOOKUP(D230,税率表!$A$48:$D$52,3,1),0)</f>
        <v>0</v>
      </c>
      <c r="J230" s="39">
        <f>IF(D230&gt;0,VLOOKUP(D230,税率表!$A$48:$D$52,4,1),0)</f>
        <v>0</v>
      </c>
      <c r="K230" s="39">
        <f>IF(D230&gt;税率表!$F$1,ROUND((D230-J230)/I230,2),'居民劳务费-倒算'!D230)</f>
        <v>0</v>
      </c>
      <c r="L230" s="39">
        <f t="shared" si="24"/>
        <v>0</v>
      </c>
    </row>
    <row r="231" spans="1:12">
      <c r="A231" s="28">
        <v>230</v>
      </c>
      <c r="B231" s="28"/>
      <c r="C231" s="28"/>
      <c r="D231" s="29"/>
      <c r="E231" s="30">
        <f t="shared" si="20"/>
        <v>0</v>
      </c>
      <c r="F231" s="30">
        <f t="shared" si="21"/>
        <v>0</v>
      </c>
      <c r="G231" s="30">
        <f t="shared" si="22"/>
        <v>0</v>
      </c>
      <c r="H231" s="30">
        <f t="shared" si="23"/>
        <v>0</v>
      </c>
      <c r="I231" s="39">
        <f>IF(D231&gt;0,VLOOKUP(D231,税率表!$A$48:$D$52,3,1),0)</f>
        <v>0</v>
      </c>
      <c r="J231" s="39">
        <f>IF(D231&gt;0,VLOOKUP(D231,税率表!$A$48:$D$52,4,1),0)</f>
        <v>0</v>
      </c>
      <c r="K231" s="39">
        <f>IF(D231&gt;税率表!$F$1,ROUND((D231-J231)/I231,2),'居民劳务费-倒算'!D231)</f>
        <v>0</v>
      </c>
      <c r="L231" s="39">
        <f t="shared" si="24"/>
        <v>0</v>
      </c>
    </row>
    <row r="232" spans="1:12">
      <c r="A232" s="28">
        <v>231</v>
      </c>
      <c r="B232" s="28"/>
      <c r="C232" s="28"/>
      <c r="D232" s="29"/>
      <c r="E232" s="30">
        <f t="shared" si="20"/>
        <v>0</v>
      </c>
      <c r="F232" s="30">
        <f t="shared" si="21"/>
        <v>0</v>
      </c>
      <c r="G232" s="30">
        <f t="shared" si="22"/>
        <v>0</v>
      </c>
      <c r="H232" s="30">
        <f t="shared" si="23"/>
        <v>0</v>
      </c>
      <c r="I232" s="39">
        <f>IF(D232&gt;0,VLOOKUP(D232,税率表!$A$48:$D$52,3,1),0)</f>
        <v>0</v>
      </c>
      <c r="J232" s="39">
        <f>IF(D232&gt;0,VLOOKUP(D232,税率表!$A$48:$D$52,4,1),0)</f>
        <v>0</v>
      </c>
      <c r="K232" s="39">
        <f>IF(D232&gt;税率表!$F$1,ROUND((D232-J232)/I232,2),'居民劳务费-倒算'!D232)</f>
        <v>0</v>
      </c>
      <c r="L232" s="39">
        <f t="shared" si="24"/>
        <v>0</v>
      </c>
    </row>
    <row r="233" spans="1:12">
      <c r="A233" s="28">
        <v>232</v>
      </c>
      <c r="B233" s="28"/>
      <c r="C233" s="28"/>
      <c r="D233" s="29"/>
      <c r="E233" s="30">
        <f t="shared" si="20"/>
        <v>0</v>
      </c>
      <c r="F233" s="30">
        <f t="shared" si="21"/>
        <v>0</v>
      </c>
      <c r="G233" s="30">
        <f t="shared" si="22"/>
        <v>0</v>
      </c>
      <c r="H233" s="30">
        <f t="shared" si="23"/>
        <v>0</v>
      </c>
      <c r="I233" s="39">
        <f>IF(D233&gt;0,VLOOKUP(D233,税率表!$A$48:$D$52,3,1),0)</f>
        <v>0</v>
      </c>
      <c r="J233" s="39">
        <f>IF(D233&gt;0,VLOOKUP(D233,税率表!$A$48:$D$52,4,1),0)</f>
        <v>0</v>
      </c>
      <c r="K233" s="39">
        <f>IF(D233&gt;税率表!$F$1,ROUND((D233-J233)/I233,2),'居民劳务费-倒算'!D233)</f>
        <v>0</v>
      </c>
      <c r="L233" s="39">
        <f t="shared" si="24"/>
        <v>0</v>
      </c>
    </row>
    <row r="234" spans="1:12">
      <c r="A234" s="28">
        <v>233</v>
      </c>
      <c r="B234" s="28"/>
      <c r="C234" s="28"/>
      <c r="D234" s="29"/>
      <c r="E234" s="30">
        <f t="shared" si="20"/>
        <v>0</v>
      </c>
      <c r="F234" s="30">
        <f t="shared" si="21"/>
        <v>0</v>
      </c>
      <c r="G234" s="30">
        <f t="shared" si="22"/>
        <v>0</v>
      </c>
      <c r="H234" s="30">
        <f t="shared" si="23"/>
        <v>0</v>
      </c>
      <c r="I234" s="39">
        <f>IF(D234&gt;0,VLOOKUP(D234,税率表!$A$48:$D$52,3,1),0)</f>
        <v>0</v>
      </c>
      <c r="J234" s="39">
        <f>IF(D234&gt;0,VLOOKUP(D234,税率表!$A$48:$D$52,4,1),0)</f>
        <v>0</v>
      </c>
      <c r="K234" s="39">
        <f>IF(D234&gt;税率表!$F$1,ROUND((D234-J234)/I234,2),'居民劳务费-倒算'!D234)</f>
        <v>0</v>
      </c>
      <c r="L234" s="39">
        <f t="shared" si="24"/>
        <v>0</v>
      </c>
    </row>
    <row r="235" spans="1:12">
      <c r="A235" s="28">
        <v>234</v>
      </c>
      <c r="B235" s="28"/>
      <c r="C235" s="28"/>
      <c r="D235" s="29"/>
      <c r="E235" s="30">
        <f t="shared" si="20"/>
        <v>0</v>
      </c>
      <c r="F235" s="30">
        <f t="shared" si="21"/>
        <v>0</v>
      </c>
      <c r="G235" s="30">
        <f t="shared" si="22"/>
        <v>0</v>
      </c>
      <c r="H235" s="30">
        <f t="shared" si="23"/>
        <v>0</v>
      </c>
      <c r="I235" s="39">
        <f>IF(D235&gt;0,VLOOKUP(D235,税率表!$A$48:$D$52,3,1),0)</f>
        <v>0</v>
      </c>
      <c r="J235" s="39">
        <f>IF(D235&gt;0,VLOOKUP(D235,税率表!$A$48:$D$52,4,1),0)</f>
        <v>0</v>
      </c>
      <c r="K235" s="39">
        <f>IF(D235&gt;税率表!$F$1,ROUND((D235-J235)/I235,2),'居民劳务费-倒算'!D235)</f>
        <v>0</v>
      </c>
      <c r="L235" s="39">
        <f t="shared" si="24"/>
        <v>0</v>
      </c>
    </row>
    <row r="236" spans="1:12">
      <c r="A236" s="28">
        <v>235</v>
      </c>
      <c r="B236" s="28"/>
      <c r="C236" s="28"/>
      <c r="D236" s="29"/>
      <c r="E236" s="30">
        <f t="shared" si="20"/>
        <v>0</v>
      </c>
      <c r="F236" s="30">
        <f t="shared" si="21"/>
        <v>0</v>
      </c>
      <c r="G236" s="30">
        <f t="shared" si="22"/>
        <v>0</v>
      </c>
      <c r="H236" s="30">
        <f t="shared" si="23"/>
        <v>0</v>
      </c>
      <c r="I236" s="39">
        <f>IF(D236&gt;0,VLOOKUP(D236,税率表!$A$48:$D$52,3,1),0)</f>
        <v>0</v>
      </c>
      <c r="J236" s="39">
        <f>IF(D236&gt;0,VLOOKUP(D236,税率表!$A$48:$D$52,4,1),0)</f>
        <v>0</v>
      </c>
      <c r="K236" s="39">
        <f>IF(D236&gt;税率表!$F$1,ROUND((D236-J236)/I236,2),'居民劳务费-倒算'!D236)</f>
        <v>0</v>
      </c>
      <c r="L236" s="39">
        <f t="shared" si="24"/>
        <v>0</v>
      </c>
    </row>
    <row r="237" spans="1:12">
      <c r="A237" s="28">
        <v>236</v>
      </c>
      <c r="B237" s="28"/>
      <c r="C237" s="28"/>
      <c r="D237" s="29"/>
      <c r="E237" s="30">
        <f t="shared" si="20"/>
        <v>0</v>
      </c>
      <c r="F237" s="30">
        <f t="shared" si="21"/>
        <v>0</v>
      </c>
      <c r="G237" s="30">
        <f t="shared" si="22"/>
        <v>0</v>
      </c>
      <c r="H237" s="30">
        <f t="shared" si="23"/>
        <v>0</v>
      </c>
      <c r="I237" s="39">
        <f>IF(D237&gt;0,VLOOKUP(D237,税率表!$A$48:$D$52,3,1),0)</f>
        <v>0</v>
      </c>
      <c r="J237" s="39">
        <f>IF(D237&gt;0,VLOOKUP(D237,税率表!$A$48:$D$52,4,1),0)</f>
        <v>0</v>
      </c>
      <c r="K237" s="39">
        <f>IF(D237&gt;税率表!$F$1,ROUND((D237-J237)/I237,2),'居民劳务费-倒算'!D237)</f>
        <v>0</v>
      </c>
      <c r="L237" s="39">
        <f t="shared" si="24"/>
        <v>0</v>
      </c>
    </row>
    <row r="238" spans="1:12">
      <c r="A238" s="28">
        <v>237</v>
      </c>
      <c r="B238" s="28"/>
      <c r="C238" s="28"/>
      <c r="D238" s="29"/>
      <c r="E238" s="30">
        <f t="shared" si="20"/>
        <v>0</v>
      </c>
      <c r="F238" s="30">
        <f t="shared" si="21"/>
        <v>0</v>
      </c>
      <c r="G238" s="30">
        <f t="shared" si="22"/>
        <v>0</v>
      </c>
      <c r="H238" s="30">
        <f t="shared" si="23"/>
        <v>0</v>
      </c>
      <c r="I238" s="39">
        <f>IF(D238&gt;0,VLOOKUP(D238,税率表!$A$48:$D$52,3,1),0)</f>
        <v>0</v>
      </c>
      <c r="J238" s="39">
        <f>IF(D238&gt;0,VLOOKUP(D238,税率表!$A$48:$D$52,4,1),0)</f>
        <v>0</v>
      </c>
      <c r="K238" s="39">
        <f>IF(D238&gt;税率表!$F$1,ROUND((D238-J238)/I238,2),'居民劳务费-倒算'!D238)</f>
        <v>0</v>
      </c>
      <c r="L238" s="39">
        <f t="shared" si="24"/>
        <v>0</v>
      </c>
    </row>
    <row r="239" spans="1:12">
      <c r="A239" s="28">
        <v>238</v>
      </c>
      <c r="B239" s="28"/>
      <c r="C239" s="28"/>
      <c r="D239" s="29"/>
      <c r="E239" s="30">
        <f t="shared" si="20"/>
        <v>0</v>
      </c>
      <c r="F239" s="30">
        <f t="shared" si="21"/>
        <v>0</v>
      </c>
      <c r="G239" s="30">
        <f t="shared" si="22"/>
        <v>0</v>
      </c>
      <c r="H239" s="30">
        <f t="shared" si="23"/>
        <v>0</v>
      </c>
      <c r="I239" s="39">
        <f>IF(D239&gt;0,VLOOKUP(D239,税率表!$A$48:$D$52,3,1),0)</f>
        <v>0</v>
      </c>
      <c r="J239" s="39">
        <f>IF(D239&gt;0,VLOOKUP(D239,税率表!$A$48:$D$52,4,1),0)</f>
        <v>0</v>
      </c>
      <c r="K239" s="39">
        <f>IF(D239&gt;税率表!$F$1,ROUND((D239-J239)/I239,2),'居民劳务费-倒算'!D239)</f>
        <v>0</v>
      </c>
      <c r="L239" s="39">
        <f t="shared" si="24"/>
        <v>0</v>
      </c>
    </row>
    <row r="240" spans="1:12">
      <c r="A240" s="28">
        <v>239</v>
      </c>
      <c r="B240" s="28"/>
      <c r="C240" s="28"/>
      <c r="D240" s="29"/>
      <c r="E240" s="30">
        <f t="shared" si="20"/>
        <v>0</v>
      </c>
      <c r="F240" s="30">
        <f t="shared" si="21"/>
        <v>0</v>
      </c>
      <c r="G240" s="30">
        <f t="shared" si="22"/>
        <v>0</v>
      </c>
      <c r="H240" s="30">
        <f t="shared" si="23"/>
        <v>0</v>
      </c>
      <c r="I240" s="39">
        <f>IF(D240&gt;0,VLOOKUP(D240,税率表!$A$48:$D$52,3,1),0)</f>
        <v>0</v>
      </c>
      <c r="J240" s="39">
        <f>IF(D240&gt;0,VLOOKUP(D240,税率表!$A$48:$D$52,4,1),0)</f>
        <v>0</v>
      </c>
      <c r="K240" s="39">
        <f>IF(D240&gt;税率表!$F$1,ROUND((D240-J240)/I240,2),'居民劳务费-倒算'!D240)</f>
        <v>0</v>
      </c>
      <c r="L240" s="39">
        <f t="shared" si="24"/>
        <v>0</v>
      </c>
    </row>
    <row r="241" spans="1:12">
      <c r="A241" s="28">
        <v>240</v>
      </c>
      <c r="B241" s="28"/>
      <c r="C241" s="28"/>
      <c r="D241" s="29"/>
      <c r="E241" s="30">
        <f t="shared" si="20"/>
        <v>0</v>
      </c>
      <c r="F241" s="30">
        <f t="shared" si="21"/>
        <v>0</v>
      </c>
      <c r="G241" s="30">
        <f t="shared" si="22"/>
        <v>0</v>
      </c>
      <c r="H241" s="30">
        <f t="shared" si="23"/>
        <v>0</v>
      </c>
      <c r="I241" s="39">
        <f>IF(D241&gt;0,VLOOKUP(D241,税率表!$A$48:$D$52,3,1),0)</f>
        <v>0</v>
      </c>
      <c r="J241" s="39">
        <f>IF(D241&gt;0,VLOOKUP(D241,税率表!$A$48:$D$52,4,1),0)</f>
        <v>0</v>
      </c>
      <c r="K241" s="39">
        <f>IF(D241&gt;税率表!$F$1,ROUND((D241-J241)/I241,2),'居民劳务费-倒算'!D241)</f>
        <v>0</v>
      </c>
      <c r="L241" s="39">
        <f t="shared" si="24"/>
        <v>0</v>
      </c>
    </row>
    <row r="242" spans="1:12">
      <c r="A242" s="28">
        <v>241</v>
      </c>
      <c r="B242" s="28"/>
      <c r="C242" s="28"/>
      <c r="D242" s="29"/>
      <c r="E242" s="30">
        <f t="shared" si="20"/>
        <v>0</v>
      </c>
      <c r="F242" s="30">
        <f t="shared" si="21"/>
        <v>0</v>
      </c>
      <c r="G242" s="30">
        <f t="shared" si="22"/>
        <v>0</v>
      </c>
      <c r="H242" s="30">
        <f t="shared" si="23"/>
        <v>0</v>
      </c>
      <c r="I242" s="39">
        <f>IF(D242&gt;0,VLOOKUP(D242,税率表!$A$48:$D$52,3,1),0)</f>
        <v>0</v>
      </c>
      <c r="J242" s="39">
        <f>IF(D242&gt;0,VLOOKUP(D242,税率表!$A$48:$D$52,4,1),0)</f>
        <v>0</v>
      </c>
      <c r="K242" s="39">
        <f>IF(D242&gt;税率表!$F$1,ROUND((D242-J242)/I242,2),'居民劳务费-倒算'!D242)</f>
        <v>0</v>
      </c>
      <c r="L242" s="39">
        <f t="shared" si="24"/>
        <v>0</v>
      </c>
    </row>
    <row r="243" spans="1:12">
      <c r="A243" s="28">
        <v>242</v>
      </c>
      <c r="B243" s="28"/>
      <c r="C243" s="28"/>
      <c r="D243" s="29"/>
      <c r="E243" s="30">
        <f t="shared" si="20"/>
        <v>0</v>
      </c>
      <c r="F243" s="30">
        <f t="shared" si="21"/>
        <v>0</v>
      </c>
      <c r="G243" s="30">
        <f t="shared" si="22"/>
        <v>0</v>
      </c>
      <c r="H243" s="30">
        <f t="shared" si="23"/>
        <v>0</v>
      </c>
      <c r="I243" s="39">
        <f>IF(D243&gt;0,VLOOKUP(D243,税率表!$A$48:$D$52,3,1),0)</f>
        <v>0</v>
      </c>
      <c r="J243" s="39">
        <f>IF(D243&gt;0,VLOOKUP(D243,税率表!$A$48:$D$52,4,1),0)</f>
        <v>0</v>
      </c>
      <c r="K243" s="39">
        <f>IF(D243&gt;税率表!$F$1,ROUND((D243-J243)/I243,2),'居民劳务费-倒算'!D243)</f>
        <v>0</v>
      </c>
      <c r="L243" s="39">
        <f t="shared" si="24"/>
        <v>0</v>
      </c>
    </row>
    <row r="244" spans="1:12">
      <c r="A244" s="28">
        <v>243</v>
      </c>
      <c r="B244" s="28"/>
      <c r="C244" s="28"/>
      <c r="D244" s="29"/>
      <c r="E244" s="30">
        <f t="shared" si="20"/>
        <v>0</v>
      </c>
      <c r="F244" s="30">
        <f t="shared" si="21"/>
        <v>0</v>
      </c>
      <c r="G244" s="30">
        <f t="shared" si="22"/>
        <v>0</v>
      </c>
      <c r="H244" s="30">
        <f t="shared" si="23"/>
        <v>0</v>
      </c>
      <c r="I244" s="39">
        <f>IF(D244&gt;0,VLOOKUP(D244,税率表!$A$48:$D$52,3,1),0)</f>
        <v>0</v>
      </c>
      <c r="J244" s="39">
        <f>IF(D244&gt;0,VLOOKUP(D244,税率表!$A$48:$D$52,4,1),0)</f>
        <v>0</v>
      </c>
      <c r="K244" s="39">
        <f>IF(D244&gt;税率表!$F$1,ROUND((D244-J244)/I244,2),'居民劳务费-倒算'!D244)</f>
        <v>0</v>
      </c>
      <c r="L244" s="39">
        <f t="shared" si="24"/>
        <v>0</v>
      </c>
    </row>
    <row r="245" spans="1:12">
      <c r="A245" s="28">
        <v>244</v>
      </c>
      <c r="B245" s="28"/>
      <c r="C245" s="28"/>
      <c r="D245" s="29"/>
      <c r="E245" s="30">
        <f t="shared" si="20"/>
        <v>0</v>
      </c>
      <c r="F245" s="30">
        <f t="shared" si="21"/>
        <v>0</v>
      </c>
      <c r="G245" s="30">
        <f t="shared" si="22"/>
        <v>0</v>
      </c>
      <c r="H245" s="30">
        <f t="shared" si="23"/>
        <v>0</v>
      </c>
      <c r="I245" s="39">
        <f>IF(D245&gt;0,VLOOKUP(D245,税率表!$A$48:$D$52,3,1),0)</f>
        <v>0</v>
      </c>
      <c r="J245" s="39">
        <f>IF(D245&gt;0,VLOOKUP(D245,税率表!$A$48:$D$52,4,1),0)</f>
        <v>0</v>
      </c>
      <c r="K245" s="39">
        <f>IF(D245&gt;税率表!$F$1,ROUND((D245-J245)/I245,2),'居民劳务费-倒算'!D245)</f>
        <v>0</v>
      </c>
      <c r="L245" s="39">
        <f t="shared" si="24"/>
        <v>0</v>
      </c>
    </row>
    <row r="246" spans="1:12">
      <c r="A246" s="28">
        <v>245</v>
      </c>
      <c r="B246" s="28"/>
      <c r="C246" s="28"/>
      <c r="D246" s="29"/>
      <c r="E246" s="30">
        <f t="shared" si="20"/>
        <v>0</v>
      </c>
      <c r="F246" s="30">
        <f t="shared" si="21"/>
        <v>0</v>
      </c>
      <c r="G246" s="30">
        <f t="shared" si="22"/>
        <v>0</v>
      </c>
      <c r="H246" s="30">
        <f t="shared" si="23"/>
        <v>0</v>
      </c>
      <c r="I246" s="39">
        <f>IF(D246&gt;0,VLOOKUP(D246,税率表!$A$48:$D$52,3,1),0)</f>
        <v>0</v>
      </c>
      <c r="J246" s="39">
        <f>IF(D246&gt;0,VLOOKUP(D246,税率表!$A$48:$D$52,4,1),0)</f>
        <v>0</v>
      </c>
      <c r="K246" s="39">
        <f>IF(D246&gt;税率表!$F$1,ROUND((D246-J246)/I246,2),'居民劳务费-倒算'!D246)</f>
        <v>0</v>
      </c>
      <c r="L246" s="39">
        <f t="shared" si="24"/>
        <v>0</v>
      </c>
    </row>
    <row r="247" spans="1:12">
      <c r="A247" s="28">
        <v>246</v>
      </c>
      <c r="B247" s="28"/>
      <c r="C247" s="28"/>
      <c r="D247" s="29"/>
      <c r="E247" s="30">
        <f t="shared" si="20"/>
        <v>0</v>
      </c>
      <c r="F247" s="30">
        <f t="shared" si="21"/>
        <v>0</v>
      </c>
      <c r="G247" s="30">
        <f t="shared" si="22"/>
        <v>0</v>
      </c>
      <c r="H247" s="30">
        <f t="shared" si="23"/>
        <v>0</v>
      </c>
      <c r="I247" s="39">
        <f>IF(D247&gt;0,VLOOKUP(D247,税率表!$A$48:$D$52,3,1),0)</f>
        <v>0</v>
      </c>
      <c r="J247" s="39">
        <f>IF(D247&gt;0,VLOOKUP(D247,税率表!$A$48:$D$52,4,1),0)</f>
        <v>0</v>
      </c>
      <c r="K247" s="39">
        <f>IF(D247&gt;税率表!$F$1,ROUND((D247-J247)/I247,2),'居民劳务费-倒算'!D247)</f>
        <v>0</v>
      </c>
      <c r="L247" s="39">
        <f t="shared" si="24"/>
        <v>0</v>
      </c>
    </row>
    <row r="248" spans="1:12">
      <c r="A248" s="28">
        <v>247</v>
      </c>
      <c r="B248" s="28"/>
      <c r="C248" s="28"/>
      <c r="D248" s="29"/>
      <c r="E248" s="30">
        <f t="shared" si="20"/>
        <v>0</v>
      </c>
      <c r="F248" s="30">
        <f t="shared" si="21"/>
        <v>0</v>
      </c>
      <c r="G248" s="30">
        <f t="shared" si="22"/>
        <v>0</v>
      </c>
      <c r="H248" s="30">
        <f t="shared" si="23"/>
        <v>0</v>
      </c>
      <c r="I248" s="39">
        <f>IF(D248&gt;0,VLOOKUP(D248,税率表!$A$48:$D$52,3,1),0)</f>
        <v>0</v>
      </c>
      <c r="J248" s="39">
        <f>IF(D248&gt;0,VLOOKUP(D248,税率表!$A$48:$D$52,4,1),0)</f>
        <v>0</v>
      </c>
      <c r="K248" s="39">
        <f>IF(D248&gt;税率表!$F$1,ROUND((D248-J248)/I248,2),'居民劳务费-倒算'!D248)</f>
        <v>0</v>
      </c>
      <c r="L248" s="39">
        <f t="shared" si="24"/>
        <v>0</v>
      </c>
    </row>
    <row r="249" spans="1:12">
      <c r="A249" s="28">
        <v>248</v>
      </c>
      <c r="B249" s="28"/>
      <c r="C249" s="28"/>
      <c r="D249" s="29"/>
      <c r="E249" s="30">
        <f t="shared" si="20"/>
        <v>0</v>
      </c>
      <c r="F249" s="30">
        <f t="shared" si="21"/>
        <v>0</v>
      </c>
      <c r="G249" s="30">
        <f t="shared" si="22"/>
        <v>0</v>
      </c>
      <c r="H249" s="30">
        <f t="shared" si="23"/>
        <v>0</v>
      </c>
      <c r="I249" s="39">
        <f>IF(D249&gt;0,VLOOKUP(D249,税率表!$A$48:$D$52,3,1),0)</f>
        <v>0</v>
      </c>
      <c r="J249" s="39">
        <f>IF(D249&gt;0,VLOOKUP(D249,税率表!$A$48:$D$52,4,1),0)</f>
        <v>0</v>
      </c>
      <c r="K249" s="39">
        <f>IF(D249&gt;税率表!$F$1,ROUND((D249-J249)/I249,2),'居民劳务费-倒算'!D249)</f>
        <v>0</v>
      </c>
      <c r="L249" s="39">
        <f t="shared" si="24"/>
        <v>0</v>
      </c>
    </row>
    <row r="250" spans="1:12">
      <c r="A250" s="28">
        <v>249</v>
      </c>
      <c r="B250" s="28"/>
      <c r="C250" s="28"/>
      <c r="D250" s="29"/>
      <c r="E250" s="30">
        <f t="shared" si="20"/>
        <v>0</v>
      </c>
      <c r="F250" s="30">
        <f t="shared" si="21"/>
        <v>0</v>
      </c>
      <c r="G250" s="30">
        <f t="shared" si="22"/>
        <v>0</v>
      </c>
      <c r="H250" s="30">
        <f t="shared" si="23"/>
        <v>0</v>
      </c>
      <c r="I250" s="39">
        <f>IF(D250&gt;0,VLOOKUP(D250,税率表!$A$48:$D$52,3,1),0)</f>
        <v>0</v>
      </c>
      <c r="J250" s="39">
        <f>IF(D250&gt;0,VLOOKUP(D250,税率表!$A$48:$D$52,4,1),0)</f>
        <v>0</v>
      </c>
      <c r="K250" s="39">
        <f>IF(D250&gt;税率表!$F$1,ROUND((D250-J250)/I250,2),'居民劳务费-倒算'!D250)</f>
        <v>0</v>
      </c>
      <c r="L250" s="39">
        <f t="shared" si="24"/>
        <v>0</v>
      </c>
    </row>
    <row r="251" spans="1:12">
      <c r="A251" s="28">
        <v>250</v>
      </c>
      <c r="B251" s="28"/>
      <c r="C251" s="28"/>
      <c r="D251" s="29"/>
      <c r="E251" s="30">
        <f t="shared" si="20"/>
        <v>0</v>
      </c>
      <c r="F251" s="30">
        <f t="shared" si="21"/>
        <v>0</v>
      </c>
      <c r="G251" s="30">
        <f t="shared" si="22"/>
        <v>0</v>
      </c>
      <c r="H251" s="30">
        <f t="shared" si="23"/>
        <v>0</v>
      </c>
      <c r="I251" s="39">
        <f>IF(D251&gt;0,VLOOKUP(D251,税率表!$A$48:$D$52,3,1),0)</f>
        <v>0</v>
      </c>
      <c r="J251" s="39">
        <f>IF(D251&gt;0,VLOOKUP(D251,税率表!$A$48:$D$52,4,1),0)</f>
        <v>0</v>
      </c>
      <c r="K251" s="39">
        <f>IF(D251&gt;税率表!$F$1,ROUND((D251-J251)/I251,2),'居民劳务费-倒算'!D251)</f>
        <v>0</v>
      </c>
      <c r="L251" s="39">
        <f t="shared" si="24"/>
        <v>0</v>
      </c>
    </row>
    <row r="252" spans="1:12">
      <c r="A252" s="28">
        <v>251</v>
      </c>
      <c r="B252" s="28"/>
      <c r="C252" s="28"/>
      <c r="D252" s="29"/>
      <c r="E252" s="30">
        <f t="shared" si="20"/>
        <v>0</v>
      </c>
      <c r="F252" s="30">
        <f t="shared" si="21"/>
        <v>0</v>
      </c>
      <c r="G252" s="30">
        <f t="shared" si="22"/>
        <v>0</v>
      </c>
      <c r="H252" s="30">
        <f t="shared" si="23"/>
        <v>0</v>
      </c>
      <c r="I252" s="39">
        <f>IF(D252&gt;0,VLOOKUP(D252,税率表!$A$48:$D$52,3,1),0)</f>
        <v>0</v>
      </c>
      <c r="J252" s="39">
        <f>IF(D252&gt;0,VLOOKUP(D252,税率表!$A$48:$D$52,4,1),0)</f>
        <v>0</v>
      </c>
      <c r="K252" s="39">
        <f>IF(D252&gt;税率表!$F$1,ROUND((D252-J252)/I252,2),'居民劳务费-倒算'!D252)</f>
        <v>0</v>
      </c>
      <c r="L252" s="39">
        <f t="shared" si="24"/>
        <v>0</v>
      </c>
    </row>
    <row r="253" spans="1:12">
      <c r="A253" s="28">
        <v>252</v>
      </c>
      <c r="B253" s="28"/>
      <c r="C253" s="28"/>
      <c r="D253" s="29"/>
      <c r="E253" s="30">
        <f t="shared" si="20"/>
        <v>0</v>
      </c>
      <c r="F253" s="30">
        <f t="shared" si="21"/>
        <v>0</v>
      </c>
      <c r="G253" s="30">
        <f t="shared" si="22"/>
        <v>0</v>
      </c>
      <c r="H253" s="30">
        <f t="shared" si="23"/>
        <v>0</v>
      </c>
      <c r="I253" s="39">
        <f>IF(D253&gt;0,VLOOKUP(D253,税率表!$A$48:$D$52,3,1),0)</f>
        <v>0</v>
      </c>
      <c r="J253" s="39">
        <f>IF(D253&gt;0,VLOOKUP(D253,税率表!$A$48:$D$52,4,1),0)</f>
        <v>0</v>
      </c>
      <c r="K253" s="39">
        <f>IF(D253&gt;税率表!$F$1,ROUND((D253-J253)/I253,2),'居民劳务费-倒算'!D253)</f>
        <v>0</v>
      </c>
      <c r="L253" s="39">
        <f t="shared" si="24"/>
        <v>0</v>
      </c>
    </row>
    <row r="254" spans="1:12">
      <c r="A254" s="28">
        <v>253</v>
      </c>
      <c r="B254" s="28"/>
      <c r="C254" s="28"/>
      <c r="D254" s="29"/>
      <c r="E254" s="30">
        <f t="shared" si="20"/>
        <v>0</v>
      </c>
      <c r="F254" s="30">
        <f t="shared" si="21"/>
        <v>0</v>
      </c>
      <c r="G254" s="30">
        <f t="shared" si="22"/>
        <v>0</v>
      </c>
      <c r="H254" s="30">
        <f t="shared" si="23"/>
        <v>0</v>
      </c>
      <c r="I254" s="39">
        <f>IF(D254&gt;0,VLOOKUP(D254,税率表!$A$48:$D$52,3,1),0)</f>
        <v>0</v>
      </c>
      <c r="J254" s="39">
        <f>IF(D254&gt;0,VLOOKUP(D254,税率表!$A$48:$D$52,4,1),0)</f>
        <v>0</v>
      </c>
      <c r="K254" s="39">
        <f>IF(D254&gt;税率表!$F$1,ROUND((D254-J254)/I254,2),'居民劳务费-倒算'!D254)</f>
        <v>0</v>
      </c>
      <c r="L254" s="39">
        <f t="shared" si="24"/>
        <v>0</v>
      </c>
    </row>
    <row r="255" spans="1:12">
      <c r="A255" s="28">
        <v>254</v>
      </c>
      <c r="B255" s="28"/>
      <c r="C255" s="28"/>
      <c r="D255" s="29"/>
      <c r="E255" s="30">
        <f t="shared" si="20"/>
        <v>0</v>
      </c>
      <c r="F255" s="30">
        <f t="shared" si="21"/>
        <v>0</v>
      </c>
      <c r="G255" s="30">
        <f t="shared" si="22"/>
        <v>0</v>
      </c>
      <c r="H255" s="30">
        <f t="shared" si="23"/>
        <v>0</v>
      </c>
      <c r="I255" s="39">
        <f>IF(D255&gt;0,VLOOKUP(D255,税率表!$A$48:$D$52,3,1),0)</f>
        <v>0</v>
      </c>
      <c r="J255" s="39">
        <f>IF(D255&gt;0,VLOOKUP(D255,税率表!$A$48:$D$52,4,1),0)</f>
        <v>0</v>
      </c>
      <c r="K255" s="39">
        <f>IF(D255&gt;税率表!$F$1,ROUND((D255-J255)/I255,2),'居民劳务费-倒算'!D255)</f>
        <v>0</v>
      </c>
      <c r="L255" s="39">
        <f t="shared" si="24"/>
        <v>0</v>
      </c>
    </row>
    <row r="256" spans="1:12">
      <c r="A256" s="28">
        <v>255</v>
      </c>
      <c r="B256" s="28"/>
      <c r="C256" s="28"/>
      <c r="D256" s="29"/>
      <c r="E256" s="30">
        <f t="shared" si="20"/>
        <v>0</v>
      </c>
      <c r="F256" s="30">
        <f t="shared" si="21"/>
        <v>0</v>
      </c>
      <c r="G256" s="30">
        <f t="shared" si="22"/>
        <v>0</v>
      </c>
      <c r="H256" s="30">
        <f t="shared" si="23"/>
        <v>0</v>
      </c>
      <c r="I256" s="39">
        <f>IF(D256&gt;0,VLOOKUP(D256,税率表!$A$48:$D$52,3,1),0)</f>
        <v>0</v>
      </c>
      <c r="J256" s="39">
        <f>IF(D256&gt;0,VLOOKUP(D256,税率表!$A$48:$D$52,4,1),0)</f>
        <v>0</v>
      </c>
      <c r="K256" s="39">
        <f>IF(D256&gt;税率表!$F$1,ROUND((D256-J256)/I256,2),'居民劳务费-倒算'!D256)</f>
        <v>0</v>
      </c>
      <c r="L256" s="39">
        <f t="shared" si="24"/>
        <v>0</v>
      </c>
    </row>
    <row r="257" spans="1:12">
      <c r="A257" s="28">
        <v>256</v>
      </c>
      <c r="B257" s="28"/>
      <c r="C257" s="28"/>
      <c r="D257" s="29"/>
      <c r="E257" s="30">
        <f t="shared" si="20"/>
        <v>0</v>
      </c>
      <c r="F257" s="30">
        <f t="shared" si="21"/>
        <v>0</v>
      </c>
      <c r="G257" s="30">
        <f t="shared" si="22"/>
        <v>0</v>
      </c>
      <c r="H257" s="30">
        <f t="shared" si="23"/>
        <v>0</v>
      </c>
      <c r="I257" s="39">
        <f>IF(D257&gt;0,VLOOKUP(D257,税率表!$A$48:$D$52,3,1),0)</f>
        <v>0</v>
      </c>
      <c r="J257" s="39">
        <f>IF(D257&gt;0,VLOOKUP(D257,税率表!$A$48:$D$52,4,1),0)</f>
        <v>0</v>
      </c>
      <c r="K257" s="39">
        <f>IF(D257&gt;税率表!$F$1,ROUND((D257-J257)/I257,2),'居民劳务费-倒算'!D257)</f>
        <v>0</v>
      </c>
      <c r="L257" s="39">
        <f t="shared" si="24"/>
        <v>0</v>
      </c>
    </row>
    <row r="258" spans="1:12">
      <c r="A258" s="28">
        <v>257</v>
      </c>
      <c r="B258" s="28"/>
      <c r="C258" s="28"/>
      <c r="D258" s="29"/>
      <c r="E258" s="30">
        <f t="shared" si="20"/>
        <v>0</v>
      </c>
      <c r="F258" s="30">
        <f t="shared" si="21"/>
        <v>0</v>
      </c>
      <c r="G258" s="30">
        <f t="shared" si="22"/>
        <v>0</v>
      </c>
      <c r="H258" s="30">
        <f t="shared" si="23"/>
        <v>0</v>
      </c>
      <c r="I258" s="39">
        <f>IF(D258&gt;0,VLOOKUP(D258,税率表!$A$48:$D$52,3,1),0)</f>
        <v>0</v>
      </c>
      <c r="J258" s="39">
        <f>IF(D258&gt;0,VLOOKUP(D258,税率表!$A$48:$D$52,4,1),0)</f>
        <v>0</v>
      </c>
      <c r="K258" s="39">
        <f>IF(D258&gt;税率表!$F$1,ROUND((D258-J258)/I258,2),'居民劳务费-倒算'!D258)</f>
        <v>0</v>
      </c>
      <c r="L258" s="39">
        <f t="shared" si="24"/>
        <v>0</v>
      </c>
    </row>
    <row r="259" spans="1:12">
      <c r="A259" s="28">
        <v>258</v>
      </c>
      <c r="B259" s="28"/>
      <c r="C259" s="28"/>
      <c r="D259" s="29"/>
      <c r="E259" s="30">
        <f t="shared" si="20"/>
        <v>0</v>
      </c>
      <c r="F259" s="30">
        <f t="shared" si="21"/>
        <v>0</v>
      </c>
      <c r="G259" s="30">
        <f t="shared" si="22"/>
        <v>0</v>
      </c>
      <c r="H259" s="30">
        <f t="shared" si="23"/>
        <v>0</v>
      </c>
      <c r="I259" s="39">
        <f>IF(D259&gt;0,VLOOKUP(D259,税率表!$A$48:$D$52,3,1),0)</f>
        <v>0</v>
      </c>
      <c r="J259" s="39">
        <f>IF(D259&gt;0,VLOOKUP(D259,税率表!$A$48:$D$52,4,1),0)</f>
        <v>0</v>
      </c>
      <c r="K259" s="39">
        <f>IF(D259&gt;税率表!$F$1,ROUND((D259-J259)/I259,2),'居民劳务费-倒算'!D259)</f>
        <v>0</v>
      </c>
      <c r="L259" s="39">
        <f t="shared" si="24"/>
        <v>0</v>
      </c>
    </row>
    <row r="260" spans="1:12">
      <c r="A260" s="28">
        <v>259</v>
      </c>
      <c r="B260" s="28"/>
      <c r="C260" s="28"/>
      <c r="D260" s="29"/>
      <c r="E260" s="30">
        <f t="shared" si="20"/>
        <v>0</v>
      </c>
      <c r="F260" s="30">
        <f t="shared" si="21"/>
        <v>0</v>
      </c>
      <c r="G260" s="30">
        <f t="shared" si="22"/>
        <v>0</v>
      </c>
      <c r="H260" s="30">
        <f t="shared" si="23"/>
        <v>0</v>
      </c>
      <c r="I260" s="39">
        <f>IF(D260&gt;0,VLOOKUP(D260,税率表!$A$48:$D$52,3,1),0)</f>
        <v>0</v>
      </c>
      <c r="J260" s="39">
        <f>IF(D260&gt;0,VLOOKUP(D260,税率表!$A$48:$D$52,4,1),0)</f>
        <v>0</v>
      </c>
      <c r="K260" s="39">
        <f>IF(D260&gt;税率表!$F$1,ROUND((D260-J260)/I260,2),'居民劳务费-倒算'!D260)</f>
        <v>0</v>
      </c>
      <c r="L260" s="39">
        <f t="shared" si="24"/>
        <v>0</v>
      </c>
    </row>
    <row r="261" spans="1:12">
      <c r="A261" s="28">
        <v>260</v>
      </c>
      <c r="B261" s="28"/>
      <c r="C261" s="28"/>
      <c r="D261" s="29"/>
      <c r="E261" s="30">
        <f t="shared" si="20"/>
        <v>0</v>
      </c>
      <c r="F261" s="30">
        <f t="shared" si="21"/>
        <v>0</v>
      </c>
      <c r="G261" s="30">
        <f t="shared" si="22"/>
        <v>0</v>
      </c>
      <c r="H261" s="30">
        <f t="shared" si="23"/>
        <v>0</v>
      </c>
      <c r="I261" s="39">
        <f>IF(D261&gt;0,VLOOKUP(D261,税率表!$A$48:$D$52,3,1),0)</f>
        <v>0</v>
      </c>
      <c r="J261" s="39">
        <f>IF(D261&gt;0,VLOOKUP(D261,税率表!$A$48:$D$52,4,1),0)</f>
        <v>0</v>
      </c>
      <c r="K261" s="39">
        <f>IF(D261&gt;税率表!$F$1,ROUND((D261-J261)/I261,2),'居民劳务费-倒算'!D261)</f>
        <v>0</v>
      </c>
      <c r="L261" s="39">
        <f t="shared" si="24"/>
        <v>0</v>
      </c>
    </row>
    <row r="262" spans="1:12">
      <c r="A262" s="28">
        <v>261</v>
      </c>
      <c r="B262" s="28"/>
      <c r="C262" s="28"/>
      <c r="D262" s="29"/>
      <c r="E262" s="30">
        <f t="shared" si="20"/>
        <v>0</v>
      </c>
      <c r="F262" s="30">
        <f t="shared" si="21"/>
        <v>0</v>
      </c>
      <c r="G262" s="30">
        <f t="shared" si="22"/>
        <v>0</v>
      </c>
      <c r="H262" s="30">
        <f t="shared" si="23"/>
        <v>0</v>
      </c>
      <c r="I262" s="39">
        <f>IF(D262&gt;0,VLOOKUP(D262,税率表!$A$48:$D$52,3,1),0)</f>
        <v>0</v>
      </c>
      <c r="J262" s="39">
        <f>IF(D262&gt;0,VLOOKUP(D262,税率表!$A$48:$D$52,4,1),0)</f>
        <v>0</v>
      </c>
      <c r="K262" s="39">
        <f>IF(D262&gt;税率表!$F$1,ROUND((D262-J262)/I262,2),'居民劳务费-倒算'!D262)</f>
        <v>0</v>
      </c>
      <c r="L262" s="39">
        <f t="shared" si="24"/>
        <v>0</v>
      </c>
    </row>
    <row r="263" spans="1:12">
      <c r="A263" s="28">
        <v>262</v>
      </c>
      <c r="B263" s="28"/>
      <c r="C263" s="28"/>
      <c r="D263" s="29"/>
      <c r="E263" s="30">
        <f t="shared" si="20"/>
        <v>0</v>
      </c>
      <c r="F263" s="30">
        <f t="shared" si="21"/>
        <v>0</v>
      </c>
      <c r="G263" s="30">
        <f t="shared" si="22"/>
        <v>0</v>
      </c>
      <c r="H263" s="30">
        <f t="shared" si="23"/>
        <v>0</v>
      </c>
      <c r="I263" s="39">
        <f>IF(D263&gt;0,VLOOKUP(D263,税率表!$A$48:$D$52,3,1),0)</f>
        <v>0</v>
      </c>
      <c r="J263" s="39">
        <f>IF(D263&gt;0,VLOOKUP(D263,税率表!$A$48:$D$52,4,1),0)</f>
        <v>0</v>
      </c>
      <c r="K263" s="39">
        <f>IF(D263&gt;税率表!$F$1,ROUND((D263-J263)/I263,2),'居民劳务费-倒算'!D263)</f>
        <v>0</v>
      </c>
      <c r="L263" s="39">
        <f t="shared" si="24"/>
        <v>0</v>
      </c>
    </row>
    <row r="264" spans="1:12">
      <c r="A264" s="28">
        <v>263</v>
      </c>
      <c r="B264" s="28"/>
      <c r="C264" s="28"/>
      <c r="D264" s="29"/>
      <c r="E264" s="30">
        <f t="shared" si="20"/>
        <v>0</v>
      </c>
      <c r="F264" s="30">
        <f t="shared" si="21"/>
        <v>0</v>
      </c>
      <c r="G264" s="30">
        <f t="shared" si="22"/>
        <v>0</v>
      </c>
      <c r="H264" s="30">
        <f t="shared" si="23"/>
        <v>0</v>
      </c>
      <c r="I264" s="39">
        <f>IF(D264&gt;0,VLOOKUP(D264,税率表!$A$48:$D$52,3,1),0)</f>
        <v>0</v>
      </c>
      <c r="J264" s="39">
        <f>IF(D264&gt;0,VLOOKUP(D264,税率表!$A$48:$D$52,4,1),0)</f>
        <v>0</v>
      </c>
      <c r="K264" s="39">
        <f>IF(D264&gt;税率表!$F$1,ROUND((D264-J264)/I264,2),'居民劳务费-倒算'!D264)</f>
        <v>0</v>
      </c>
      <c r="L264" s="39">
        <f t="shared" si="24"/>
        <v>0</v>
      </c>
    </row>
    <row r="265" spans="1:12">
      <c r="A265" s="28">
        <v>264</v>
      </c>
      <c r="B265" s="28"/>
      <c r="C265" s="28"/>
      <c r="D265" s="29"/>
      <c r="E265" s="30">
        <f t="shared" si="20"/>
        <v>0</v>
      </c>
      <c r="F265" s="30">
        <f t="shared" si="21"/>
        <v>0</v>
      </c>
      <c r="G265" s="30">
        <f t="shared" si="22"/>
        <v>0</v>
      </c>
      <c r="H265" s="30">
        <f t="shared" si="23"/>
        <v>0</v>
      </c>
      <c r="I265" s="39">
        <f>IF(D265&gt;0,VLOOKUP(D265,税率表!$A$48:$D$52,3,1),0)</f>
        <v>0</v>
      </c>
      <c r="J265" s="39">
        <f>IF(D265&gt;0,VLOOKUP(D265,税率表!$A$48:$D$52,4,1),0)</f>
        <v>0</v>
      </c>
      <c r="K265" s="39">
        <f>IF(D265&gt;税率表!$F$1,ROUND((D265-J265)/I265,2),'居民劳务费-倒算'!D265)</f>
        <v>0</v>
      </c>
      <c r="L265" s="39">
        <f t="shared" si="24"/>
        <v>0</v>
      </c>
    </row>
    <row r="266" spans="1:12">
      <c r="A266" s="28">
        <v>265</v>
      </c>
      <c r="B266" s="28"/>
      <c r="C266" s="28"/>
      <c r="D266" s="29"/>
      <c r="E266" s="30">
        <f t="shared" ref="E266:E329" si="25">ROUND(IF(H266&lt;=800,0,IF(H266&lt;=25000,20%,IF(H266&lt;=62500,30%,IF(H266&gt;62500,40%)))),2)</f>
        <v>0</v>
      </c>
      <c r="F266" s="30">
        <f t="shared" ref="F266:F329" si="26">IF(D266="",0,ROUND(IF(H266&lt;=25000,0,IF(H266&lt;=62500,2000,7000)),2))</f>
        <v>0</v>
      </c>
      <c r="G266" s="30">
        <f t="shared" ref="G266:G329" si="27">ROUND(H266-D266,2)</f>
        <v>0</v>
      </c>
      <c r="H266" s="30">
        <f t="shared" ref="H266:H329" si="28">ROUND(IF(D266&lt;=800,D266,IF(D266&lt;=3360,(D266-160)/0.8,IF(D266&lt;=21000,D266/0.84,IF(D266&lt;=49500,(D266-2000)/0.76,IF(D266&gt;49500,(D266-7000)/0.68))))),2)</f>
        <v>0</v>
      </c>
      <c r="I266" s="39">
        <f>IF(D266&gt;0,VLOOKUP(D266,税率表!$A$48:$D$52,3,1),0)</f>
        <v>0</v>
      </c>
      <c r="J266" s="39">
        <f>IF(D266&gt;0,VLOOKUP(D266,税率表!$A$48:$D$52,4,1),0)</f>
        <v>0</v>
      </c>
      <c r="K266" s="39">
        <f>IF(D266&gt;税率表!$F$1,ROUND((D266-J266)/I266,2),'居民劳务费-倒算'!D266)</f>
        <v>0</v>
      </c>
      <c r="L266" s="39">
        <f t="shared" ref="L266:L329" si="29">K266-D266</f>
        <v>0</v>
      </c>
    </row>
    <row r="267" spans="1:12">
      <c r="A267" s="28">
        <v>266</v>
      </c>
      <c r="B267" s="28"/>
      <c r="C267" s="28"/>
      <c r="D267" s="29"/>
      <c r="E267" s="30">
        <f t="shared" si="25"/>
        <v>0</v>
      </c>
      <c r="F267" s="30">
        <f t="shared" si="26"/>
        <v>0</v>
      </c>
      <c r="G267" s="30">
        <f t="shared" si="27"/>
        <v>0</v>
      </c>
      <c r="H267" s="30">
        <f t="shared" si="28"/>
        <v>0</v>
      </c>
      <c r="I267" s="39">
        <f>IF(D267&gt;0,VLOOKUP(D267,税率表!$A$48:$D$52,3,1),0)</f>
        <v>0</v>
      </c>
      <c r="J267" s="39">
        <f>IF(D267&gt;0,VLOOKUP(D267,税率表!$A$48:$D$52,4,1),0)</f>
        <v>0</v>
      </c>
      <c r="K267" s="39">
        <f>IF(D267&gt;税率表!$F$1,ROUND((D267-J267)/I267,2),'居民劳务费-倒算'!D267)</f>
        <v>0</v>
      </c>
      <c r="L267" s="39">
        <f t="shared" si="29"/>
        <v>0</v>
      </c>
    </row>
    <row r="268" spans="1:12">
      <c r="A268" s="28">
        <v>267</v>
      </c>
      <c r="B268" s="28"/>
      <c r="C268" s="28"/>
      <c r="D268" s="29"/>
      <c r="E268" s="30">
        <f t="shared" si="25"/>
        <v>0</v>
      </c>
      <c r="F268" s="30">
        <f t="shared" si="26"/>
        <v>0</v>
      </c>
      <c r="G268" s="30">
        <f t="shared" si="27"/>
        <v>0</v>
      </c>
      <c r="H268" s="30">
        <f t="shared" si="28"/>
        <v>0</v>
      </c>
      <c r="I268" s="39">
        <f>IF(D268&gt;0,VLOOKUP(D268,税率表!$A$48:$D$52,3,1),0)</f>
        <v>0</v>
      </c>
      <c r="J268" s="39">
        <f>IF(D268&gt;0,VLOOKUP(D268,税率表!$A$48:$D$52,4,1),0)</f>
        <v>0</v>
      </c>
      <c r="K268" s="39">
        <f>IF(D268&gt;税率表!$F$1,ROUND((D268-J268)/I268,2),'居民劳务费-倒算'!D268)</f>
        <v>0</v>
      </c>
      <c r="L268" s="39">
        <f t="shared" si="29"/>
        <v>0</v>
      </c>
    </row>
    <row r="269" spans="1:12">
      <c r="A269" s="28">
        <v>268</v>
      </c>
      <c r="B269" s="28"/>
      <c r="C269" s="28"/>
      <c r="D269" s="29"/>
      <c r="E269" s="30">
        <f t="shared" si="25"/>
        <v>0</v>
      </c>
      <c r="F269" s="30">
        <f t="shared" si="26"/>
        <v>0</v>
      </c>
      <c r="G269" s="30">
        <f t="shared" si="27"/>
        <v>0</v>
      </c>
      <c r="H269" s="30">
        <f t="shared" si="28"/>
        <v>0</v>
      </c>
      <c r="I269" s="39">
        <f>IF(D269&gt;0,VLOOKUP(D269,税率表!$A$48:$D$52,3,1),0)</f>
        <v>0</v>
      </c>
      <c r="J269" s="39">
        <f>IF(D269&gt;0,VLOOKUP(D269,税率表!$A$48:$D$52,4,1),0)</f>
        <v>0</v>
      </c>
      <c r="K269" s="39">
        <f>IF(D269&gt;税率表!$F$1,ROUND((D269-J269)/I269,2),'居民劳务费-倒算'!D269)</f>
        <v>0</v>
      </c>
      <c r="L269" s="39">
        <f t="shared" si="29"/>
        <v>0</v>
      </c>
    </row>
    <row r="270" spans="1:12">
      <c r="A270" s="28">
        <v>269</v>
      </c>
      <c r="B270" s="28"/>
      <c r="C270" s="28"/>
      <c r="D270" s="29"/>
      <c r="E270" s="30">
        <f t="shared" si="25"/>
        <v>0</v>
      </c>
      <c r="F270" s="30">
        <f t="shared" si="26"/>
        <v>0</v>
      </c>
      <c r="G270" s="30">
        <f t="shared" si="27"/>
        <v>0</v>
      </c>
      <c r="H270" s="30">
        <f t="shared" si="28"/>
        <v>0</v>
      </c>
      <c r="I270" s="39">
        <f>IF(D270&gt;0,VLOOKUP(D270,税率表!$A$48:$D$52,3,1),0)</f>
        <v>0</v>
      </c>
      <c r="J270" s="39">
        <f>IF(D270&gt;0,VLOOKUP(D270,税率表!$A$48:$D$52,4,1),0)</f>
        <v>0</v>
      </c>
      <c r="K270" s="39">
        <f>IF(D270&gt;税率表!$F$1,ROUND((D270-J270)/I270,2),'居民劳务费-倒算'!D270)</f>
        <v>0</v>
      </c>
      <c r="L270" s="39">
        <f t="shared" si="29"/>
        <v>0</v>
      </c>
    </row>
    <row r="271" spans="1:12">
      <c r="A271" s="28">
        <v>270</v>
      </c>
      <c r="B271" s="28"/>
      <c r="C271" s="28"/>
      <c r="D271" s="29"/>
      <c r="E271" s="30">
        <f t="shared" si="25"/>
        <v>0</v>
      </c>
      <c r="F271" s="30">
        <f t="shared" si="26"/>
        <v>0</v>
      </c>
      <c r="G271" s="30">
        <f t="shared" si="27"/>
        <v>0</v>
      </c>
      <c r="H271" s="30">
        <f t="shared" si="28"/>
        <v>0</v>
      </c>
      <c r="I271" s="39">
        <f>IF(D271&gt;0,VLOOKUP(D271,税率表!$A$48:$D$52,3,1),0)</f>
        <v>0</v>
      </c>
      <c r="J271" s="39">
        <f>IF(D271&gt;0,VLOOKUP(D271,税率表!$A$48:$D$52,4,1),0)</f>
        <v>0</v>
      </c>
      <c r="K271" s="39">
        <f>IF(D271&gt;税率表!$F$1,ROUND((D271-J271)/I271,2),'居民劳务费-倒算'!D271)</f>
        <v>0</v>
      </c>
      <c r="L271" s="39">
        <f t="shared" si="29"/>
        <v>0</v>
      </c>
    </row>
    <row r="272" spans="1:12">
      <c r="A272" s="28">
        <v>271</v>
      </c>
      <c r="B272" s="28"/>
      <c r="C272" s="28"/>
      <c r="D272" s="29"/>
      <c r="E272" s="30">
        <f t="shared" si="25"/>
        <v>0</v>
      </c>
      <c r="F272" s="30">
        <f t="shared" si="26"/>
        <v>0</v>
      </c>
      <c r="G272" s="30">
        <f t="shared" si="27"/>
        <v>0</v>
      </c>
      <c r="H272" s="30">
        <f t="shared" si="28"/>
        <v>0</v>
      </c>
      <c r="I272" s="39">
        <f>IF(D272&gt;0,VLOOKUP(D272,税率表!$A$48:$D$52,3,1),0)</f>
        <v>0</v>
      </c>
      <c r="J272" s="39">
        <f>IF(D272&gt;0,VLOOKUP(D272,税率表!$A$48:$D$52,4,1),0)</f>
        <v>0</v>
      </c>
      <c r="K272" s="39">
        <f>IF(D272&gt;税率表!$F$1,ROUND((D272-J272)/I272,2),'居民劳务费-倒算'!D272)</f>
        <v>0</v>
      </c>
      <c r="L272" s="39">
        <f t="shared" si="29"/>
        <v>0</v>
      </c>
    </row>
    <row r="273" spans="1:12">
      <c r="A273" s="28">
        <v>272</v>
      </c>
      <c r="B273" s="28"/>
      <c r="C273" s="28"/>
      <c r="D273" s="29"/>
      <c r="E273" s="30">
        <f t="shared" si="25"/>
        <v>0</v>
      </c>
      <c r="F273" s="30">
        <f t="shared" si="26"/>
        <v>0</v>
      </c>
      <c r="G273" s="30">
        <f t="shared" si="27"/>
        <v>0</v>
      </c>
      <c r="H273" s="30">
        <f t="shared" si="28"/>
        <v>0</v>
      </c>
      <c r="I273" s="39">
        <f>IF(D273&gt;0,VLOOKUP(D273,税率表!$A$48:$D$52,3,1),0)</f>
        <v>0</v>
      </c>
      <c r="J273" s="39">
        <f>IF(D273&gt;0,VLOOKUP(D273,税率表!$A$48:$D$52,4,1),0)</f>
        <v>0</v>
      </c>
      <c r="K273" s="39">
        <f>IF(D273&gt;税率表!$F$1,ROUND((D273-J273)/I273,2),'居民劳务费-倒算'!D273)</f>
        <v>0</v>
      </c>
      <c r="L273" s="39">
        <f t="shared" si="29"/>
        <v>0</v>
      </c>
    </row>
    <row r="274" spans="1:12">
      <c r="A274" s="28">
        <v>273</v>
      </c>
      <c r="B274" s="28"/>
      <c r="C274" s="28"/>
      <c r="D274" s="29"/>
      <c r="E274" s="30">
        <f t="shared" si="25"/>
        <v>0</v>
      </c>
      <c r="F274" s="30">
        <f t="shared" si="26"/>
        <v>0</v>
      </c>
      <c r="G274" s="30">
        <f t="shared" si="27"/>
        <v>0</v>
      </c>
      <c r="H274" s="30">
        <f t="shared" si="28"/>
        <v>0</v>
      </c>
      <c r="I274" s="39">
        <f>IF(D274&gt;0,VLOOKUP(D274,税率表!$A$48:$D$52,3,1),0)</f>
        <v>0</v>
      </c>
      <c r="J274" s="39">
        <f>IF(D274&gt;0,VLOOKUP(D274,税率表!$A$48:$D$52,4,1),0)</f>
        <v>0</v>
      </c>
      <c r="K274" s="39">
        <f>IF(D274&gt;税率表!$F$1,ROUND((D274-J274)/I274,2),'居民劳务费-倒算'!D274)</f>
        <v>0</v>
      </c>
      <c r="L274" s="39">
        <f t="shared" si="29"/>
        <v>0</v>
      </c>
    </row>
    <row r="275" spans="1:12">
      <c r="A275" s="28">
        <v>274</v>
      </c>
      <c r="B275" s="28"/>
      <c r="C275" s="28"/>
      <c r="D275" s="29"/>
      <c r="E275" s="30">
        <f t="shared" si="25"/>
        <v>0</v>
      </c>
      <c r="F275" s="30">
        <f t="shared" si="26"/>
        <v>0</v>
      </c>
      <c r="G275" s="30">
        <f t="shared" si="27"/>
        <v>0</v>
      </c>
      <c r="H275" s="30">
        <f t="shared" si="28"/>
        <v>0</v>
      </c>
      <c r="I275" s="39">
        <f>IF(D275&gt;0,VLOOKUP(D275,税率表!$A$48:$D$52,3,1),0)</f>
        <v>0</v>
      </c>
      <c r="J275" s="39">
        <f>IF(D275&gt;0,VLOOKUP(D275,税率表!$A$48:$D$52,4,1),0)</f>
        <v>0</v>
      </c>
      <c r="K275" s="39">
        <f>IF(D275&gt;税率表!$F$1,ROUND((D275-J275)/I275,2),'居民劳务费-倒算'!D275)</f>
        <v>0</v>
      </c>
      <c r="L275" s="39">
        <f t="shared" si="29"/>
        <v>0</v>
      </c>
    </row>
    <row r="276" spans="1:12">
      <c r="A276" s="28">
        <v>275</v>
      </c>
      <c r="B276" s="28"/>
      <c r="C276" s="28"/>
      <c r="D276" s="29"/>
      <c r="E276" s="30">
        <f t="shared" si="25"/>
        <v>0</v>
      </c>
      <c r="F276" s="30">
        <f t="shared" si="26"/>
        <v>0</v>
      </c>
      <c r="G276" s="30">
        <f t="shared" si="27"/>
        <v>0</v>
      </c>
      <c r="H276" s="30">
        <f t="shared" si="28"/>
        <v>0</v>
      </c>
      <c r="I276" s="39">
        <f>IF(D276&gt;0,VLOOKUP(D276,税率表!$A$48:$D$52,3,1),0)</f>
        <v>0</v>
      </c>
      <c r="J276" s="39">
        <f>IF(D276&gt;0,VLOOKUP(D276,税率表!$A$48:$D$52,4,1),0)</f>
        <v>0</v>
      </c>
      <c r="K276" s="39">
        <f>IF(D276&gt;税率表!$F$1,ROUND((D276-J276)/I276,2),'居民劳务费-倒算'!D276)</f>
        <v>0</v>
      </c>
      <c r="L276" s="39">
        <f t="shared" si="29"/>
        <v>0</v>
      </c>
    </row>
    <row r="277" spans="1:12">
      <c r="A277" s="28">
        <v>276</v>
      </c>
      <c r="B277" s="28"/>
      <c r="C277" s="28"/>
      <c r="D277" s="29"/>
      <c r="E277" s="30">
        <f t="shared" si="25"/>
        <v>0</v>
      </c>
      <c r="F277" s="30">
        <f t="shared" si="26"/>
        <v>0</v>
      </c>
      <c r="G277" s="30">
        <f t="shared" si="27"/>
        <v>0</v>
      </c>
      <c r="H277" s="30">
        <f t="shared" si="28"/>
        <v>0</v>
      </c>
      <c r="I277" s="39">
        <f>IF(D277&gt;0,VLOOKUP(D277,税率表!$A$48:$D$52,3,1),0)</f>
        <v>0</v>
      </c>
      <c r="J277" s="39">
        <f>IF(D277&gt;0,VLOOKUP(D277,税率表!$A$48:$D$52,4,1),0)</f>
        <v>0</v>
      </c>
      <c r="K277" s="39">
        <f>IF(D277&gt;税率表!$F$1,ROUND((D277-J277)/I277,2),'居民劳务费-倒算'!D277)</f>
        <v>0</v>
      </c>
      <c r="L277" s="39">
        <f t="shared" si="29"/>
        <v>0</v>
      </c>
    </row>
    <row r="278" spans="1:12">
      <c r="A278" s="28">
        <v>277</v>
      </c>
      <c r="B278" s="28"/>
      <c r="C278" s="28"/>
      <c r="D278" s="29"/>
      <c r="E278" s="30">
        <f t="shared" si="25"/>
        <v>0</v>
      </c>
      <c r="F278" s="30">
        <f t="shared" si="26"/>
        <v>0</v>
      </c>
      <c r="G278" s="30">
        <f t="shared" si="27"/>
        <v>0</v>
      </c>
      <c r="H278" s="30">
        <f t="shared" si="28"/>
        <v>0</v>
      </c>
      <c r="I278" s="39">
        <f>IF(D278&gt;0,VLOOKUP(D278,税率表!$A$48:$D$52,3,1),0)</f>
        <v>0</v>
      </c>
      <c r="J278" s="39">
        <f>IF(D278&gt;0,VLOOKUP(D278,税率表!$A$48:$D$52,4,1),0)</f>
        <v>0</v>
      </c>
      <c r="K278" s="39">
        <f>IF(D278&gt;税率表!$F$1,ROUND((D278-J278)/I278,2),'居民劳务费-倒算'!D278)</f>
        <v>0</v>
      </c>
      <c r="L278" s="39">
        <f t="shared" si="29"/>
        <v>0</v>
      </c>
    </row>
    <row r="279" spans="1:12">
      <c r="A279" s="28">
        <v>278</v>
      </c>
      <c r="B279" s="28"/>
      <c r="C279" s="28"/>
      <c r="D279" s="29"/>
      <c r="E279" s="30">
        <f t="shared" si="25"/>
        <v>0</v>
      </c>
      <c r="F279" s="30">
        <f t="shared" si="26"/>
        <v>0</v>
      </c>
      <c r="G279" s="30">
        <f t="shared" si="27"/>
        <v>0</v>
      </c>
      <c r="H279" s="30">
        <f t="shared" si="28"/>
        <v>0</v>
      </c>
      <c r="I279" s="39">
        <f>IF(D279&gt;0,VLOOKUP(D279,税率表!$A$48:$D$52,3,1),0)</f>
        <v>0</v>
      </c>
      <c r="J279" s="39">
        <f>IF(D279&gt;0,VLOOKUP(D279,税率表!$A$48:$D$52,4,1),0)</f>
        <v>0</v>
      </c>
      <c r="K279" s="39">
        <f>IF(D279&gt;税率表!$F$1,ROUND((D279-J279)/I279,2),'居民劳务费-倒算'!D279)</f>
        <v>0</v>
      </c>
      <c r="L279" s="39">
        <f t="shared" si="29"/>
        <v>0</v>
      </c>
    </row>
    <row r="280" spans="1:12">
      <c r="A280" s="28">
        <v>279</v>
      </c>
      <c r="B280" s="28"/>
      <c r="C280" s="28"/>
      <c r="D280" s="29"/>
      <c r="E280" s="30">
        <f t="shared" si="25"/>
        <v>0</v>
      </c>
      <c r="F280" s="30">
        <f t="shared" si="26"/>
        <v>0</v>
      </c>
      <c r="G280" s="30">
        <f t="shared" si="27"/>
        <v>0</v>
      </c>
      <c r="H280" s="30">
        <f t="shared" si="28"/>
        <v>0</v>
      </c>
      <c r="I280" s="39">
        <f>IF(D280&gt;0,VLOOKUP(D280,税率表!$A$48:$D$52,3,1),0)</f>
        <v>0</v>
      </c>
      <c r="J280" s="39">
        <f>IF(D280&gt;0,VLOOKUP(D280,税率表!$A$48:$D$52,4,1),0)</f>
        <v>0</v>
      </c>
      <c r="K280" s="39">
        <f>IF(D280&gt;税率表!$F$1,ROUND((D280-J280)/I280,2),'居民劳务费-倒算'!D280)</f>
        <v>0</v>
      </c>
      <c r="L280" s="39">
        <f t="shared" si="29"/>
        <v>0</v>
      </c>
    </row>
    <row r="281" spans="1:12">
      <c r="A281" s="28">
        <v>280</v>
      </c>
      <c r="B281" s="28"/>
      <c r="C281" s="28"/>
      <c r="D281" s="29"/>
      <c r="E281" s="30">
        <f t="shared" si="25"/>
        <v>0</v>
      </c>
      <c r="F281" s="30">
        <f t="shared" si="26"/>
        <v>0</v>
      </c>
      <c r="G281" s="30">
        <f t="shared" si="27"/>
        <v>0</v>
      </c>
      <c r="H281" s="30">
        <f t="shared" si="28"/>
        <v>0</v>
      </c>
      <c r="I281" s="39">
        <f>IF(D281&gt;0,VLOOKUP(D281,税率表!$A$48:$D$52,3,1),0)</f>
        <v>0</v>
      </c>
      <c r="J281" s="39">
        <f>IF(D281&gt;0,VLOOKUP(D281,税率表!$A$48:$D$52,4,1),0)</f>
        <v>0</v>
      </c>
      <c r="K281" s="39">
        <f>IF(D281&gt;税率表!$F$1,ROUND((D281-J281)/I281,2),'居民劳务费-倒算'!D281)</f>
        <v>0</v>
      </c>
      <c r="L281" s="39">
        <f t="shared" si="29"/>
        <v>0</v>
      </c>
    </row>
    <row r="282" spans="1:12">
      <c r="A282" s="28">
        <v>281</v>
      </c>
      <c r="B282" s="28"/>
      <c r="C282" s="28"/>
      <c r="D282" s="29"/>
      <c r="E282" s="30">
        <f t="shared" si="25"/>
        <v>0</v>
      </c>
      <c r="F282" s="30">
        <f t="shared" si="26"/>
        <v>0</v>
      </c>
      <c r="G282" s="30">
        <f t="shared" si="27"/>
        <v>0</v>
      </c>
      <c r="H282" s="30">
        <f t="shared" si="28"/>
        <v>0</v>
      </c>
      <c r="I282" s="39">
        <f>IF(D282&gt;0,VLOOKUP(D282,税率表!$A$48:$D$52,3,1),0)</f>
        <v>0</v>
      </c>
      <c r="J282" s="39">
        <f>IF(D282&gt;0,VLOOKUP(D282,税率表!$A$48:$D$52,4,1),0)</f>
        <v>0</v>
      </c>
      <c r="K282" s="39">
        <f>IF(D282&gt;税率表!$F$1,ROUND((D282-J282)/I282,2),'居民劳务费-倒算'!D282)</f>
        <v>0</v>
      </c>
      <c r="L282" s="39">
        <f t="shared" si="29"/>
        <v>0</v>
      </c>
    </row>
    <row r="283" spans="1:12">
      <c r="A283" s="28">
        <v>282</v>
      </c>
      <c r="B283" s="28"/>
      <c r="C283" s="28"/>
      <c r="D283" s="29"/>
      <c r="E283" s="30">
        <f t="shared" si="25"/>
        <v>0</v>
      </c>
      <c r="F283" s="30">
        <f t="shared" si="26"/>
        <v>0</v>
      </c>
      <c r="G283" s="30">
        <f t="shared" si="27"/>
        <v>0</v>
      </c>
      <c r="H283" s="30">
        <f t="shared" si="28"/>
        <v>0</v>
      </c>
      <c r="I283" s="39">
        <f>IF(D283&gt;0,VLOOKUP(D283,税率表!$A$48:$D$52,3,1),0)</f>
        <v>0</v>
      </c>
      <c r="J283" s="39">
        <f>IF(D283&gt;0,VLOOKUP(D283,税率表!$A$48:$D$52,4,1),0)</f>
        <v>0</v>
      </c>
      <c r="K283" s="39">
        <f>IF(D283&gt;税率表!$F$1,ROUND((D283-J283)/I283,2),'居民劳务费-倒算'!D283)</f>
        <v>0</v>
      </c>
      <c r="L283" s="39">
        <f t="shared" si="29"/>
        <v>0</v>
      </c>
    </row>
    <row r="284" spans="1:12">
      <c r="A284" s="28">
        <v>283</v>
      </c>
      <c r="B284" s="28"/>
      <c r="C284" s="28"/>
      <c r="D284" s="29"/>
      <c r="E284" s="30">
        <f t="shared" si="25"/>
        <v>0</v>
      </c>
      <c r="F284" s="30">
        <f t="shared" si="26"/>
        <v>0</v>
      </c>
      <c r="G284" s="30">
        <f t="shared" si="27"/>
        <v>0</v>
      </c>
      <c r="H284" s="30">
        <f t="shared" si="28"/>
        <v>0</v>
      </c>
      <c r="I284" s="39">
        <f>IF(D284&gt;0,VLOOKUP(D284,税率表!$A$48:$D$52,3,1),0)</f>
        <v>0</v>
      </c>
      <c r="J284" s="39">
        <f>IF(D284&gt;0,VLOOKUP(D284,税率表!$A$48:$D$52,4,1),0)</f>
        <v>0</v>
      </c>
      <c r="K284" s="39">
        <f>IF(D284&gt;税率表!$F$1,ROUND((D284-J284)/I284,2),'居民劳务费-倒算'!D284)</f>
        <v>0</v>
      </c>
      <c r="L284" s="39">
        <f t="shared" si="29"/>
        <v>0</v>
      </c>
    </row>
    <row r="285" spans="1:12">
      <c r="A285" s="28">
        <v>284</v>
      </c>
      <c r="B285" s="28"/>
      <c r="C285" s="28"/>
      <c r="D285" s="29"/>
      <c r="E285" s="30">
        <f t="shared" si="25"/>
        <v>0</v>
      </c>
      <c r="F285" s="30">
        <f t="shared" si="26"/>
        <v>0</v>
      </c>
      <c r="G285" s="30">
        <f t="shared" si="27"/>
        <v>0</v>
      </c>
      <c r="H285" s="30">
        <f t="shared" si="28"/>
        <v>0</v>
      </c>
      <c r="I285" s="39">
        <f>IF(D285&gt;0,VLOOKUP(D285,税率表!$A$48:$D$52,3,1),0)</f>
        <v>0</v>
      </c>
      <c r="J285" s="39">
        <f>IF(D285&gt;0,VLOOKUP(D285,税率表!$A$48:$D$52,4,1),0)</f>
        <v>0</v>
      </c>
      <c r="K285" s="39">
        <f>IF(D285&gt;税率表!$F$1,ROUND((D285-J285)/I285,2),'居民劳务费-倒算'!D285)</f>
        <v>0</v>
      </c>
      <c r="L285" s="39">
        <f t="shared" si="29"/>
        <v>0</v>
      </c>
    </row>
    <row r="286" spans="1:12">
      <c r="A286" s="28">
        <v>285</v>
      </c>
      <c r="B286" s="28"/>
      <c r="C286" s="28"/>
      <c r="D286" s="29"/>
      <c r="E286" s="30">
        <f t="shared" si="25"/>
        <v>0</v>
      </c>
      <c r="F286" s="30">
        <f t="shared" si="26"/>
        <v>0</v>
      </c>
      <c r="G286" s="30">
        <f t="shared" si="27"/>
        <v>0</v>
      </c>
      <c r="H286" s="30">
        <f t="shared" si="28"/>
        <v>0</v>
      </c>
      <c r="I286" s="39">
        <f>IF(D286&gt;0,VLOOKUP(D286,税率表!$A$48:$D$52,3,1),0)</f>
        <v>0</v>
      </c>
      <c r="J286" s="39">
        <f>IF(D286&gt;0,VLOOKUP(D286,税率表!$A$48:$D$52,4,1),0)</f>
        <v>0</v>
      </c>
      <c r="K286" s="39">
        <f>IF(D286&gt;税率表!$F$1,ROUND((D286-J286)/I286,2),'居民劳务费-倒算'!D286)</f>
        <v>0</v>
      </c>
      <c r="L286" s="39">
        <f t="shared" si="29"/>
        <v>0</v>
      </c>
    </row>
    <row r="287" spans="1:12">
      <c r="A287" s="28">
        <v>286</v>
      </c>
      <c r="B287" s="28"/>
      <c r="C287" s="28"/>
      <c r="D287" s="29"/>
      <c r="E287" s="30">
        <f t="shared" si="25"/>
        <v>0</v>
      </c>
      <c r="F287" s="30">
        <f t="shared" si="26"/>
        <v>0</v>
      </c>
      <c r="G287" s="30">
        <f t="shared" si="27"/>
        <v>0</v>
      </c>
      <c r="H287" s="30">
        <f t="shared" si="28"/>
        <v>0</v>
      </c>
      <c r="I287" s="39">
        <f>IF(D287&gt;0,VLOOKUP(D287,税率表!$A$48:$D$52,3,1),0)</f>
        <v>0</v>
      </c>
      <c r="J287" s="39">
        <f>IF(D287&gt;0,VLOOKUP(D287,税率表!$A$48:$D$52,4,1),0)</f>
        <v>0</v>
      </c>
      <c r="K287" s="39">
        <f>IF(D287&gt;税率表!$F$1,ROUND((D287-J287)/I287,2),'居民劳务费-倒算'!D287)</f>
        <v>0</v>
      </c>
      <c r="L287" s="39">
        <f t="shared" si="29"/>
        <v>0</v>
      </c>
    </row>
    <row r="288" spans="1:12">
      <c r="A288" s="28">
        <v>287</v>
      </c>
      <c r="B288" s="28"/>
      <c r="C288" s="28"/>
      <c r="D288" s="29"/>
      <c r="E288" s="30">
        <f t="shared" si="25"/>
        <v>0</v>
      </c>
      <c r="F288" s="30">
        <f t="shared" si="26"/>
        <v>0</v>
      </c>
      <c r="G288" s="30">
        <f t="shared" si="27"/>
        <v>0</v>
      </c>
      <c r="H288" s="30">
        <f t="shared" si="28"/>
        <v>0</v>
      </c>
      <c r="I288" s="39">
        <f>IF(D288&gt;0,VLOOKUP(D288,税率表!$A$48:$D$52,3,1),0)</f>
        <v>0</v>
      </c>
      <c r="J288" s="39">
        <f>IF(D288&gt;0,VLOOKUP(D288,税率表!$A$48:$D$52,4,1),0)</f>
        <v>0</v>
      </c>
      <c r="K288" s="39">
        <f>IF(D288&gt;税率表!$F$1,ROUND((D288-J288)/I288,2),'居民劳务费-倒算'!D288)</f>
        <v>0</v>
      </c>
      <c r="L288" s="39">
        <f t="shared" si="29"/>
        <v>0</v>
      </c>
    </row>
    <row r="289" spans="1:12">
      <c r="A289" s="28">
        <v>288</v>
      </c>
      <c r="B289" s="28"/>
      <c r="C289" s="28"/>
      <c r="D289" s="29"/>
      <c r="E289" s="30">
        <f t="shared" si="25"/>
        <v>0</v>
      </c>
      <c r="F289" s="30">
        <f t="shared" si="26"/>
        <v>0</v>
      </c>
      <c r="G289" s="30">
        <f t="shared" si="27"/>
        <v>0</v>
      </c>
      <c r="H289" s="30">
        <f t="shared" si="28"/>
        <v>0</v>
      </c>
      <c r="I289" s="39">
        <f>IF(D289&gt;0,VLOOKUP(D289,税率表!$A$48:$D$52,3,1),0)</f>
        <v>0</v>
      </c>
      <c r="J289" s="39">
        <f>IF(D289&gt;0,VLOOKUP(D289,税率表!$A$48:$D$52,4,1),0)</f>
        <v>0</v>
      </c>
      <c r="K289" s="39">
        <f>IF(D289&gt;税率表!$F$1,ROUND((D289-J289)/I289,2),'居民劳务费-倒算'!D289)</f>
        <v>0</v>
      </c>
      <c r="L289" s="39">
        <f t="shared" si="29"/>
        <v>0</v>
      </c>
    </row>
    <row r="290" spans="1:12">
      <c r="A290" s="28">
        <v>289</v>
      </c>
      <c r="B290" s="28"/>
      <c r="C290" s="28"/>
      <c r="D290" s="29"/>
      <c r="E290" s="30">
        <f t="shared" si="25"/>
        <v>0</v>
      </c>
      <c r="F290" s="30">
        <f t="shared" si="26"/>
        <v>0</v>
      </c>
      <c r="G290" s="30">
        <f t="shared" si="27"/>
        <v>0</v>
      </c>
      <c r="H290" s="30">
        <f t="shared" si="28"/>
        <v>0</v>
      </c>
      <c r="I290" s="39">
        <f>IF(D290&gt;0,VLOOKUP(D290,税率表!$A$48:$D$52,3,1),0)</f>
        <v>0</v>
      </c>
      <c r="J290" s="39">
        <f>IF(D290&gt;0,VLOOKUP(D290,税率表!$A$48:$D$52,4,1),0)</f>
        <v>0</v>
      </c>
      <c r="K290" s="39">
        <f>IF(D290&gt;税率表!$F$1,ROUND((D290-J290)/I290,2),'居民劳务费-倒算'!D290)</f>
        <v>0</v>
      </c>
      <c r="L290" s="39">
        <f t="shared" si="29"/>
        <v>0</v>
      </c>
    </row>
    <row r="291" spans="1:12">
      <c r="A291" s="28">
        <v>290</v>
      </c>
      <c r="B291" s="28"/>
      <c r="C291" s="28"/>
      <c r="D291" s="29"/>
      <c r="E291" s="30">
        <f t="shared" si="25"/>
        <v>0</v>
      </c>
      <c r="F291" s="30">
        <f t="shared" si="26"/>
        <v>0</v>
      </c>
      <c r="G291" s="30">
        <f t="shared" si="27"/>
        <v>0</v>
      </c>
      <c r="H291" s="30">
        <f t="shared" si="28"/>
        <v>0</v>
      </c>
      <c r="I291" s="39">
        <f>IF(D291&gt;0,VLOOKUP(D291,税率表!$A$48:$D$52,3,1),0)</f>
        <v>0</v>
      </c>
      <c r="J291" s="39">
        <f>IF(D291&gt;0,VLOOKUP(D291,税率表!$A$48:$D$52,4,1),0)</f>
        <v>0</v>
      </c>
      <c r="K291" s="39">
        <f>IF(D291&gt;税率表!$F$1,ROUND((D291-J291)/I291,2),'居民劳务费-倒算'!D291)</f>
        <v>0</v>
      </c>
      <c r="L291" s="39">
        <f t="shared" si="29"/>
        <v>0</v>
      </c>
    </row>
    <row r="292" spans="1:12">
      <c r="A292" s="28">
        <v>291</v>
      </c>
      <c r="B292" s="28"/>
      <c r="C292" s="28"/>
      <c r="D292" s="29"/>
      <c r="E292" s="30">
        <f t="shared" si="25"/>
        <v>0</v>
      </c>
      <c r="F292" s="30">
        <f t="shared" si="26"/>
        <v>0</v>
      </c>
      <c r="G292" s="30">
        <f t="shared" si="27"/>
        <v>0</v>
      </c>
      <c r="H292" s="30">
        <f t="shared" si="28"/>
        <v>0</v>
      </c>
      <c r="I292" s="39">
        <f>IF(D292&gt;0,VLOOKUP(D292,税率表!$A$48:$D$52,3,1),0)</f>
        <v>0</v>
      </c>
      <c r="J292" s="39">
        <f>IF(D292&gt;0,VLOOKUP(D292,税率表!$A$48:$D$52,4,1),0)</f>
        <v>0</v>
      </c>
      <c r="K292" s="39">
        <f>IF(D292&gt;税率表!$F$1,ROUND((D292-J292)/I292,2),'居民劳务费-倒算'!D292)</f>
        <v>0</v>
      </c>
      <c r="L292" s="39">
        <f t="shared" si="29"/>
        <v>0</v>
      </c>
    </row>
    <row r="293" spans="1:12">
      <c r="A293" s="28">
        <v>292</v>
      </c>
      <c r="B293" s="28"/>
      <c r="C293" s="28"/>
      <c r="D293" s="29"/>
      <c r="E293" s="30">
        <f t="shared" si="25"/>
        <v>0</v>
      </c>
      <c r="F293" s="30">
        <f t="shared" si="26"/>
        <v>0</v>
      </c>
      <c r="G293" s="30">
        <f t="shared" si="27"/>
        <v>0</v>
      </c>
      <c r="H293" s="30">
        <f t="shared" si="28"/>
        <v>0</v>
      </c>
      <c r="I293" s="39">
        <f>IF(D293&gt;0,VLOOKUP(D293,税率表!$A$48:$D$52,3,1),0)</f>
        <v>0</v>
      </c>
      <c r="J293" s="39">
        <f>IF(D293&gt;0,VLOOKUP(D293,税率表!$A$48:$D$52,4,1),0)</f>
        <v>0</v>
      </c>
      <c r="K293" s="39">
        <f>IF(D293&gt;税率表!$F$1,ROUND((D293-J293)/I293,2),'居民劳务费-倒算'!D293)</f>
        <v>0</v>
      </c>
      <c r="L293" s="39">
        <f t="shared" si="29"/>
        <v>0</v>
      </c>
    </row>
    <row r="294" spans="1:12">
      <c r="A294" s="28">
        <v>293</v>
      </c>
      <c r="B294" s="28"/>
      <c r="C294" s="28"/>
      <c r="D294" s="29"/>
      <c r="E294" s="30">
        <f t="shared" si="25"/>
        <v>0</v>
      </c>
      <c r="F294" s="30">
        <f t="shared" si="26"/>
        <v>0</v>
      </c>
      <c r="G294" s="30">
        <f t="shared" si="27"/>
        <v>0</v>
      </c>
      <c r="H294" s="30">
        <f t="shared" si="28"/>
        <v>0</v>
      </c>
      <c r="I294" s="39">
        <f>IF(D294&gt;0,VLOOKUP(D294,税率表!$A$48:$D$52,3,1),0)</f>
        <v>0</v>
      </c>
      <c r="J294" s="39">
        <f>IF(D294&gt;0,VLOOKUP(D294,税率表!$A$48:$D$52,4,1),0)</f>
        <v>0</v>
      </c>
      <c r="K294" s="39">
        <f>IF(D294&gt;税率表!$F$1,ROUND((D294-J294)/I294,2),'居民劳务费-倒算'!D294)</f>
        <v>0</v>
      </c>
      <c r="L294" s="39">
        <f t="shared" si="29"/>
        <v>0</v>
      </c>
    </row>
    <row r="295" spans="1:12">
      <c r="A295" s="28">
        <v>294</v>
      </c>
      <c r="B295" s="28"/>
      <c r="C295" s="28"/>
      <c r="D295" s="29"/>
      <c r="E295" s="30">
        <f t="shared" si="25"/>
        <v>0</v>
      </c>
      <c r="F295" s="30">
        <f t="shared" si="26"/>
        <v>0</v>
      </c>
      <c r="G295" s="30">
        <f t="shared" si="27"/>
        <v>0</v>
      </c>
      <c r="H295" s="30">
        <f t="shared" si="28"/>
        <v>0</v>
      </c>
      <c r="I295" s="39">
        <f>IF(D295&gt;0,VLOOKUP(D295,税率表!$A$48:$D$52,3,1),0)</f>
        <v>0</v>
      </c>
      <c r="J295" s="39">
        <f>IF(D295&gt;0,VLOOKUP(D295,税率表!$A$48:$D$52,4,1),0)</f>
        <v>0</v>
      </c>
      <c r="K295" s="39">
        <f>IF(D295&gt;税率表!$F$1,ROUND((D295-J295)/I295,2),'居民劳务费-倒算'!D295)</f>
        <v>0</v>
      </c>
      <c r="L295" s="39">
        <f t="shared" si="29"/>
        <v>0</v>
      </c>
    </row>
    <row r="296" spans="1:12">
      <c r="A296" s="28">
        <v>295</v>
      </c>
      <c r="B296" s="28"/>
      <c r="C296" s="28"/>
      <c r="D296" s="29"/>
      <c r="E296" s="30">
        <f t="shared" si="25"/>
        <v>0</v>
      </c>
      <c r="F296" s="30">
        <f t="shared" si="26"/>
        <v>0</v>
      </c>
      <c r="G296" s="30">
        <f t="shared" si="27"/>
        <v>0</v>
      </c>
      <c r="H296" s="30">
        <f t="shared" si="28"/>
        <v>0</v>
      </c>
      <c r="I296" s="39">
        <f>IF(D296&gt;0,VLOOKUP(D296,税率表!$A$48:$D$52,3,1),0)</f>
        <v>0</v>
      </c>
      <c r="J296" s="39">
        <f>IF(D296&gt;0,VLOOKUP(D296,税率表!$A$48:$D$52,4,1),0)</f>
        <v>0</v>
      </c>
      <c r="K296" s="39">
        <f>IF(D296&gt;税率表!$F$1,ROUND((D296-J296)/I296,2),'居民劳务费-倒算'!D296)</f>
        <v>0</v>
      </c>
      <c r="L296" s="39">
        <f t="shared" si="29"/>
        <v>0</v>
      </c>
    </row>
    <row r="297" spans="1:12">
      <c r="A297" s="28">
        <v>296</v>
      </c>
      <c r="B297" s="28"/>
      <c r="C297" s="28"/>
      <c r="D297" s="29"/>
      <c r="E297" s="30">
        <f t="shared" si="25"/>
        <v>0</v>
      </c>
      <c r="F297" s="30">
        <f t="shared" si="26"/>
        <v>0</v>
      </c>
      <c r="G297" s="30">
        <f t="shared" si="27"/>
        <v>0</v>
      </c>
      <c r="H297" s="30">
        <f t="shared" si="28"/>
        <v>0</v>
      </c>
      <c r="I297" s="39">
        <f>IF(D297&gt;0,VLOOKUP(D297,税率表!$A$48:$D$52,3,1),0)</f>
        <v>0</v>
      </c>
      <c r="J297" s="39">
        <f>IF(D297&gt;0,VLOOKUP(D297,税率表!$A$48:$D$52,4,1),0)</f>
        <v>0</v>
      </c>
      <c r="K297" s="39">
        <f>IF(D297&gt;税率表!$F$1,ROUND((D297-J297)/I297,2),'居民劳务费-倒算'!D297)</f>
        <v>0</v>
      </c>
      <c r="L297" s="39">
        <f t="shared" si="29"/>
        <v>0</v>
      </c>
    </row>
    <row r="298" spans="1:12">
      <c r="A298" s="28">
        <v>297</v>
      </c>
      <c r="B298" s="28"/>
      <c r="C298" s="28"/>
      <c r="D298" s="29"/>
      <c r="E298" s="30">
        <f t="shared" si="25"/>
        <v>0</v>
      </c>
      <c r="F298" s="30">
        <f t="shared" si="26"/>
        <v>0</v>
      </c>
      <c r="G298" s="30">
        <f t="shared" si="27"/>
        <v>0</v>
      </c>
      <c r="H298" s="30">
        <f t="shared" si="28"/>
        <v>0</v>
      </c>
      <c r="I298" s="39">
        <f>IF(D298&gt;0,VLOOKUP(D298,税率表!$A$48:$D$52,3,1),0)</f>
        <v>0</v>
      </c>
      <c r="J298" s="39">
        <f>IF(D298&gt;0,VLOOKUP(D298,税率表!$A$48:$D$52,4,1),0)</f>
        <v>0</v>
      </c>
      <c r="K298" s="39">
        <f>IF(D298&gt;税率表!$F$1,ROUND((D298-J298)/I298,2),'居民劳务费-倒算'!D298)</f>
        <v>0</v>
      </c>
      <c r="L298" s="39">
        <f t="shared" si="29"/>
        <v>0</v>
      </c>
    </row>
    <row r="299" spans="1:12">
      <c r="A299" s="28">
        <v>298</v>
      </c>
      <c r="B299" s="28"/>
      <c r="C299" s="28"/>
      <c r="D299" s="29"/>
      <c r="E299" s="30">
        <f t="shared" si="25"/>
        <v>0</v>
      </c>
      <c r="F299" s="30">
        <f t="shared" si="26"/>
        <v>0</v>
      </c>
      <c r="G299" s="30">
        <f t="shared" si="27"/>
        <v>0</v>
      </c>
      <c r="H299" s="30">
        <f t="shared" si="28"/>
        <v>0</v>
      </c>
      <c r="I299" s="39">
        <f>IF(D299&gt;0,VLOOKUP(D299,税率表!$A$48:$D$52,3,1),0)</f>
        <v>0</v>
      </c>
      <c r="J299" s="39">
        <f>IF(D299&gt;0,VLOOKUP(D299,税率表!$A$48:$D$52,4,1),0)</f>
        <v>0</v>
      </c>
      <c r="K299" s="39">
        <f>IF(D299&gt;税率表!$F$1,ROUND((D299-J299)/I299,2),'居民劳务费-倒算'!D299)</f>
        <v>0</v>
      </c>
      <c r="L299" s="39">
        <f t="shared" si="29"/>
        <v>0</v>
      </c>
    </row>
    <row r="300" spans="1:12">
      <c r="A300" s="28">
        <v>299</v>
      </c>
      <c r="B300" s="28"/>
      <c r="C300" s="28"/>
      <c r="D300" s="29"/>
      <c r="E300" s="30">
        <f t="shared" si="25"/>
        <v>0</v>
      </c>
      <c r="F300" s="30">
        <f t="shared" si="26"/>
        <v>0</v>
      </c>
      <c r="G300" s="30">
        <f t="shared" si="27"/>
        <v>0</v>
      </c>
      <c r="H300" s="30">
        <f t="shared" si="28"/>
        <v>0</v>
      </c>
      <c r="I300" s="39">
        <f>IF(D300&gt;0,VLOOKUP(D300,税率表!$A$48:$D$52,3,1),0)</f>
        <v>0</v>
      </c>
      <c r="J300" s="39">
        <f>IF(D300&gt;0,VLOOKUP(D300,税率表!$A$48:$D$52,4,1),0)</f>
        <v>0</v>
      </c>
      <c r="K300" s="39">
        <f>IF(D300&gt;税率表!$F$1,ROUND((D300-J300)/I300,2),'居民劳务费-倒算'!D300)</f>
        <v>0</v>
      </c>
      <c r="L300" s="39">
        <f t="shared" si="29"/>
        <v>0</v>
      </c>
    </row>
    <row r="301" spans="1:12">
      <c r="A301" s="28">
        <v>300</v>
      </c>
      <c r="B301" s="28"/>
      <c r="C301" s="28"/>
      <c r="D301" s="29"/>
      <c r="E301" s="30">
        <f t="shared" si="25"/>
        <v>0</v>
      </c>
      <c r="F301" s="30">
        <f t="shared" si="26"/>
        <v>0</v>
      </c>
      <c r="G301" s="30">
        <f t="shared" si="27"/>
        <v>0</v>
      </c>
      <c r="H301" s="30">
        <f t="shared" si="28"/>
        <v>0</v>
      </c>
      <c r="I301" s="39">
        <f>IF(D301&gt;0,VLOOKUP(D301,税率表!$A$48:$D$52,3,1),0)</f>
        <v>0</v>
      </c>
      <c r="J301" s="39">
        <f>IF(D301&gt;0,VLOOKUP(D301,税率表!$A$48:$D$52,4,1),0)</f>
        <v>0</v>
      </c>
      <c r="K301" s="39">
        <f>IF(D301&gt;税率表!$F$1,ROUND((D301-J301)/I301,2),'居民劳务费-倒算'!D301)</f>
        <v>0</v>
      </c>
      <c r="L301" s="39">
        <f t="shared" si="29"/>
        <v>0</v>
      </c>
    </row>
    <row r="302" spans="1:12">
      <c r="A302" s="28">
        <v>301</v>
      </c>
      <c r="B302" s="28"/>
      <c r="C302" s="28"/>
      <c r="D302" s="29"/>
      <c r="E302" s="30">
        <f t="shared" si="25"/>
        <v>0</v>
      </c>
      <c r="F302" s="30">
        <f t="shared" si="26"/>
        <v>0</v>
      </c>
      <c r="G302" s="30">
        <f t="shared" si="27"/>
        <v>0</v>
      </c>
      <c r="H302" s="30">
        <f t="shared" si="28"/>
        <v>0</v>
      </c>
      <c r="I302" s="39">
        <f>IF(D302&gt;0,VLOOKUP(D302,税率表!$A$48:$D$52,3,1),0)</f>
        <v>0</v>
      </c>
      <c r="J302" s="39">
        <f>IF(D302&gt;0,VLOOKUP(D302,税率表!$A$48:$D$52,4,1),0)</f>
        <v>0</v>
      </c>
      <c r="K302" s="39">
        <f>IF(D302&gt;税率表!$F$1,ROUND((D302-J302)/I302,2),'居民劳务费-倒算'!D302)</f>
        <v>0</v>
      </c>
      <c r="L302" s="39">
        <f t="shared" si="29"/>
        <v>0</v>
      </c>
    </row>
    <row r="303" spans="1:12">
      <c r="A303" s="28">
        <v>302</v>
      </c>
      <c r="B303" s="28"/>
      <c r="C303" s="28"/>
      <c r="D303" s="29"/>
      <c r="E303" s="30">
        <f t="shared" si="25"/>
        <v>0</v>
      </c>
      <c r="F303" s="30">
        <f t="shared" si="26"/>
        <v>0</v>
      </c>
      <c r="G303" s="30">
        <f t="shared" si="27"/>
        <v>0</v>
      </c>
      <c r="H303" s="30">
        <f t="shared" si="28"/>
        <v>0</v>
      </c>
      <c r="I303" s="39">
        <f>IF(D303&gt;0,VLOOKUP(D303,税率表!$A$48:$D$52,3,1),0)</f>
        <v>0</v>
      </c>
      <c r="J303" s="39">
        <f>IF(D303&gt;0,VLOOKUP(D303,税率表!$A$48:$D$52,4,1),0)</f>
        <v>0</v>
      </c>
      <c r="K303" s="39">
        <f>IF(D303&gt;税率表!$F$1,ROUND((D303-J303)/I303,2),'居民劳务费-倒算'!D303)</f>
        <v>0</v>
      </c>
      <c r="L303" s="39">
        <f t="shared" si="29"/>
        <v>0</v>
      </c>
    </row>
    <row r="304" spans="1:12">
      <c r="A304" s="28">
        <v>303</v>
      </c>
      <c r="B304" s="28"/>
      <c r="C304" s="28"/>
      <c r="D304" s="29"/>
      <c r="E304" s="30">
        <f t="shared" si="25"/>
        <v>0</v>
      </c>
      <c r="F304" s="30">
        <f t="shared" si="26"/>
        <v>0</v>
      </c>
      <c r="G304" s="30">
        <f t="shared" si="27"/>
        <v>0</v>
      </c>
      <c r="H304" s="30">
        <f t="shared" si="28"/>
        <v>0</v>
      </c>
      <c r="I304" s="39">
        <f>IF(D304&gt;0,VLOOKUP(D304,税率表!$A$48:$D$52,3,1),0)</f>
        <v>0</v>
      </c>
      <c r="J304" s="39">
        <f>IF(D304&gt;0,VLOOKUP(D304,税率表!$A$48:$D$52,4,1),0)</f>
        <v>0</v>
      </c>
      <c r="K304" s="39">
        <f>IF(D304&gt;税率表!$F$1,ROUND((D304-J304)/I304,2),'居民劳务费-倒算'!D304)</f>
        <v>0</v>
      </c>
      <c r="L304" s="39">
        <f t="shared" si="29"/>
        <v>0</v>
      </c>
    </row>
    <row r="305" spans="1:12">
      <c r="A305" s="28">
        <v>304</v>
      </c>
      <c r="B305" s="28"/>
      <c r="C305" s="28"/>
      <c r="D305" s="29"/>
      <c r="E305" s="30">
        <f t="shared" si="25"/>
        <v>0</v>
      </c>
      <c r="F305" s="30">
        <f t="shared" si="26"/>
        <v>0</v>
      </c>
      <c r="G305" s="30">
        <f t="shared" si="27"/>
        <v>0</v>
      </c>
      <c r="H305" s="30">
        <f t="shared" si="28"/>
        <v>0</v>
      </c>
      <c r="I305" s="39">
        <f>IF(D305&gt;0,VLOOKUP(D305,税率表!$A$48:$D$52,3,1),0)</f>
        <v>0</v>
      </c>
      <c r="J305" s="39">
        <f>IF(D305&gt;0,VLOOKUP(D305,税率表!$A$48:$D$52,4,1),0)</f>
        <v>0</v>
      </c>
      <c r="K305" s="39">
        <f>IF(D305&gt;税率表!$F$1,ROUND((D305-J305)/I305,2),'居民劳务费-倒算'!D305)</f>
        <v>0</v>
      </c>
      <c r="L305" s="39">
        <f t="shared" si="29"/>
        <v>0</v>
      </c>
    </row>
    <row r="306" spans="1:12">
      <c r="A306" s="28">
        <v>305</v>
      </c>
      <c r="B306" s="28"/>
      <c r="C306" s="28"/>
      <c r="D306" s="29"/>
      <c r="E306" s="30">
        <f t="shared" si="25"/>
        <v>0</v>
      </c>
      <c r="F306" s="30">
        <f t="shared" si="26"/>
        <v>0</v>
      </c>
      <c r="G306" s="30">
        <f t="shared" si="27"/>
        <v>0</v>
      </c>
      <c r="H306" s="30">
        <f t="shared" si="28"/>
        <v>0</v>
      </c>
      <c r="I306" s="39">
        <f>IF(D306&gt;0,VLOOKUP(D306,税率表!$A$48:$D$52,3,1),0)</f>
        <v>0</v>
      </c>
      <c r="J306" s="39">
        <f>IF(D306&gt;0,VLOOKUP(D306,税率表!$A$48:$D$52,4,1),0)</f>
        <v>0</v>
      </c>
      <c r="K306" s="39">
        <f>IF(D306&gt;税率表!$F$1,ROUND((D306-J306)/I306,2),'居民劳务费-倒算'!D306)</f>
        <v>0</v>
      </c>
      <c r="L306" s="39">
        <f t="shared" si="29"/>
        <v>0</v>
      </c>
    </row>
    <row r="307" spans="1:12">
      <c r="A307" s="28">
        <v>306</v>
      </c>
      <c r="B307" s="28"/>
      <c r="C307" s="28"/>
      <c r="D307" s="29"/>
      <c r="E307" s="30">
        <f t="shared" si="25"/>
        <v>0</v>
      </c>
      <c r="F307" s="30">
        <f t="shared" si="26"/>
        <v>0</v>
      </c>
      <c r="G307" s="30">
        <f t="shared" si="27"/>
        <v>0</v>
      </c>
      <c r="H307" s="30">
        <f t="shared" si="28"/>
        <v>0</v>
      </c>
      <c r="I307" s="39">
        <f>IF(D307&gt;0,VLOOKUP(D307,税率表!$A$48:$D$52,3,1),0)</f>
        <v>0</v>
      </c>
      <c r="J307" s="39">
        <f>IF(D307&gt;0,VLOOKUP(D307,税率表!$A$48:$D$52,4,1),0)</f>
        <v>0</v>
      </c>
      <c r="K307" s="39">
        <f>IF(D307&gt;税率表!$F$1,ROUND((D307-J307)/I307,2),'居民劳务费-倒算'!D307)</f>
        <v>0</v>
      </c>
      <c r="L307" s="39">
        <f t="shared" si="29"/>
        <v>0</v>
      </c>
    </row>
    <row r="308" spans="1:12">
      <c r="A308" s="28">
        <v>307</v>
      </c>
      <c r="B308" s="28"/>
      <c r="C308" s="28"/>
      <c r="D308" s="29"/>
      <c r="E308" s="30">
        <f t="shared" si="25"/>
        <v>0</v>
      </c>
      <c r="F308" s="30">
        <f t="shared" si="26"/>
        <v>0</v>
      </c>
      <c r="G308" s="30">
        <f t="shared" si="27"/>
        <v>0</v>
      </c>
      <c r="H308" s="30">
        <f t="shared" si="28"/>
        <v>0</v>
      </c>
      <c r="I308" s="39">
        <f>IF(D308&gt;0,VLOOKUP(D308,税率表!$A$48:$D$52,3,1),0)</f>
        <v>0</v>
      </c>
      <c r="J308" s="39">
        <f>IF(D308&gt;0,VLOOKUP(D308,税率表!$A$48:$D$52,4,1),0)</f>
        <v>0</v>
      </c>
      <c r="K308" s="39">
        <f>IF(D308&gt;税率表!$F$1,ROUND((D308-J308)/I308,2),'居民劳务费-倒算'!D308)</f>
        <v>0</v>
      </c>
      <c r="L308" s="39">
        <f t="shared" si="29"/>
        <v>0</v>
      </c>
    </row>
    <row r="309" spans="1:12">
      <c r="A309" s="28">
        <v>308</v>
      </c>
      <c r="B309" s="28"/>
      <c r="C309" s="28"/>
      <c r="D309" s="29"/>
      <c r="E309" s="30">
        <f t="shared" si="25"/>
        <v>0</v>
      </c>
      <c r="F309" s="30">
        <f t="shared" si="26"/>
        <v>0</v>
      </c>
      <c r="G309" s="30">
        <f t="shared" si="27"/>
        <v>0</v>
      </c>
      <c r="H309" s="30">
        <f t="shared" si="28"/>
        <v>0</v>
      </c>
      <c r="I309" s="39">
        <f>IF(D309&gt;0,VLOOKUP(D309,税率表!$A$48:$D$52,3,1),0)</f>
        <v>0</v>
      </c>
      <c r="J309" s="39">
        <f>IF(D309&gt;0,VLOOKUP(D309,税率表!$A$48:$D$52,4,1),0)</f>
        <v>0</v>
      </c>
      <c r="K309" s="39">
        <f>IF(D309&gt;税率表!$F$1,ROUND((D309-J309)/I309,2),'居民劳务费-倒算'!D309)</f>
        <v>0</v>
      </c>
      <c r="L309" s="39">
        <f t="shared" si="29"/>
        <v>0</v>
      </c>
    </row>
    <row r="310" spans="1:12">
      <c r="A310" s="28">
        <v>309</v>
      </c>
      <c r="B310" s="28"/>
      <c r="C310" s="28"/>
      <c r="D310" s="29"/>
      <c r="E310" s="30">
        <f t="shared" si="25"/>
        <v>0</v>
      </c>
      <c r="F310" s="30">
        <f t="shared" si="26"/>
        <v>0</v>
      </c>
      <c r="G310" s="30">
        <f t="shared" si="27"/>
        <v>0</v>
      </c>
      <c r="H310" s="30">
        <f t="shared" si="28"/>
        <v>0</v>
      </c>
      <c r="I310" s="39">
        <f>IF(D310&gt;0,VLOOKUP(D310,税率表!$A$48:$D$52,3,1),0)</f>
        <v>0</v>
      </c>
      <c r="J310" s="39">
        <f>IF(D310&gt;0,VLOOKUP(D310,税率表!$A$48:$D$52,4,1),0)</f>
        <v>0</v>
      </c>
      <c r="K310" s="39">
        <f>IF(D310&gt;税率表!$F$1,ROUND((D310-J310)/I310,2),'居民劳务费-倒算'!D310)</f>
        <v>0</v>
      </c>
      <c r="L310" s="39">
        <f t="shared" si="29"/>
        <v>0</v>
      </c>
    </row>
    <row r="311" spans="1:12">
      <c r="A311" s="28">
        <v>310</v>
      </c>
      <c r="B311" s="28"/>
      <c r="C311" s="28"/>
      <c r="D311" s="29"/>
      <c r="E311" s="30">
        <f t="shared" si="25"/>
        <v>0</v>
      </c>
      <c r="F311" s="30">
        <f t="shared" si="26"/>
        <v>0</v>
      </c>
      <c r="G311" s="30">
        <f t="shared" si="27"/>
        <v>0</v>
      </c>
      <c r="H311" s="30">
        <f t="shared" si="28"/>
        <v>0</v>
      </c>
      <c r="I311" s="39">
        <f>IF(D311&gt;0,VLOOKUP(D311,税率表!$A$48:$D$52,3,1),0)</f>
        <v>0</v>
      </c>
      <c r="J311" s="39">
        <f>IF(D311&gt;0,VLOOKUP(D311,税率表!$A$48:$D$52,4,1),0)</f>
        <v>0</v>
      </c>
      <c r="K311" s="39">
        <f>IF(D311&gt;税率表!$F$1,ROUND((D311-J311)/I311,2),'居民劳务费-倒算'!D311)</f>
        <v>0</v>
      </c>
      <c r="L311" s="39">
        <f t="shared" si="29"/>
        <v>0</v>
      </c>
    </row>
    <row r="312" spans="1:12">
      <c r="A312" s="28">
        <v>311</v>
      </c>
      <c r="B312" s="28"/>
      <c r="C312" s="28"/>
      <c r="D312" s="29"/>
      <c r="E312" s="30">
        <f t="shared" si="25"/>
        <v>0</v>
      </c>
      <c r="F312" s="30">
        <f t="shared" si="26"/>
        <v>0</v>
      </c>
      <c r="G312" s="30">
        <f t="shared" si="27"/>
        <v>0</v>
      </c>
      <c r="H312" s="30">
        <f t="shared" si="28"/>
        <v>0</v>
      </c>
      <c r="I312" s="39">
        <f>IF(D312&gt;0,VLOOKUP(D312,税率表!$A$48:$D$52,3,1),0)</f>
        <v>0</v>
      </c>
      <c r="J312" s="39">
        <f>IF(D312&gt;0,VLOOKUP(D312,税率表!$A$48:$D$52,4,1),0)</f>
        <v>0</v>
      </c>
      <c r="K312" s="39">
        <f>IF(D312&gt;税率表!$F$1,ROUND((D312-J312)/I312,2),'居民劳务费-倒算'!D312)</f>
        <v>0</v>
      </c>
      <c r="L312" s="39">
        <f t="shared" si="29"/>
        <v>0</v>
      </c>
    </row>
    <row r="313" spans="1:12">
      <c r="A313" s="28">
        <v>312</v>
      </c>
      <c r="B313" s="28"/>
      <c r="C313" s="28"/>
      <c r="D313" s="29"/>
      <c r="E313" s="30">
        <f t="shared" si="25"/>
        <v>0</v>
      </c>
      <c r="F313" s="30">
        <f t="shared" si="26"/>
        <v>0</v>
      </c>
      <c r="G313" s="30">
        <f t="shared" si="27"/>
        <v>0</v>
      </c>
      <c r="H313" s="30">
        <f t="shared" si="28"/>
        <v>0</v>
      </c>
      <c r="I313" s="39">
        <f>IF(D313&gt;0,VLOOKUP(D313,税率表!$A$48:$D$52,3,1),0)</f>
        <v>0</v>
      </c>
      <c r="J313" s="39">
        <f>IF(D313&gt;0,VLOOKUP(D313,税率表!$A$48:$D$52,4,1),0)</f>
        <v>0</v>
      </c>
      <c r="K313" s="39">
        <f>IF(D313&gt;税率表!$F$1,ROUND((D313-J313)/I313,2),'居民劳务费-倒算'!D313)</f>
        <v>0</v>
      </c>
      <c r="L313" s="39">
        <f t="shared" si="29"/>
        <v>0</v>
      </c>
    </row>
    <row r="314" spans="1:12">
      <c r="A314" s="28">
        <v>313</v>
      </c>
      <c r="B314" s="28"/>
      <c r="C314" s="28"/>
      <c r="D314" s="29"/>
      <c r="E314" s="30">
        <f t="shared" si="25"/>
        <v>0</v>
      </c>
      <c r="F314" s="30">
        <f t="shared" si="26"/>
        <v>0</v>
      </c>
      <c r="G314" s="30">
        <f t="shared" si="27"/>
        <v>0</v>
      </c>
      <c r="H314" s="30">
        <f t="shared" si="28"/>
        <v>0</v>
      </c>
      <c r="I314" s="39">
        <f>IF(D314&gt;0,VLOOKUP(D314,税率表!$A$48:$D$52,3,1),0)</f>
        <v>0</v>
      </c>
      <c r="J314" s="39">
        <f>IF(D314&gt;0,VLOOKUP(D314,税率表!$A$48:$D$52,4,1),0)</f>
        <v>0</v>
      </c>
      <c r="K314" s="39">
        <f>IF(D314&gt;税率表!$F$1,ROUND((D314-J314)/I314,2),'居民劳务费-倒算'!D314)</f>
        <v>0</v>
      </c>
      <c r="L314" s="39">
        <f t="shared" si="29"/>
        <v>0</v>
      </c>
    </row>
    <row r="315" spans="1:12">
      <c r="A315" s="28">
        <v>314</v>
      </c>
      <c r="B315" s="28"/>
      <c r="C315" s="28"/>
      <c r="D315" s="29"/>
      <c r="E315" s="30">
        <f t="shared" si="25"/>
        <v>0</v>
      </c>
      <c r="F315" s="30">
        <f t="shared" si="26"/>
        <v>0</v>
      </c>
      <c r="G315" s="30">
        <f t="shared" si="27"/>
        <v>0</v>
      </c>
      <c r="H315" s="30">
        <f t="shared" si="28"/>
        <v>0</v>
      </c>
      <c r="I315" s="39">
        <f>IF(D315&gt;0,VLOOKUP(D315,税率表!$A$48:$D$52,3,1),0)</f>
        <v>0</v>
      </c>
      <c r="J315" s="39">
        <f>IF(D315&gt;0,VLOOKUP(D315,税率表!$A$48:$D$52,4,1),0)</f>
        <v>0</v>
      </c>
      <c r="K315" s="39">
        <f>IF(D315&gt;税率表!$F$1,ROUND((D315-J315)/I315,2),'居民劳务费-倒算'!D315)</f>
        <v>0</v>
      </c>
      <c r="L315" s="39">
        <f t="shared" si="29"/>
        <v>0</v>
      </c>
    </row>
    <row r="316" spans="1:12">
      <c r="A316" s="28">
        <v>315</v>
      </c>
      <c r="B316" s="28"/>
      <c r="C316" s="28"/>
      <c r="D316" s="29"/>
      <c r="E316" s="30">
        <f t="shared" si="25"/>
        <v>0</v>
      </c>
      <c r="F316" s="30">
        <f t="shared" si="26"/>
        <v>0</v>
      </c>
      <c r="G316" s="30">
        <f t="shared" si="27"/>
        <v>0</v>
      </c>
      <c r="H316" s="30">
        <f t="shared" si="28"/>
        <v>0</v>
      </c>
      <c r="I316" s="39">
        <f>IF(D316&gt;0,VLOOKUP(D316,税率表!$A$48:$D$52,3,1),0)</f>
        <v>0</v>
      </c>
      <c r="J316" s="39">
        <f>IF(D316&gt;0,VLOOKUP(D316,税率表!$A$48:$D$52,4,1),0)</f>
        <v>0</v>
      </c>
      <c r="K316" s="39">
        <f>IF(D316&gt;税率表!$F$1,ROUND((D316-J316)/I316,2),'居民劳务费-倒算'!D316)</f>
        <v>0</v>
      </c>
      <c r="L316" s="39">
        <f t="shared" si="29"/>
        <v>0</v>
      </c>
    </row>
    <row r="317" spans="1:12">
      <c r="A317" s="28">
        <v>316</v>
      </c>
      <c r="B317" s="28"/>
      <c r="C317" s="28"/>
      <c r="D317" s="29"/>
      <c r="E317" s="30">
        <f t="shared" si="25"/>
        <v>0</v>
      </c>
      <c r="F317" s="30">
        <f t="shared" si="26"/>
        <v>0</v>
      </c>
      <c r="G317" s="30">
        <f t="shared" si="27"/>
        <v>0</v>
      </c>
      <c r="H317" s="30">
        <f t="shared" si="28"/>
        <v>0</v>
      </c>
      <c r="I317" s="39">
        <f>IF(D317&gt;0,VLOOKUP(D317,税率表!$A$48:$D$52,3,1),0)</f>
        <v>0</v>
      </c>
      <c r="J317" s="39">
        <f>IF(D317&gt;0,VLOOKUP(D317,税率表!$A$48:$D$52,4,1),0)</f>
        <v>0</v>
      </c>
      <c r="K317" s="39">
        <f>IF(D317&gt;税率表!$F$1,ROUND((D317-J317)/I317,2),'居民劳务费-倒算'!D317)</f>
        <v>0</v>
      </c>
      <c r="L317" s="39">
        <f t="shared" si="29"/>
        <v>0</v>
      </c>
    </row>
    <row r="318" spans="1:12">
      <c r="A318" s="28">
        <v>317</v>
      </c>
      <c r="B318" s="28"/>
      <c r="C318" s="28"/>
      <c r="D318" s="29"/>
      <c r="E318" s="30">
        <f t="shared" si="25"/>
        <v>0</v>
      </c>
      <c r="F318" s="30">
        <f t="shared" si="26"/>
        <v>0</v>
      </c>
      <c r="G318" s="30">
        <f t="shared" si="27"/>
        <v>0</v>
      </c>
      <c r="H318" s="30">
        <f t="shared" si="28"/>
        <v>0</v>
      </c>
      <c r="I318" s="39">
        <f>IF(D318&gt;0,VLOOKUP(D318,税率表!$A$48:$D$52,3,1),0)</f>
        <v>0</v>
      </c>
      <c r="J318" s="39">
        <f>IF(D318&gt;0,VLOOKUP(D318,税率表!$A$48:$D$52,4,1),0)</f>
        <v>0</v>
      </c>
      <c r="K318" s="39">
        <f>IF(D318&gt;税率表!$F$1,ROUND((D318-J318)/I318,2),'居民劳务费-倒算'!D318)</f>
        <v>0</v>
      </c>
      <c r="L318" s="39">
        <f t="shared" si="29"/>
        <v>0</v>
      </c>
    </row>
    <row r="319" spans="1:12">
      <c r="A319" s="28">
        <v>318</v>
      </c>
      <c r="B319" s="28"/>
      <c r="C319" s="28"/>
      <c r="D319" s="29"/>
      <c r="E319" s="30">
        <f t="shared" si="25"/>
        <v>0</v>
      </c>
      <c r="F319" s="30">
        <f t="shared" si="26"/>
        <v>0</v>
      </c>
      <c r="G319" s="30">
        <f t="shared" si="27"/>
        <v>0</v>
      </c>
      <c r="H319" s="30">
        <f t="shared" si="28"/>
        <v>0</v>
      </c>
      <c r="I319" s="39">
        <f>IF(D319&gt;0,VLOOKUP(D319,税率表!$A$48:$D$52,3,1),0)</f>
        <v>0</v>
      </c>
      <c r="J319" s="39">
        <f>IF(D319&gt;0,VLOOKUP(D319,税率表!$A$48:$D$52,4,1),0)</f>
        <v>0</v>
      </c>
      <c r="K319" s="39">
        <f>IF(D319&gt;税率表!$F$1,ROUND((D319-J319)/I319,2),'居民劳务费-倒算'!D319)</f>
        <v>0</v>
      </c>
      <c r="L319" s="39">
        <f t="shared" si="29"/>
        <v>0</v>
      </c>
    </row>
    <row r="320" spans="1:12">
      <c r="A320" s="28">
        <v>319</v>
      </c>
      <c r="B320" s="28"/>
      <c r="C320" s="28"/>
      <c r="D320" s="29"/>
      <c r="E320" s="30">
        <f t="shared" si="25"/>
        <v>0</v>
      </c>
      <c r="F320" s="30">
        <f t="shared" si="26"/>
        <v>0</v>
      </c>
      <c r="G320" s="30">
        <f t="shared" si="27"/>
        <v>0</v>
      </c>
      <c r="H320" s="30">
        <f t="shared" si="28"/>
        <v>0</v>
      </c>
      <c r="I320" s="39">
        <f>IF(D320&gt;0,VLOOKUP(D320,税率表!$A$48:$D$52,3,1),0)</f>
        <v>0</v>
      </c>
      <c r="J320" s="39">
        <f>IF(D320&gt;0,VLOOKUP(D320,税率表!$A$48:$D$52,4,1),0)</f>
        <v>0</v>
      </c>
      <c r="K320" s="39">
        <f>IF(D320&gt;税率表!$F$1,ROUND((D320-J320)/I320,2),'居民劳务费-倒算'!D320)</f>
        <v>0</v>
      </c>
      <c r="L320" s="39">
        <f t="shared" si="29"/>
        <v>0</v>
      </c>
    </row>
    <row r="321" spans="1:12">
      <c r="A321" s="28">
        <v>320</v>
      </c>
      <c r="B321" s="28"/>
      <c r="C321" s="28"/>
      <c r="D321" s="29"/>
      <c r="E321" s="30">
        <f t="shared" si="25"/>
        <v>0</v>
      </c>
      <c r="F321" s="30">
        <f t="shared" si="26"/>
        <v>0</v>
      </c>
      <c r="G321" s="30">
        <f t="shared" si="27"/>
        <v>0</v>
      </c>
      <c r="H321" s="30">
        <f t="shared" si="28"/>
        <v>0</v>
      </c>
      <c r="I321" s="39">
        <f>IF(D321&gt;0,VLOOKUP(D321,税率表!$A$48:$D$52,3,1),0)</f>
        <v>0</v>
      </c>
      <c r="J321" s="39">
        <f>IF(D321&gt;0,VLOOKUP(D321,税率表!$A$48:$D$52,4,1),0)</f>
        <v>0</v>
      </c>
      <c r="K321" s="39">
        <f>IF(D321&gt;税率表!$F$1,ROUND((D321-J321)/I321,2),'居民劳务费-倒算'!D321)</f>
        <v>0</v>
      </c>
      <c r="L321" s="39">
        <f t="shared" si="29"/>
        <v>0</v>
      </c>
    </row>
    <row r="322" spans="1:12">
      <c r="A322" s="28">
        <v>321</v>
      </c>
      <c r="B322" s="28"/>
      <c r="C322" s="28"/>
      <c r="D322" s="29"/>
      <c r="E322" s="30">
        <f t="shared" si="25"/>
        <v>0</v>
      </c>
      <c r="F322" s="30">
        <f t="shared" si="26"/>
        <v>0</v>
      </c>
      <c r="G322" s="30">
        <f t="shared" si="27"/>
        <v>0</v>
      </c>
      <c r="H322" s="30">
        <f t="shared" si="28"/>
        <v>0</v>
      </c>
      <c r="I322" s="39">
        <f>IF(D322&gt;0,VLOOKUP(D322,税率表!$A$48:$D$52,3,1),0)</f>
        <v>0</v>
      </c>
      <c r="J322" s="39">
        <f>IF(D322&gt;0,VLOOKUP(D322,税率表!$A$48:$D$52,4,1),0)</f>
        <v>0</v>
      </c>
      <c r="K322" s="39">
        <f>IF(D322&gt;税率表!$F$1,ROUND((D322-J322)/I322,2),'居民劳务费-倒算'!D322)</f>
        <v>0</v>
      </c>
      <c r="L322" s="39">
        <f t="shared" si="29"/>
        <v>0</v>
      </c>
    </row>
    <row r="323" spans="1:12">
      <c r="A323" s="28">
        <v>322</v>
      </c>
      <c r="B323" s="28"/>
      <c r="C323" s="28"/>
      <c r="D323" s="29"/>
      <c r="E323" s="30">
        <f t="shared" si="25"/>
        <v>0</v>
      </c>
      <c r="F323" s="30">
        <f t="shared" si="26"/>
        <v>0</v>
      </c>
      <c r="G323" s="30">
        <f t="shared" si="27"/>
        <v>0</v>
      </c>
      <c r="H323" s="30">
        <f t="shared" si="28"/>
        <v>0</v>
      </c>
      <c r="I323" s="39">
        <f>IF(D323&gt;0,VLOOKUP(D323,税率表!$A$48:$D$52,3,1),0)</f>
        <v>0</v>
      </c>
      <c r="J323" s="39">
        <f>IF(D323&gt;0,VLOOKUP(D323,税率表!$A$48:$D$52,4,1),0)</f>
        <v>0</v>
      </c>
      <c r="K323" s="39">
        <f>IF(D323&gt;税率表!$F$1,ROUND((D323-J323)/I323,2),'居民劳务费-倒算'!D323)</f>
        <v>0</v>
      </c>
      <c r="L323" s="39">
        <f t="shared" si="29"/>
        <v>0</v>
      </c>
    </row>
    <row r="324" spans="1:12">
      <c r="A324" s="28">
        <v>323</v>
      </c>
      <c r="B324" s="28"/>
      <c r="C324" s="28"/>
      <c r="D324" s="29"/>
      <c r="E324" s="30">
        <f t="shared" si="25"/>
        <v>0</v>
      </c>
      <c r="F324" s="30">
        <f t="shared" si="26"/>
        <v>0</v>
      </c>
      <c r="G324" s="30">
        <f t="shared" si="27"/>
        <v>0</v>
      </c>
      <c r="H324" s="30">
        <f t="shared" si="28"/>
        <v>0</v>
      </c>
      <c r="I324" s="39">
        <f>IF(D324&gt;0,VLOOKUP(D324,税率表!$A$48:$D$52,3,1),0)</f>
        <v>0</v>
      </c>
      <c r="J324" s="39">
        <f>IF(D324&gt;0,VLOOKUP(D324,税率表!$A$48:$D$52,4,1),0)</f>
        <v>0</v>
      </c>
      <c r="K324" s="39">
        <f>IF(D324&gt;税率表!$F$1,ROUND((D324-J324)/I324,2),'居民劳务费-倒算'!D324)</f>
        <v>0</v>
      </c>
      <c r="L324" s="39">
        <f t="shared" si="29"/>
        <v>0</v>
      </c>
    </row>
    <row r="325" spans="1:12">
      <c r="A325" s="28">
        <v>324</v>
      </c>
      <c r="B325" s="28"/>
      <c r="C325" s="28"/>
      <c r="D325" s="29"/>
      <c r="E325" s="30">
        <f t="shared" si="25"/>
        <v>0</v>
      </c>
      <c r="F325" s="30">
        <f t="shared" si="26"/>
        <v>0</v>
      </c>
      <c r="G325" s="30">
        <f t="shared" si="27"/>
        <v>0</v>
      </c>
      <c r="H325" s="30">
        <f t="shared" si="28"/>
        <v>0</v>
      </c>
      <c r="I325" s="39">
        <f>IF(D325&gt;0,VLOOKUP(D325,税率表!$A$48:$D$52,3,1),0)</f>
        <v>0</v>
      </c>
      <c r="J325" s="39">
        <f>IF(D325&gt;0,VLOOKUP(D325,税率表!$A$48:$D$52,4,1),0)</f>
        <v>0</v>
      </c>
      <c r="K325" s="39">
        <f>IF(D325&gt;税率表!$F$1,ROUND((D325-J325)/I325,2),'居民劳务费-倒算'!D325)</f>
        <v>0</v>
      </c>
      <c r="L325" s="39">
        <f t="shared" si="29"/>
        <v>0</v>
      </c>
    </row>
    <row r="326" spans="1:12">
      <c r="A326" s="28">
        <v>325</v>
      </c>
      <c r="B326" s="28"/>
      <c r="C326" s="28"/>
      <c r="D326" s="29"/>
      <c r="E326" s="30">
        <f t="shared" si="25"/>
        <v>0</v>
      </c>
      <c r="F326" s="30">
        <f t="shared" si="26"/>
        <v>0</v>
      </c>
      <c r="G326" s="30">
        <f t="shared" si="27"/>
        <v>0</v>
      </c>
      <c r="H326" s="30">
        <f t="shared" si="28"/>
        <v>0</v>
      </c>
      <c r="I326" s="39">
        <f>IF(D326&gt;0,VLOOKUP(D326,税率表!$A$48:$D$52,3,1),0)</f>
        <v>0</v>
      </c>
      <c r="J326" s="39">
        <f>IF(D326&gt;0,VLOOKUP(D326,税率表!$A$48:$D$52,4,1),0)</f>
        <v>0</v>
      </c>
      <c r="K326" s="39">
        <f>IF(D326&gt;税率表!$F$1,ROUND((D326-J326)/I326,2),'居民劳务费-倒算'!D326)</f>
        <v>0</v>
      </c>
      <c r="L326" s="39">
        <f t="shared" si="29"/>
        <v>0</v>
      </c>
    </row>
    <row r="327" spans="1:12">
      <c r="A327" s="28">
        <v>326</v>
      </c>
      <c r="B327" s="28"/>
      <c r="C327" s="28"/>
      <c r="D327" s="29"/>
      <c r="E327" s="30">
        <f t="shared" si="25"/>
        <v>0</v>
      </c>
      <c r="F327" s="30">
        <f t="shared" si="26"/>
        <v>0</v>
      </c>
      <c r="G327" s="30">
        <f t="shared" si="27"/>
        <v>0</v>
      </c>
      <c r="H327" s="30">
        <f t="shared" si="28"/>
        <v>0</v>
      </c>
      <c r="I327" s="39">
        <f>IF(D327&gt;0,VLOOKUP(D327,税率表!$A$48:$D$52,3,1),0)</f>
        <v>0</v>
      </c>
      <c r="J327" s="39">
        <f>IF(D327&gt;0,VLOOKUP(D327,税率表!$A$48:$D$52,4,1),0)</f>
        <v>0</v>
      </c>
      <c r="K327" s="39">
        <f>IF(D327&gt;税率表!$F$1,ROUND((D327-J327)/I327,2),'居民劳务费-倒算'!D327)</f>
        <v>0</v>
      </c>
      <c r="L327" s="39">
        <f t="shared" si="29"/>
        <v>0</v>
      </c>
    </row>
    <row r="328" spans="1:12">
      <c r="A328" s="28">
        <v>327</v>
      </c>
      <c r="B328" s="28"/>
      <c r="C328" s="28"/>
      <c r="D328" s="29"/>
      <c r="E328" s="30">
        <f t="shared" si="25"/>
        <v>0</v>
      </c>
      <c r="F328" s="30">
        <f t="shared" si="26"/>
        <v>0</v>
      </c>
      <c r="G328" s="30">
        <f t="shared" si="27"/>
        <v>0</v>
      </c>
      <c r="H328" s="30">
        <f t="shared" si="28"/>
        <v>0</v>
      </c>
      <c r="I328" s="39">
        <f>IF(D328&gt;0,VLOOKUP(D328,税率表!$A$48:$D$52,3,1),0)</f>
        <v>0</v>
      </c>
      <c r="J328" s="39">
        <f>IF(D328&gt;0,VLOOKUP(D328,税率表!$A$48:$D$52,4,1),0)</f>
        <v>0</v>
      </c>
      <c r="K328" s="39">
        <f>IF(D328&gt;税率表!$F$1,ROUND((D328-J328)/I328,2),'居民劳务费-倒算'!D328)</f>
        <v>0</v>
      </c>
      <c r="L328" s="39">
        <f t="shared" si="29"/>
        <v>0</v>
      </c>
    </row>
    <row r="329" spans="1:12">
      <c r="A329" s="28">
        <v>328</v>
      </c>
      <c r="B329" s="28"/>
      <c r="C329" s="28"/>
      <c r="D329" s="29"/>
      <c r="E329" s="30">
        <f t="shared" si="25"/>
        <v>0</v>
      </c>
      <c r="F329" s="30">
        <f t="shared" si="26"/>
        <v>0</v>
      </c>
      <c r="G329" s="30">
        <f t="shared" si="27"/>
        <v>0</v>
      </c>
      <c r="H329" s="30">
        <f t="shared" si="28"/>
        <v>0</v>
      </c>
      <c r="I329" s="39">
        <f>IF(D329&gt;0,VLOOKUP(D329,税率表!$A$48:$D$52,3,1),0)</f>
        <v>0</v>
      </c>
      <c r="J329" s="39">
        <f>IF(D329&gt;0,VLOOKUP(D329,税率表!$A$48:$D$52,4,1),0)</f>
        <v>0</v>
      </c>
      <c r="K329" s="39">
        <f>IF(D329&gt;税率表!$F$1,ROUND((D329-J329)/I329,2),'居民劳务费-倒算'!D329)</f>
        <v>0</v>
      </c>
      <c r="L329" s="39">
        <f t="shared" si="29"/>
        <v>0</v>
      </c>
    </row>
    <row r="330" spans="1:12">
      <c r="A330" s="28">
        <v>329</v>
      </c>
      <c r="B330" s="28"/>
      <c r="C330" s="28"/>
      <c r="D330" s="29"/>
      <c r="E330" s="30">
        <f t="shared" ref="E330:E393" si="30">ROUND(IF(H330&lt;=800,0,IF(H330&lt;=25000,20%,IF(H330&lt;=62500,30%,IF(H330&gt;62500,40%)))),2)</f>
        <v>0</v>
      </c>
      <c r="F330" s="30">
        <f t="shared" ref="F330:F393" si="31">IF(D330="",0,ROUND(IF(H330&lt;=25000,0,IF(H330&lt;=62500,2000,7000)),2))</f>
        <v>0</v>
      </c>
      <c r="G330" s="30">
        <f t="shared" ref="G330:G393" si="32">ROUND(H330-D330,2)</f>
        <v>0</v>
      </c>
      <c r="H330" s="30">
        <f t="shared" ref="H330:H393" si="33">ROUND(IF(D330&lt;=800,D330,IF(D330&lt;=3360,(D330-160)/0.8,IF(D330&lt;=21000,D330/0.84,IF(D330&lt;=49500,(D330-2000)/0.76,IF(D330&gt;49500,(D330-7000)/0.68))))),2)</f>
        <v>0</v>
      </c>
      <c r="I330" s="39">
        <f>IF(D330&gt;0,VLOOKUP(D330,税率表!$A$48:$D$52,3,1),0)</f>
        <v>0</v>
      </c>
      <c r="J330" s="39">
        <f>IF(D330&gt;0,VLOOKUP(D330,税率表!$A$48:$D$52,4,1),0)</f>
        <v>0</v>
      </c>
      <c r="K330" s="39">
        <f>IF(D330&gt;税率表!$F$1,ROUND((D330-J330)/I330,2),'居民劳务费-倒算'!D330)</f>
        <v>0</v>
      </c>
      <c r="L330" s="39">
        <f t="shared" ref="L330:L393" si="34">K330-D330</f>
        <v>0</v>
      </c>
    </row>
    <row r="331" spans="1:12">
      <c r="A331" s="28">
        <v>330</v>
      </c>
      <c r="B331" s="28"/>
      <c r="C331" s="28"/>
      <c r="D331" s="29"/>
      <c r="E331" s="30">
        <f t="shared" si="30"/>
        <v>0</v>
      </c>
      <c r="F331" s="30">
        <f t="shared" si="31"/>
        <v>0</v>
      </c>
      <c r="G331" s="30">
        <f t="shared" si="32"/>
        <v>0</v>
      </c>
      <c r="H331" s="30">
        <f t="shared" si="33"/>
        <v>0</v>
      </c>
      <c r="I331" s="39">
        <f>IF(D331&gt;0,VLOOKUP(D331,税率表!$A$48:$D$52,3,1),0)</f>
        <v>0</v>
      </c>
      <c r="J331" s="39">
        <f>IF(D331&gt;0,VLOOKUP(D331,税率表!$A$48:$D$52,4,1),0)</f>
        <v>0</v>
      </c>
      <c r="K331" s="39">
        <f>IF(D331&gt;税率表!$F$1,ROUND((D331-J331)/I331,2),'居民劳务费-倒算'!D331)</f>
        <v>0</v>
      </c>
      <c r="L331" s="39">
        <f t="shared" si="34"/>
        <v>0</v>
      </c>
    </row>
    <row r="332" spans="1:12">
      <c r="A332" s="28">
        <v>331</v>
      </c>
      <c r="B332" s="28"/>
      <c r="C332" s="28"/>
      <c r="D332" s="29"/>
      <c r="E332" s="30">
        <f t="shared" si="30"/>
        <v>0</v>
      </c>
      <c r="F332" s="30">
        <f t="shared" si="31"/>
        <v>0</v>
      </c>
      <c r="G332" s="30">
        <f t="shared" si="32"/>
        <v>0</v>
      </c>
      <c r="H332" s="30">
        <f t="shared" si="33"/>
        <v>0</v>
      </c>
      <c r="I332" s="39">
        <f>IF(D332&gt;0,VLOOKUP(D332,税率表!$A$48:$D$52,3,1),0)</f>
        <v>0</v>
      </c>
      <c r="J332" s="39">
        <f>IF(D332&gt;0,VLOOKUP(D332,税率表!$A$48:$D$52,4,1),0)</f>
        <v>0</v>
      </c>
      <c r="K332" s="39">
        <f>IF(D332&gt;税率表!$F$1,ROUND((D332-J332)/I332,2),'居民劳务费-倒算'!D332)</f>
        <v>0</v>
      </c>
      <c r="L332" s="39">
        <f t="shared" si="34"/>
        <v>0</v>
      </c>
    </row>
    <row r="333" spans="1:12">
      <c r="A333" s="28">
        <v>332</v>
      </c>
      <c r="B333" s="28"/>
      <c r="C333" s="28"/>
      <c r="D333" s="29"/>
      <c r="E333" s="30">
        <f t="shared" si="30"/>
        <v>0</v>
      </c>
      <c r="F333" s="30">
        <f t="shared" si="31"/>
        <v>0</v>
      </c>
      <c r="G333" s="30">
        <f t="shared" si="32"/>
        <v>0</v>
      </c>
      <c r="H333" s="30">
        <f t="shared" si="33"/>
        <v>0</v>
      </c>
      <c r="I333" s="39">
        <f>IF(D333&gt;0,VLOOKUP(D333,税率表!$A$48:$D$52,3,1),0)</f>
        <v>0</v>
      </c>
      <c r="J333" s="39">
        <f>IF(D333&gt;0,VLOOKUP(D333,税率表!$A$48:$D$52,4,1),0)</f>
        <v>0</v>
      </c>
      <c r="K333" s="39">
        <f>IF(D333&gt;税率表!$F$1,ROUND((D333-J333)/I333,2),'居民劳务费-倒算'!D333)</f>
        <v>0</v>
      </c>
      <c r="L333" s="39">
        <f t="shared" si="34"/>
        <v>0</v>
      </c>
    </row>
    <row r="334" spans="1:12">
      <c r="A334" s="28">
        <v>333</v>
      </c>
      <c r="B334" s="28"/>
      <c r="C334" s="28"/>
      <c r="D334" s="29"/>
      <c r="E334" s="30">
        <f t="shared" si="30"/>
        <v>0</v>
      </c>
      <c r="F334" s="30">
        <f t="shared" si="31"/>
        <v>0</v>
      </c>
      <c r="G334" s="30">
        <f t="shared" si="32"/>
        <v>0</v>
      </c>
      <c r="H334" s="30">
        <f t="shared" si="33"/>
        <v>0</v>
      </c>
      <c r="I334" s="39">
        <f>IF(D334&gt;0,VLOOKUP(D334,税率表!$A$48:$D$52,3,1),0)</f>
        <v>0</v>
      </c>
      <c r="J334" s="39">
        <f>IF(D334&gt;0,VLOOKUP(D334,税率表!$A$48:$D$52,4,1),0)</f>
        <v>0</v>
      </c>
      <c r="K334" s="39">
        <f>IF(D334&gt;税率表!$F$1,ROUND((D334-J334)/I334,2),'居民劳务费-倒算'!D334)</f>
        <v>0</v>
      </c>
      <c r="L334" s="39">
        <f t="shared" si="34"/>
        <v>0</v>
      </c>
    </row>
    <row r="335" spans="1:12">
      <c r="A335" s="28">
        <v>334</v>
      </c>
      <c r="B335" s="28"/>
      <c r="C335" s="28"/>
      <c r="D335" s="29"/>
      <c r="E335" s="30">
        <f t="shared" si="30"/>
        <v>0</v>
      </c>
      <c r="F335" s="30">
        <f t="shared" si="31"/>
        <v>0</v>
      </c>
      <c r="G335" s="30">
        <f t="shared" si="32"/>
        <v>0</v>
      </c>
      <c r="H335" s="30">
        <f t="shared" si="33"/>
        <v>0</v>
      </c>
      <c r="I335" s="39">
        <f>IF(D335&gt;0,VLOOKUP(D335,税率表!$A$48:$D$52,3,1),0)</f>
        <v>0</v>
      </c>
      <c r="J335" s="39">
        <f>IF(D335&gt;0,VLOOKUP(D335,税率表!$A$48:$D$52,4,1),0)</f>
        <v>0</v>
      </c>
      <c r="K335" s="39">
        <f>IF(D335&gt;税率表!$F$1,ROUND((D335-J335)/I335,2),'居民劳务费-倒算'!D335)</f>
        <v>0</v>
      </c>
      <c r="L335" s="39">
        <f t="shared" si="34"/>
        <v>0</v>
      </c>
    </row>
    <row r="336" spans="1:12">
      <c r="A336" s="28">
        <v>335</v>
      </c>
      <c r="B336" s="28"/>
      <c r="C336" s="28"/>
      <c r="D336" s="29"/>
      <c r="E336" s="30">
        <f t="shared" si="30"/>
        <v>0</v>
      </c>
      <c r="F336" s="30">
        <f t="shared" si="31"/>
        <v>0</v>
      </c>
      <c r="G336" s="30">
        <f t="shared" si="32"/>
        <v>0</v>
      </c>
      <c r="H336" s="30">
        <f t="shared" si="33"/>
        <v>0</v>
      </c>
      <c r="I336" s="39">
        <f>IF(D336&gt;0,VLOOKUP(D336,税率表!$A$48:$D$52,3,1),0)</f>
        <v>0</v>
      </c>
      <c r="J336" s="39">
        <f>IF(D336&gt;0,VLOOKUP(D336,税率表!$A$48:$D$52,4,1),0)</f>
        <v>0</v>
      </c>
      <c r="K336" s="39">
        <f>IF(D336&gt;税率表!$F$1,ROUND((D336-J336)/I336,2),'居民劳务费-倒算'!D336)</f>
        <v>0</v>
      </c>
      <c r="L336" s="39">
        <f t="shared" si="34"/>
        <v>0</v>
      </c>
    </row>
    <row r="337" spans="1:12">
      <c r="A337" s="28">
        <v>336</v>
      </c>
      <c r="B337" s="28"/>
      <c r="C337" s="28"/>
      <c r="D337" s="29"/>
      <c r="E337" s="30">
        <f t="shared" si="30"/>
        <v>0</v>
      </c>
      <c r="F337" s="30">
        <f t="shared" si="31"/>
        <v>0</v>
      </c>
      <c r="G337" s="30">
        <f t="shared" si="32"/>
        <v>0</v>
      </c>
      <c r="H337" s="30">
        <f t="shared" si="33"/>
        <v>0</v>
      </c>
      <c r="I337" s="39">
        <f>IF(D337&gt;0,VLOOKUP(D337,税率表!$A$48:$D$52,3,1),0)</f>
        <v>0</v>
      </c>
      <c r="J337" s="39">
        <f>IF(D337&gt;0,VLOOKUP(D337,税率表!$A$48:$D$52,4,1),0)</f>
        <v>0</v>
      </c>
      <c r="K337" s="39">
        <f>IF(D337&gt;税率表!$F$1,ROUND((D337-J337)/I337,2),'居民劳务费-倒算'!D337)</f>
        <v>0</v>
      </c>
      <c r="L337" s="39">
        <f t="shared" si="34"/>
        <v>0</v>
      </c>
    </row>
    <row r="338" spans="1:12">
      <c r="A338" s="28">
        <v>337</v>
      </c>
      <c r="B338" s="28"/>
      <c r="C338" s="28"/>
      <c r="D338" s="29"/>
      <c r="E338" s="30">
        <f t="shared" si="30"/>
        <v>0</v>
      </c>
      <c r="F338" s="30">
        <f t="shared" si="31"/>
        <v>0</v>
      </c>
      <c r="G338" s="30">
        <f t="shared" si="32"/>
        <v>0</v>
      </c>
      <c r="H338" s="30">
        <f t="shared" si="33"/>
        <v>0</v>
      </c>
      <c r="I338" s="39">
        <f>IF(D338&gt;0,VLOOKUP(D338,税率表!$A$48:$D$52,3,1),0)</f>
        <v>0</v>
      </c>
      <c r="J338" s="39">
        <f>IF(D338&gt;0,VLOOKUP(D338,税率表!$A$48:$D$52,4,1),0)</f>
        <v>0</v>
      </c>
      <c r="K338" s="39">
        <f>IF(D338&gt;税率表!$F$1,ROUND((D338-J338)/I338,2),'居民劳务费-倒算'!D338)</f>
        <v>0</v>
      </c>
      <c r="L338" s="39">
        <f t="shared" si="34"/>
        <v>0</v>
      </c>
    </row>
    <row r="339" spans="1:12">
      <c r="A339" s="28">
        <v>338</v>
      </c>
      <c r="B339" s="28"/>
      <c r="C339" s="28"/>
      <c r="D339" s="29"/>
      <c r="E339" s="30">
        <f t="shared" si="30"/>
        <v>0</v>
      </c>
      <c r="F339" s="30">
        <f t="shared" si="31"/>
        <v>0</v>
      </c>
      <c r="G339" s="30">
        <f t="shared" si="32"/>
        <v>0</v>
      </c>
      <c r="H339" s="30">
        <f t="shared" si="33"/>
        <v>0</v>
      </c>
      <c r="I339" s="39">
        <f>IF(D339&gt;0,VLOOKUP(D339,税率表!$A$48:$D$52,3,1),0)</f>
        <v>0</v>
      </c>
      <c r="J339" s="39">
        <f>IF(D339&gt;0,VLOOKUP(D339,税率表!$A$48:$D$52,4,1),0)</f>
        <v>0</v>
      </c>
      <c r="K339" s="39">
        <f>IF(D339&gt;税率表!$F$1,ROUND((D339-J339)/I339,2),'居民劳务费-倒算'!D339)</f>
        <v>0</v>
      </c>
      <c r="L339" s="39">
        <f t="shared" si="34"/>
        <v>0</v>
      </c>
    </row>
    <row r="340" spans="1:12">
      <c r="A340" s="28">
        <v>339</v>
      </c>
      <c r="B340" s="28"/>
      <c r="C340" s="28"/>
      <c r="D340" s="29"/>
      <c r="E340" s="30">
        <f t="shared" si="30"/>
        <v>0</v>
      </c>
      <c r="F340" s="30">
        <f t="shared" si="31"/>
        <v>0</v>
      </c>
      <c r="G340" s="30">
        <f t="shared" si="32"/>
        <v>0</v>
      </c>
      <c r="H340" s="30">
        <f t="shared" si="33"/>
        <v>0</v>
      </c>
      <c r="I340" s="39">
        <f>IF(D340&gt;0,VLOOKUP(D340,税率表!$A$48:$D$52,3,1),0)</f>
        <v>0</v>
      </c>
      <c r="J340" s="39">
        <f>IF(D340&gt;0,VLOOKUP(D340,税率表!$A$48:$D$52,4,1),0)</f>
        <v>0</v>
      </c>
      <c r="K340" s="39">
        <f>IF(D340&gt;税率表!$F$1,ROUND((D340-J340)/I340,2),'居民劳务费-倒算'!D340)</f>
        <v>0</v>
      </c>
      <c r="L340" s="39">
        <f t="shared" si="34"/>
        <v>0</v>
      </c>
    </row>
    <row r="341" spans="1:12">
      <c r="A341" s="28">
        <v>340</v>
      </c>
      <c r="B341" s="28"/>
      <c r="C341" s="28"/>
      <c r="D341" s="29"/>
      <c r="E341" s="30">
        <f t="shared" si="30"/>
        <v>0</v>
      </c>
      <c r="F341" s="30">
        <f t="shared" si="31"/>
        <v>0</v>
      </c>
      <c r="G341" s="30">
        <f t="shared" si="32"/>
        <v>0</v>
      </c>
      <c r="H341" s="30">
        <f t="shared" si="33"/>
        <v>0</v>
      </c>
      <c r="I341" s="39">
        <f>IF(D341&gt;0,VLOOKUP(D341,税率表!$A$48:$D$52,3,1),0)</f>
        <v>0</v>
      </c>
      <c r="J341" s="39">
        <f>IF(D341&gt;0,VLOOKUP(D341,税率表!$A$48:$D$52,4,1),0)</f>
        <v>0</v>
      </c>
      <c r="K341" s="39">
        <f>IF(D341&gt;税率表!$F$1,ROUND((D341-J341)/I341,2),'居民劳务费-倒算'!D341)</f>
        <v>0</v>
      </c>
      <c r="L341" s="39">
        <f t="shared" si="34"/>
        <v>0</v>
      </c>
    </row>
    <row r="342" spans="1:12">
      <c r="A342" s="28">
        <v>341</v>
      </c>
      <c r="B342" s="28"/>
      <c r="C342" s="28"/>
      <c r="D342" s="29"/>
      <c r="E342" s="30">
        <f t="shared" si="30"/>
        <v>0</v>
      </c>
      <c r="F342" s="30">
        <f t="shared" si="31"/>
        <v>0</v>
      </c>
      <c r="G342" s="30">
        <f t="shared" si="32"/>
        <v>0</v>
      </c>
      <c r="H342" s="30">
        <f t="shared" si="33"/>
        <v>0</v>
      </c>
      <c r="I342" s="39">
        <f>IF(D342&gt;0,VLOOKUP(D342,税率表!$A$48:$D$52,3,1),0)</f>
        <v>0</v>
      </c>
      <c r="J342" s="39">
        <f>IF(D342&gt;0,VLOOKUP(D342,税率表!$A$48:$D$52,4,1),0)</f>
        <v>0</v>
      </c>
      <c r="K342" s="39">
        <f>IF(D342&gt;税率表!$F$1,ROUND((D342-J342)/I342,2),'居民劳务费-倒算'!D342)</f>
        <v>0</v>
      </c>
      <c r="L342" s="39">
        <f t="shared" si="34"/>
        <v>0</v>
      </c>
    </row>
    <row r="343" spans="1:12">
      <c r="A343" s="28">
        <v>342</v>
      </c>
      <c r="B343" s="28"/>
      <c r="C343" s="28"/>
      <c r="D343" s="29"/>
      <c r="E343" s="30">
        <f t="shared" si="30"/>
        <v>0</v>
      </c>
      <c r="F343" s="30">
        <f t="shared" si="31"/>
        <v>0</v>
      </c>
      <c r="G343" s="30">
        <f t="shared" si="32"/>
        <v>0</v>
      </c>
      <c r="H343" s="30">
        <f t="shared" si="33"/>
        <v>0</v>
      </c>
      <c r="I343" s="39">
        <f>IF(D343&gt;0,VLOOKUP(D343,税率表!$A$48:$D$52,3,1),0)</f>
        <v>0</v>
      </c>
      <c r="J343" s="39">
        <f>IF(D343&gt;0,VLOOKUP(D343,税率表!$A$48:$D$52,4,1),0)</f>
        <v>0</v>
      </c>
      <c r="K343" s="39">
        <f>IF(D343&gt;税率表!$F$1,ROUND((D343-J343)/I343,2),'居民劳务费-倒算'!D343)</f>
        <v>0</v>
      </c>
      <c r="L343" s="39">
        <f t="shared" si="34"/>
        <v>0</v>
      </c>
    </row>
    <row r="344" spans="1:12">
      <c r="A344" s="28">
        <v>343</v>
      </c>
      <c r="B344" s="28"/>
      <c r="C344" s="28"/>
      <c r="D344" s="29"/>
      <c r="E344" s="30">
        <f t="shared" si="30"/>
        <v>0</v>
      </c>
      <c r="F344" s="30">
        <f t="shared" si="31"/>
        <v>0</v>
      </c>
      <c r="G344" s="30">
        <f t="shared" si="32"/>
        <v>0</v>
      </c>
      <c r="H344" s="30">
        <f t="shared" si="33"/>
        <v>0</v>
      </c>
      <c r="I344" s="39">
        <f>IF(D344&gt;0,VLOOKUP(D344,税率表!$A$48:$D$52,3,1),0)</f>
        <v>0</v>
      </c>
      <c r="J344" s="39">
        <f>IF(D344&gt;0,VLOOKUP(D344,税率表!$A$48:$D$52,4,1),0)</f>
        <v>0</v>
      </c>
      <c r="K344" s="39">
        <f>IF(D344&gt;税率表!$F$1,ROUND((D344-J344)/I344,2),'居民劳务费-倒算'!D344)</f>
        <v>0</v>
      </c>
      <c r="L344" s="39">
        <f t="shared" si="34"/>
        <v>0</v>
      </c>
    </row>
    <row r="345" spans="1:12">
      <c r="A345" s="28">
        <v>344</v>
      </c>
      <c r="B345" s="28"/>
      <c r="C345" s="28"/>
      <c r="D345" s="29"/>
      <c r="E345" s="30">
        <f t="shared" si="30"/>
        <v>0</v>
      </c>
      <c r="F345" s="30">
        <f t="shared" si="31"/>
        <v>0</v>
      </c>
      <c r="G345" s="30">
        <f t="shared" si="32"/>
        <v>0</v>
      </c>
      <c r="H345" s="30">
        <f t="shared" si="33"/>
        <v>0</v>
      </c>
      <c r="I345" s="39">
        <f>IF(D345&gt;0,VLOOKUP(D345,税率表!$A$48:$D$52,3,1),0)</f>
        <v>0</v>
      </c>
      <c r="J345" s="39">
        <f>IF(D345&gt;0,VLOOKUP(D345,税率表!$A$48:$D$52,4,1),0)</f>
        <v>0</v>
      </c>
      <c r="K345" s="39">
        <f>IF(D345&gt;税率表!$F$1,ROUND((D345-J345)/I345,2),'居民劳务费-倒算'!D345)</f>
        <v>0</v>
      </c>
      <c r="L345" s="39">
        <f t="shared" si="34"/>
        <v>0</v>
      </c>
    </row>
    <row r="346" spans="1:12">
      <c r="A346" s="28">
        <v>345</v>
      </c>
      <c r="B346" s="28"/>
      <c r="C346" s="28"/>
      <c r="D346" s="29"/>
      <c r="E346" s="30">
        <f t="shared" si="30"/>
        <v>0</v>
      </c>
      <c r="F346" s="30">
        <f t="shared" si="31"/>
        <v>0</v>
      </c>
      <c r="G346" s="30">
        <f t="shared" si="32"/>
        <v>0</v>
      </c>
      <c r="H346" s="30">
        <f t="shared" si="33"/>
        <v>0</v>
      </c>
      <c r="I346" s="39">
        <f>IF(D346&gt;0,VLOOKUP(D346,税率表!$A$48:$D$52,3,1),0)</f>
        <v>0</v>
      </c>
      <c r="J346" s="39">
        <f>IF(D346&gt;0,VLOOKUP(D346,税率表!$A$48:$D$52,4,1),0)</f>
        <v>0</v>
      </c>
      <c r="K346" s="39">
        <f>IF(D346&gt;税率表!$F$1,ROUND((D346-J346)/I346,2),'居民劳务费-倒算'!D346)</f>
        <v>0</v>
      </c>
      <c r="L346" s="39">
        <f t="shared" si="34"/>
        <v>0</v>
      </c>
    </row>
    <row r="347" spans="1:12">
      <c r="A347" s="28">
        <v>346</v>
      </c>
      <c r="B347" s="28"/>
      <c r="C347" s="28"/>
      <c r="D347" s="29"/>
      <c r="E347" s="30">
        <f t="shared" si="30"/>
        <v>0</v>
      </c>
      <c r="F347" s="30">
        <f t="shared" si="31"/>
        <v>0</v>
      </c>
      <c r="G347" s="30">
        <f t="shared" si="32"/>
        <v>0</v>
      </c>
      <c r="H347" s="30">
        <f t="shared" si="33"/>
        <v>0</v>
      </c>
      <c r="I347" s="39">
        <f>IF(D347&gt;0,VLOOKUP(D347,税率表!$A$48:$D$52,3,1),0)</f>
        <v>0</v>
      </c>
      <c r="J347" s="39">
        <f>IF(D347&gt;0,VLOOKUP(D347,税率表!$A$48:$D$52,4,1),0)</f>
        <v>0</v>
      </c>
      <c r="K347" s="39">
        <f>IF(D347&gt;税率表!$F$1,ROUND((D347-J347)/I347,2),'居民劳务费-倒算'!D347)</f>
        <v>0</v>
      </c>
      <c r="L347" s="39">
        <f t="shared" si="34"/>
        <v>0</v>
      </c>
    </row>
    <row r="348" spans="1:12">
      <c r="A348" s="28">
        <v>347</v>
      </c>
      <c r="B348" s="28"/>
      <c r="C348" s="28"/>
      <c r="D348" s="29"/>
      <c r="E348" s="30">
        <f t="shared" si="30"/>
        <v>0</v>
      </c>
      <c r="F348" s="30">
        <f t="shared" si="31"/>
        <v>0</v>
      </c>
      <c r="G348" s="30">
        <f t="shared" si="32"/>
        <v>0</v>
      </c>
      <c r="H348" s="30">
        <f t="shared" si="33"/>
        <v>0</v>
      </c>
      <c r="I348" s="39">
        <f>IF(D348&gt;0,VLOOKUP(D348,税率表!$A$48:$D$52,3,1),0)</f>
        <v>0</v>
      </c>
      <c r="J348" s="39">
        <f>IF(D348&gt;0,VLOOKUP(D348,税率表!$A$48:$D$52,4,1),0)</f>
        <v>0</v>
      </c>
      <c r="K348" s="39">
        <f>IF(D348&gt;税率表!$F$1,ROUND((D348-J348)/I348,2),'居民劳务费-倒算'!D348)</f>
        <v>0</v>
      </c>
      <c r="L348" s="39">
        <f t="shared" si="34"/>
        <v>0</v>
      </c>
    </row>
    <row r="349" spans="1:12">
      <c r="A349" s="28">
        <v>348</v>
      </c>
      <c r="B349" s="28"/>
      <c r="C349" s="28"/>
      <c r="D349" s="29"/>
      <c r="E349" s="30">
        <f t="shared" si="30"/>
        <v>0</v>
      </c>
      <c r="F349" s="30">
        <f t="shared" si="31"/>
        <v>0</v>
      </c>
      <c r="G349" s="30">
        <f t="shared" si="32"/>
        <v>0</v>
      </c>
      <c r="H349" s="30">
        <f t="shared" si="33"/>
        <v>0</v>
      </c>
      <c r="I349" s="39">
        <f>IF(D349&gt;0,VLOOKUP(D349,税率表!$A$48:$D$52,3,1),0)</f>
        <v>0</v>
      </c>
      <c r="J349" s="39">
        <f>IF(D349&gt;0,VLOOKUP(D349,税率表!$A$48:$D$52,4,1),0)</f>
        <v>0</v>
      </c>
      <c r="K349" s="39">
        <f>IF(D349&gt;税率表!$F$1,ROUND((D349-J349)/I349,2),'居民劳务费-倒算'!D349)</f>
        <v>0</v>
      </c>
      <c r="L349" s="39">
        <f t="shared" si="34"/>
        <v>0</v>
      </c>
    </row>
    <row r="350" spans="1:12">
      <c r="A350" s="28">
        <v>349</v>
      </c>
      <c r="B350" s="28"/>
      <c r="C350" s="28"/>
      <c r="D350" s="29"/>
      <c r="E350" s="30">
        <f t="shared" si="30"/>
        <v>0</v>
      </c>
      <c r="F350" s="30">
        <f t="shared" si="31"/>
        <v>0</v>
      </c>
      <c r="G350" s="30">
        <f t="shared" si="32"/>
        <v>0</v>
      </c>
      <c r="H350" s="30">
        <f t="shared" si="33"/>
        <v>0</v>
      </c>
      <c r="I350" s="39">
        <f>IF(D350&gt;0,VLOOKUP(D350,税率表!$A$48:$D$52,3,1),0)</f>
        <v>0</v>
      </c>
      <c r="J350" s="39">
        <f>IF(D350&gt;0,VLOOKUP(D350,税率表!$A$48:$D$52,4,1),0)</f>
        <v>0</v>
      </c>
      <c r="K350" s="39">
        <f>IF(D350&gt;税率表!$F$1,ROUND((D350-J350)/I350,2),'居民劳务费-倒算'!D350)</f>
        <v>0</v>
      </c>
      <c r="L350" s="39">
        <f t="shared" si="34"/>
        <v>0</v>
      </c>
    </row>
    <row r="351" spans="1:12">
      <c r="A351" s="28">
        <v>350</v>
      </c>
      <c r="B351" s="28"/>
      <c r="C351" s="28"/>
      <c r="D351" s="29"/>
      <c r="E351" s="30">
        <f t="shared" si="30"/>
        <v>0</v>
      </c>
      <c r="F351" s="30">
        <f t="shared" si="31"/>
        <v>0</v>
      </c>
      <c r="G351" s="30">
        <f t="shared" si="32"/>
        <v>0</v>
      </c>
      <c r="H351" s="30">
        <f t="shared" si="33"/>
        <v>0</v>
      </c>
      <c r="I351" s="39">
        <f>IF(D351&gt;0,VLOOKUP(D351,税率表!$A$48:$D$52,3,1),0)</f>
        <v>0</v>
      </c>
      <c r="J351" s="39">
        <f>IF(D351&gt;0,VLOOKUP(D351,税率表!$A$48:$D$52,4,1),0)</f>
        <v>0</v>
      </c>
      <c r="K351" s="39">
        <f>IF(D351&gt;税率表!$F$1,ROUND((D351-J351)/I351,2),'居民劳务费-倒算'!D351)</f>
        <v>0</v>
      </c>
      <c r="L351" s="39">
        <f t="shared" si="34"/>
        <v>0</v>
      </c>
    </row>
    <row r="352" spans="1:12">
      <c r="A352" s="28">
        <v>351</v>
      </c>
      <c r="B352" s="28"/>
      <c r="C352" s="28"/>
      <c r="D352" s="29"/>
      <c r="E352" s="30">
        <f t="shared" si="30"/>
        <v>0</v>
      </c>
      <c r="F352" s="30">
        <f t="shared" si="31"/>
        <v>0</v>
      </c>
      <c r="G352" s="30">
        <f t="shared" si="32"/>
        <v>0</v>
      </c>
      <c r="H352" s="30">
        <f t="shared" si="33"/>
        <v>0</v>
      </c>
      <c r="I352" s="39">
        <f>IF(D352&gt;0,VLOOKUP(D352,税率表!$A$48:$D$52,3,1),0)</f>
        <v>0</v>
      </c>
      <c r="J352" s="39">
        <f>IF(D352&gt;0,VLOOKUP(D352,税率表!$A$48:$D$52,4,1),0)</f>
        <v>0</v>
      </c>
      <c r="K352" s="39">
        <f>IF(D352&gt;税率表!$F$1,ROUND((D352-J352)/I352,2),'居民劳务费-倒算'!D352)</f>
        <v>0</v>
      </c>
      <c r="L352" s="39">
        <f t="shared" si="34"/>
        <v>0</v>
      </c>
    </row>
    <row r="353" spans="1:12">
      <c r="A353" s="28">
        <v>352</v>
      </c>
      <c r="B353" s="28"/>
      <c r="C353" s="28"/>
      <c r="D353" s="29"/>
      <c r="E353" s="30">
        <f t="shared" si="30"/>
        <v>0</v>
      </c>
      <c r="F353" s="30">
        <f t="shared" si="31"/>
        <v>0</v>
      </c>
      <c r="G353" s="30">
        <f t="shared" si="32"/>
        <v>0</v>
      </c>
      <c r="H353" s="30">
        <f t="shared" si="33"/>
        <v>0</v>
      </c>
      <c r="I353" s="39">
        <f>IF(D353&gt;0,VLOOKUP(D353,税率表!$A$48:$D$52,3,1),0)</f>
        <v>0</v>
      </c>
      <c r="J353" s="39">
        <f>IF(D353&gt;0,VLOOKUP(D353,税率表!$A$48:$D$52,4,1),0)</f>
        <v>0</v>
      </c>
      <c r="K353" s="39">
        <f>IF(D353&gt;税率表!$F$1,ROUND((D353-J353)/I353,2),'居民劳务费-倒算'!D353)</f>
        <v>0</v>
      </c>
      <c r="L353" s="39">
        <f t="shared" si="34"/>
        <v>0</v>
      </c>
    </row>
    <row r="354" spans="1:12">
      <c r="A354" s="28">
        <v>353</v>
      </c>
      <c r="B354" s="28"/>
      <c r="C354" s="28"/>
      <c r="D354" s="29"/>
      <c r="E354" s="30">
        <f t="shared" si="30"/>
        <v>0</v>
      </c>
      <c r="F354" s="30">
        <f t="shared" si="31"/>
        <v>0</v>
      </c>
      <c r="G354" s="30">
        <f t="shared" si="32"/>
        <v>0</v>
      </c>
      <c r="H354" s="30">
        <f t="shared" si="33"/>
        <v>0</v>
      </c>
      <c r="I354" s="39">
        <f>IF(D354&gt;0,VLOOKUP(D354,税率表!$A$48:$D$52,3,1),0)</f>
        <v>0</v>
      </c>
      <c r="J354" s="39">
        <f>IF(D354&gt;0,VLOOKUP(D354,税率表!$A$48:$D$52,4,1),0)</f>
        <v>0</v>
      </c>
      <c r="K354" s="39">
        <f>IF(D354&gt;税率表!$F$1,ROUND((D354-J354)/I354,2),'居民劳务费-倒算'!D354)</f>
        <v>0</v>
      </c>
      <c r="L354" s="39">
        <f t="shared" si="34"/>
        <v>0</v>
      </c>
    </row>
    <row r="355" spans="1:12">
      <c r="A355" s="28">
        <v>354</v>
      </c>
      <c r="B355" s="28"/>
      <c r="C355" s="28"/>
      <c r="D355" s="29"/>
      <c r="E355" s="30">
        <f t="shared" si="30"/>
        <v>0</v>
      </c>
      <c r="F355" s="30">
        <f t="shared" si="31"/>
        <v>0</v>
      </c>
      <c r="G355" s="30">
        <f t="shared" si="32"/>
        <v>0</v>
      </c>
      <c r="H355" s="30">
        <f t="shared" si="33"/>
        <v>0</v>
      </c>
      <c r="I355" s="39">
        <f>IF(D355&gt;0,VLOOKUP(D355,税率表!$A$48:$D$52,3,1),0)</f>
        <v>0</v>
      </c>
      <c r="J355" s="39">
        <f>IF(D355&gt;0,VLOOKUP(D355,税率表!$A$48:$D$52,4,1),0)</f>
        <v>0</v>
      </c>
      <c r="K355" s="39">
        <f>IF(D355&gt;税率表!$F$1,ROUND((D355-J355)/I355,2),'居民劳务费-倒算'!D355)</f>
        <v>0</v>
      </c>
      <c r="L355" s="39">
        <f t="shared" si="34"/>
        <v>0</v>
      </c>
    </row>
    <row r="356" spans="1:12">
      <c r="A356" s="28">
        <v>355</v>
      </c>
      <c r="B356" s="28"/>
      <c r="C356" s="28"/>
      <c r="D356" s="29"/>
      <c r="E356" s="30">
        <f t="shared" si="30"/>
        <v>0</v>
      </c>
      <c r="F356" s="30">
        <f t="shared" si="31"/>
        <v>0</v>
      </c>
      <c r="G356" s="30">
        <f t="shared" si="32"/>
        <v>0</v>
      </c>
      <c r="H356" s="30">
        <f t="shared" si="33"/>
        <v>0</v>
      </c>
      <c r="I356" s="39">
        <f>IF(D356&gt;0,VLOOKUP(D356,税率表!$A$48:$D$52,3,1),0)</f>
        <v>0</v>
      </c>
      <c r="J356" s="39">
        <f>IF(D356&gt;0,VLOOKUP(D356,税率表!$A$48:$D$52,4,1),0)</f>
        <v>0</v>
      </c>
      <c r="K356" s="39">
        <f>IF(D356&gt;税率表!$F$1,ROUND((D356-J356)/I356,2),'居民劳务费-倒算'!D356)</f>
        <v>0</v>
      </c>
      <c r="L356" s="39">
        <f t="shared" si="34"/>
        <v>0</v>
      </c>
    </row>
    <row r="357" spans="1:12">
      <c r="A357" s="28">
        <v>356</v>
      </c>
      <c r="B357" s="28"/>
      <c r="C357" s="28"/>
      <c r="D357" s="29"/>
      <c r="E357" s="30">
        <f t="shared" si="30"/>
        <v>0</v>
      </c>
      <c r="F357" s="30">
        <f t="shared" si="31"/>
        <v>0</v>
      </c>
      <c r="G357" s="30">
        <f t="shared" si="32"/>
        <v>0</v>
      </c>
      <c r="H357" s="30">
        <f t="shared" si="33"/>
        <v>0</v>
      </c>
      <c r="I357" s="39">
        <f>IF(D357&gt;0,VLOOKUP(D357,税率表!$A$48:$D$52,3,1),0)</f>
        <v>0</v>
      </c>
      <c r="J357" s="39">
        <f>IF(D357&gt;0,VLOOKUP(D357,税率表!$A$48:$D$52,4,1),0)</f>
        <v>0</v>
      </c>
      <c r="K357" s="39">
        <f>IF(D357&gt;税率表!$F$1,ROUND((D357-J357)/I357,2),'居民劳务费-倒算'!D357)</f>
        <v>0</v>
      </c>
      <c r="L357" s="39">
        <f t="shared" si="34"/>
        <v>0</v>
      </c>
    </row>
    <row r="358" spans="1:12">
      <c r="A358" s="28">
        <v>357</v>
      </c>
      <c r="B358" s="28"/>
      <c r="C358" s="28"/>
      <c r="D358" s="29"/>
      <c r="E358" s="30">
        <f t="shared" si="30"/>
        <v>0</v>
      </c>
      <c r="F358" s="30">
        <f t="shared" si="31"/>
        <v>0</v>
      </c>
      <c r="G358" s="30">
        <f t="shared" si="32"/>
        <v>0</v>
      </c>
      <c r="H358" s="30">
        <f t="shared" si="33"/>
        <v>0</v>
      </c>
      <c r="I358" s="39">
        <f>IF(D358&gt;0,VLOOKUP(D358,税率表!$A$48:$D$52,3,1),0)</f>
        <v>0</v>
      </c>
      <c r="J358" s="39">
        <f>IF(D358&gt;0,VLOOKUP(D358,税率表!$A$48:$D$52,4,1),0)</f>
        <v>0</v>
      </c>
      <c r="K358" s="39">
        <f>IF(D358&gt;税率表!$F$1,ROUND((D358-J358)/I358,2),'居民劳务费-倒算'!D358)</f>
        <v>0</v>
      </c>
      <c r="L358" s="39">
        <f t="shared" si="34"/>
        <v>0</v>
      </c>
    </row>
    <row r="359" spans="1:12">
      <c r="A359" s="28">
        <v>358</v>
      </c>
      <c r="B359" s="28"/>
      <c r="C359" s="28"/>
      <c r="D359" s="29"/>
      <c r="E359" s="30">
        <f t="shared" si="30"/>
        <v>0</v>
      </c>
      <c r="F359" s="30">
        <f t="shared" si="31"/>
        <v>0</v>
      </c>
      <c r="G359" s="30">
        <f t="shared" si="32"/>
        <v>0</v>
      </c>
      <c r="H359" s="30">
        <f t="shared" si="33"/>
        <v>0</v>
      </c>
      <c r="I359" s="39">
        <f>IF(D359&gt;0,VLOOKUP(D359,税率表!$A$48:$D$52,3,1),0)</f>
        <v>0</v>
      </c>
      <c r="J359" s="39">
        <f>IF(D359&gt;0,VLOOKUP(D359,税率表!$A$48:$D$52,4,1),0)</f>
        <v>0</v>
      </c>
      <c r="K359" s="39">
        <f>IF(D359&gt;税率表!$F$1,ROUND((D359-J359)/I359,2),'居民劳务费-倒算'!D359)</f>
        <v>0</v>
      </c>
      <c r="L359" s="39">
        <f t="shared" si="34"/>
        <v>0</v>
      </c>
    </row>
    <row r="360" spans="1:12">
      <c r="A360" s="28">
        <v>359</v>
      </c>
      <c r="B360" s="28"/>
      <c r="C360" s="28"/>
      <c r="D360" s="29"/>
      <c r="E360" s="30">
        <f t="shared" si="30"/>
        <v>0</v>
      </c>
      <c r="F360" s="30">
        <f t="shared" si="31"/>
        <v>0</v>
      </c>
      <c r="G360" s="30">
        <f t="shared" si="32"/>
        <v>0</v>
      </c>
      <c r="H360" s="30">
        <f t="shared" si="33"/>
        <v>0</v>
      </c>
      <c r="I360" s="39">
        <f>IF(D360&gt;0,VLOOKUP(D360,税率表!$A$48:$D$52,3,1),0)</f>
        <v>0</v>
      </c>
      <c r="J360" s="39">
        <f>IF(D360&gt;0,VLOOKUP(D360,税率表!$A$48:$D$52,4,1),0)</f>
        <v>0</v>
      </c>
      <c r="K360" s="39">
        <f>IF(D360&gt;税率表!$F$1,ROUND((D360-J360)/I360,2),'居民劳务费-倒算'!D360)</f>
        <v>0</v>
      </c>
      <c r="L360" s="39">
        <f t="shared" si="34"/>
        <v>0</v>
      </c>
    </row>
    <row r="361" spans="1:12">
      <c r="A361" s="28">
        <v>360</v>
      </c>
      <c r="B361" s="28"/>
      <c r="C361" s="28"/>
      <c r="D361" s="29"/>
      <c r="E361" s="30">
        <f t="shared" si="30"/>
        <v>0</v>
      </c>
      <c r="F361" s="30">
        <f t="shared" si="31"/>
        <v>0</v>
      </c>
      <c r="G361" s="30">
        <f t="shared" si="32"/>
        <v>0</v>
      </c>
      <c r="H361" s="30">
        <f t="shared" si="33"/>
        <v>0</v>
      </c>
      <c r="I361" s="39">
        <f>IF(D361&gt;0,VLOOKUP(D361,税率表!$A$48:$D$52,3,1),0)</f>
        <v>0</v>
      </c>
      <c r="J361" s="39">
        <f>IF(D361&gt;0,VLOOKUP(D361,税率表!$A$48:$D$52,4,1),0)</f>
        <v>0</v>
      </c>
      <c r="K361" s="39">
        <f>IF(D361&gt;税率表!$F$1,ROUND((D361-J361)/I361,2),'居民劳务费-倒算'!D361)</f>
        <v>0</v>
      </c>
      <c r="L361" s="39">
        <f t="shared" si="34"/>
        <v>0</v>
      </c>
    </row>
    <row r="362" spans="1:12">
      <c r="A362" s="28">
        <v>361</v>
      </c>
      <c r="B362" s="28"/>
      <c r="C362" s="28"/>
      <c r="D362" s="29"/>
      <c r="E362" s="30">
        <f t="shared" si="30"/>
        <v>0</v>
      </c>
      <c r="F362" s="30">
        <f t="shared" si="31"/>
        <v>0</v>
      </c>
      <c r="G362" s="30">
        <f t="shared" si="32"/>
        <v>0</v>
      </c>
      <c r="H362" s="30">
        <f t="shared" si="33"/>
        <v>0</v>
      </c>
      <c r="I362" s="39">
        <f>IF(D362&gt;0,VLOOKUP(D362,税率表!$A$48:$D$52,3,1),0)</f>
        <v>0</v>
      </c>
      <c r="J362" s="39">
        <f>IF(D362&gt;0,VLOOKUP(D362,税率表!$A$48:$D$52,4,1),0)</f>
        <v>0</v>
      </c>
      <c r="K362" s="39">
        <f>IF(D362&gt;税率表!$F$1,ROUND((D362-J362)/I362,2),'居民劳务费-倒算'!D362)</f>
        <v>0</v>
      </c>
      <c r="L362" s="39">
        <f t="shared" si="34"/>
        <v>0</v>
      </c>
    </row>
    <row r="363" spans="1:12">
      <c r="A363" s="28">
        <v>362</v>
      </c>
      <c r="B363" s="28"/>
      <c r="C363" s="28"/>
      <c r="D363" s="29"/>
      <c r="E363" s="30">
        <f t="shared" si="30"/>
        <v>0</v>
      </c>
      <c r="F363" s="30">
        <f t="shared" si="31"/>
        <v>0</v>
      </c>
      <c r="G363" s="30">
        <f t="shared" si="32"/>
        <v>0</v>
      </c>
      <c r="H363" s="30">
        <f t="shared" si="33"/>
        <v>0</v>
      </c>
      <c r="I363" s="39">
        <f>IF(D363&gt;0,VLOOKUP(D363,税率表!$A$48:$D$52,3,1),0)</f>
        <v>0</v>
      </c>
      <c r="J363" s="39">
        <f>IF(D363&gt;0,VLOOKUP(D363,税率表!$A$48:$D$52,4,1),0)</f>
        <v>0</v>
      </c>
      <c r="K363" s="39">
        <f>IF(D363&gt;税率表!$F$1,ROUND((D363-J363)/I363,2),'居民劳务费-倒算'!D363)</f>
        <v>0</v>
      </c>
      <c r="L363" s="39">
        <f t="shared" si="34"/>
        <v>0</v>
      </c>
    </row>
    <row r="364" spans="1:12">
      <c r="A364" s="28">
        <v>363</v>
      </c>
      <c r="B364" s="28"/>
      <c r="C364" s="28"/>
      <c r="D364" s="29"/>
      <c r="E364" s="30">
        <f t="shared" si="30"/>
        <v>0</v>
      </c>
      <c r="F364" s="30">
        <f t="shared" si="31"/>
        <v>0</v>
      </c>
      <c r="G364" s="30">
        <f t="shared" si="32"/>
        <v>0</v>
      </c>
      <c r="H364" s="30">
        <f t="shared" si="33"/>
        <v>0</v>
      </c>
      <c r="I364" s="39">
        <f>IF(D364&gt;0,VLOOKUP(D364,税率表!$A$48:$D$52,3,1),0)</f>
        <v>0</v>
      </c>
      <c r="J364" s="39">
        <f>IF(D364&gt;0,VLOOKUP(D364,税率表!$A$48:$D$52,4,1),0)</f>
        <v>0</v>
      </c>
      <c r="K364" s="39">
        <f>IF(D364&gt;税率表!$F$1,ROUND((D364-J364)/I364,2),'居民劳务费-倒算'!D364)</f>
        <v>0</v>
      </c>
      <c r="L364" s="39">
        <f t="shared" si="34"/>
        <v>0</v>
      </c>
    </row>
    <row r="365" spans="1:12">
      <c r="A365" s="28">
        <v>364</v>
      </c>
      <c r="B365" s="28"/>
      <c r="C365" s="28"/>
      <c r="D365" s="29"/>
      <c r="E365" s="30">
        <f t="shared" si="30"/>
        <v>0</v>
      </c>
      <c r="F365" s="30">
        <f t="shared" si="31"/>
        <v>0</v>
      </c>
      <c r="G365" s="30">
        <f t="shared" si="32"/>
        <v>0</v>
      </c>
      <c r="H365" s="30">
        <f t="shared" si="33"/>
        <v>0</v>
      </c>
      <c r="I365" s="39">
        <f>IF(D365&gt;0,VLOOKUP(D365,税率表!$A$48:$D$52,3,1),0)</f>
        <v>0</v>
      </c>
      <c r="J365" s="39">
        <f>IF(D365&gt;0,VLOOKUP(D365,税率表!$A$48:$D$52,4,1),0)</f>
        <v>0</v>
      </c>
      <c r="K365" s="39">
        <f>IF(D365&gt;税率表!$F$1,ROUND((D365-J365)/I365,2),'居民劳务费-倒算'!D365)</f>
        <v>0</v>
      </c>
      <c r="L365" s="39">
        <f t="shared" si="34"/>
        <v>0</v>
      </c>
    </row>
    <row r="366" spans="1:12">
      <c r="A366" s="28">
        <v>365</v>
      </c>
      <c r="B366" s="28"/>
      <c r="C366" s="28"/>
      <c r="D366" s="29"/>
      <c r="E366" s="30">
        <f t="shared" si="30"/>
        <v>0</v>
      </c>
      <c r="F366" s="30">
        <f t="shared" si="31"/>
        <v>0</v>
      </c>
      <c r="G366" s="30">
        <f t="shared" si="32"/>
        <v>0</v>
      </c>
      <c r="H366" s="30">
        <f t="shared" si="33"/>
        <v>0</v>
      </c>
      <c r="I366" s="39">
        <f>IF(D366&gt;0,VLOOKUP(D366,税率表!$A$48:$D$52,3,1),0)</f>
        <v>0</v>
      </c>
      <c r="J366" s="39">
        <f>IF(D366&gt;0,VLOOKUP(D366,税率表!$A$48:$D$52,4,1),0)</f>
        <v>0</v>
      </c>
      <c r="K366" s="39">
        <f>IF(D366&gt;税率表!$F$1,ROUND((D366-J366)/I366,2),'居民劳务费-倒算'!D366)</f>
        <v>0</v>
      </c>
      <c r="L366" s="39">
        <f t="shared" si="34"/>
        <v>0</v>
      </c>
    </row>
    <row r="367" spans="1:12">
      <c r="A367" s="28">
        <v>366</v>
      </c>
      <c r="B367" s="28"/>
      <c r="C367" s="28"/>
      <c r="D367" s="29"/>
      <c r="E367" s="30">
        <f t="shared" si="30"/>
        <v>0</v>
      </c>
      <c r="F367" s="30">
        <f t="shared" si="31"/>
        <v>0</v>
      </c>
      <c r="G367" s="30">
        <f t="shared" si="32"/>
        <v>0</v>
      </c>
      <c r="H367" s="30">
        <f t="shared" si="33"/>
        <v>0</v>
      </c>
      <c r="I367" s="39">
        <f>IF(D367&gt;0,VLOOKUP(D367,税率表!$A$48:$D$52,3,1),0)</f>
        <v>0</v>
      </c>
      <c r="J367" s="39">
        <f>IF(D367&gt;0,VLOOKUP(D367,税率表!$A$48:$D$52,4,1),0)</f>
        <v>0</v>
      </c>
      <c r="K367" s="39">
        <f>IF(D367&gt;税率表!$F$1,ROUND((D367-J367)/I367,2),'居民劳务费-倒算'!D367)</f>
        <v>0</v>
      </c>
      <c r="L367" s="39">
        <f t="shared" si="34"/>
        <v>0</v>
      </c>
    </row>
    <row r="368" spans="1:12">
      <c r="A368" s="28">
        <v>367</v>
      </c>
      <c r="B368" s="28"/>
      <c r="C368" s="28"/>
      <c r="D368" s="29"/>
      <c r="E368" s="30">
        <f t="shared" si="30"/>
        <v>0</v>
      </c>
      <c r="F368" s="30">
        <f t="shared" si="31"/>
        <v>0</v>
      </c>
      <c r="G368" s="30">
        <f t="shared" si="32"/>
        <v>0</v>
      </c>
      <c r="H368" s="30">
        <f t="shared" si="33"/>
        <v>0</v>
      </c>
      <c r="I368" s="39">
        <f>IF(D368&gt;0,VLOOKUP(D368,税率表!$A$48:$D$52,3,1),0)</f>
        <v>0</v>
      </c>
      <c r="J368" s="39">
        <f>IF(D368&gt;0,VLOOKUP(D368,税率表!$A$48:$D$52,4,1),0)</f>
        <v>0</v>
      </c>
      <c r="K368" s="39">
        <f>IF(D368&gt;税率表!$F$1,ROUND((D368-J368)/I368,2),'居民劳务费-倒算'!D368)</f>
        <v>0</v>
      </c>
      <c r="L368" s="39">
        <f t="shared" si="34"/>
        <v>0</v>
      </c>
    </row>
    <row r="369" spans="1:12">
      <c r="A369" s="28">
        <v>368</v>
      </c>
      <c r="B369" s="28"/>
      <c r="C369" s="28"/>
      <c r="D369" s="29"/>
      <c r="E369" s="30">
        <f t="shared" si="30"/>
        <v>0</v>
      </c>
      <c r="F369" s="30">
        <f t="shared" si="31"/>
        <v>0</v>
      </c>
      <c r="G369" s="30">
        <f t="shared" si="32"/>
        <v>0</v>
      </c>
      <c r="H369" s="30">
        <f t="shared" si="33"/>
        <v>0</v>
      </c>
      <c r="I369" s="39">
        <f>IF(D369&gt;0,VLOOKUP(D369,税率表!$A$48:$D$52,3,1),0)</f>
        <v>0</v>
      </c>
      <c r="J369" s="39">
        <f>IF(D369&gt;0,VLOOKUP(D369,税率表!$A$48:$D$52,4,1),0)</f>
        <v>0</v>
      </c>
      <c r="K369" s="39">
        <f>IF(D369&gt;税率表!$F$1,ROUND((D369-J369)/I369,2),'居民劳务费-倒算'!D369)</f>
        <v>0</v>
      </c>
      <c r="L369" s="39">
        <f t="shared" si="34"/>
        <v>0</v>
      </c>
    </row>
    <row r="370" spans="1:12">
      <c r="A370" s="28">
        <v>369</v>
      </c>
      <c r="B370" s="28"/>
      <c r="C370" s="28"/>
      <c r="D370" s="29"/>
      <c r="E370" s="30">
        <f t="shared" si="30"/>
        <v>0</v>
      </c>
      <c r="F370" s="30">
        <f t="shared" si="31"/>
        <v>0</v>
      </c>
      <c r="G370" s="30">
        <f t="shared" si="32"/>
        <v>0</v>
      </c>
      <c r="H370" s="30">
        <f t="shared" si="33"/>
        <v>0</v>
      </c>
      <c r="I370" s="39">
        <f>IF(D370&gt;0,VLOOKUP(D370,税率表!$A$48:$D$52,3,1),0)</f>
        <v>0</v>
      </c>
      <c r="J370" s="39">
        <f>IF(D370&gt;0,VLOOKUP(D370,税率表!$A$48:$D$52,4,1),0)</f>
        <v>0</v>
      </c>
      <c r="K370" s="39">
        <f>IF(D370&gt;税率表!$F$1,ROUND((D370-J370)/I370,2),'居民劳务费-倒算'!D370)</f>
        <v>0</v>
      </c>
      <c r="L370" s="39">
        <f t="shared" si="34"/>
        <v>0</v>
      </c>
    </row>
    <row r="371" spans="1:12">
      <c r="A371" s="28">
        <v>370</v>
      </c>
      <c r="B371" s="28"/>
      <c r="C371" s="28"/>
      <c r="D371" s="29"/>
      <c r="E371" s="30">
        <f t="shared" si="30"/>
        <v>0</v>
      </c>
      <c r="F371" s="30">
        <f t="shared" si="31"/>
        <v>0</v>
      </c>
      <c r="G371" s="30">
        <f t="shared" si="32"/>
        <v>0</v>
      </c>
      <c r="H371" s="30">
        <f t="shared" si="33"/>
        <v>0</v>
      </c>
      <c r="I371" s="39">
        <f>IF(D371&gt;0,VLOOKUP(D371,税率表!$A$48:$D$52,3,1),0)</f>
        <v>0</v>
      </c>
      <c r="J371" s="39">
        <f>IF(D371&gt;0,VLOOKUP(D371,税率表!$A$48:$D$52,4,1),0)</f>
        <v>0</v>
      </c>
      <c r="K371" s="39">
        <f>IF(D371&gt;税率表!$F$1,ROUND((D371-J371)/I371,2),'居民劳务费-倒算'!D371)</f>
        <v>0</v>
      </c>
      <c r="L371" s="39">
        <f t="shared" si="34"/>
        <v>0</v>
      </c>
    </row>
    <row r="372" spans="1:12">
      <c r="A372" s="28">
        <v>371</v>
      </c>
      <c r="B372" s="28"/>
      <c r="C372" s="28"/>
      <c r="D372" s="29"/>
      <c r="E372" s="30">
        <f t="shared" si="30"/>
        <v>0</v>
      </c>
      <c r="F372" s="30">
        <f t="shared" si="31"/>
        <v>0</v>
      </c>
      <c r="G372" s="30">
        <f t="shared" si="32"/>
        <v>0</v>
      </c>
      <c r="H372" s="30">
        <f t="shared" si="33"/>
        <v>0</v>
      </c>
      <c r="I372" s="39">
        <f>IF(D372&gt;0,VLOOKUP(D372,税率表!$A$48:$D$52,3,1),0)</f>
        <v>0</v>
      </c>
      <c r="J372" s="39">
        <f>IF(D372&gt;0,VLOOKUP(D372,税率表!$A$48:$D$52,4,1),0)</f>
        <v>0</v>
      </c>
      <c r="K372" s="39">
        <f>IF(D372&gt;税率表!$F$1,ROUND((D372-J372)/I372,2),'居民劳务费-倒算'!D372)</f>
        <v>0</v>
      </c>
      <c r="L372" s="39">
        <f t="shared" si="34"/>
        <v>0</v>
      </c>
    </row>
    <row r="373" spans="1:12">
      <c r="A373" s="28">
        <v>372</v>
      </c>
      <c r="B373" s="28"/>
      <c r="C373" s="28"/>
      <c r="D373" s="29"/>
      <c r="E373" s="30">
        <f t="shared" si="30"/>
        <v>0</v>
      </c>
      <c r="F373" s="30">
        <f t="shared" si="31"/>
        <v>0</v>
      </c>
      <c r="G373" s="30">
        <f t="shared" si="32"/>
        <v>0</v>
      </c>
      <c r="H373" s="30">
        <f t="shared" si="33"/>
        <v>0</v>
      </c>
      <c r="I373" s="39">
        <f>IF(D373&gt;0,VLOOKUP(D373,税率表!$A$48:$D$52,3,1),0)</f>
        <v>0</v>
      </c>
      <c r="J373" s="39">
        <f>IF(D373&gt;0,VLOOKUP(D373,税率表!$A$48:$D$52,4,1),0)</f>
        <v>0</v>
      </c>
      <c r="K373" s="39">
        <f>IF(D373&gt;税率表!$F$1,ROUND((D373-J373)/I373,2),'居民劳务费-倒算'!D373)</f>
        <v>0</v>
      </c>
      <c r="L373" s="39">
        <f t="shared" si="34"/>
        <v>0</v>
      </c>
    </row>
    <row r="374" spans="1:12">
      <c r="A374" s="28">
        <v>373</v>
      </c>
      <c r="B374" s="28"/>
      <c r="C374" s="28"/>
      <c r="D374" s="29"/>
      <c r="E374" s="30">
        <f t="shared" si="30"/>
        <v>0</v>
      </c>
      <c r="F374" s="30">
        <f t="shared" si="31"/>
        <v>0</v>
      </c>
      <c r="G374" s="30">
        <f t="shared" si="32"/>
        <v>0</v>
      </c>
      <c r="H374" s="30">
        <f t="shared" si="33"/>
        <v>0</v>
      </c>
      <c r="I374" s="39">
        <f>IF(D374&gt;0,VLOOKUP(D374,税率表!$A$48:$D$52,3,1),0)</f>
        <v>0</v>
      </c>
      <c r="J374" s="39">
        <f>IF(D374&gt;0,VLOOKUP(D374,税率表!$A$48:$D$52,4,1),0)</f>
        <v>0</v>
      </c>
      <c r="K374" s="39">
        <f>IF(D374&gt;税率表!$F$1,ROUND((D374-J374)/I374,2),'居民劳务费-倒算'!D374)</f>
        <v>0</v>
      </c>
      <c r="L374" s="39">
        <f t="shared" si="34"/>
        <v>0</v>
      </c>
    </row>
    <row r="375" spans="1:12">
      <c r="A375" s="28">
        <v>374</v>
      </c>
      <c r="B375" s="28"/>
      <c r="C375" s="28"/>
      <c r="D375" s="29"/>
      <c r="E375" s="30">
        <f t="shared" si="30"/>
        <v>0</v>
      </c>
      <c r="F375" s="30">
        <f t="shared" si="31"/>
        <v>0</v>
      </c>
      <c r="G375" s="30">
        <f t="shared" si="32"/>
        <v>0</v>
      </c>
      <c r="H375" s="30">
        <f t="shared" si="33"/>
        <v>0</v>
      </c>
      <c r="I375" s="39">
        <f>IF(D375&gt;0,VLOOKUP(D375,税率表!$A$48:$D$52,3,1),0)</f>
        <v>0</v>
      </c>
      <c r="J375" s="39">
        <f>IF(D375&gt;0,VLOOKUP(D375,税率表!$A$48:$D$52,4,1),0)</f>
        <v>0</v>
      </c>
      <c r="K375" s="39">
        <f>IF(D375&gt;税率表!$F$1,ROUND((D375-J375)/I375,2),'居民劳务费-倒算'!D375)</f>
        <v>0</v>
      </c>
      <c r="L375" s="39">
        <f t="shared" si="34"/>
        <v>0</v>
      </c>
    </row>
    <row r="376" spans="1:12">
      <c r="A376" s="28">
        <v>375</v>
      </c>
      <c r="B376" s="28"/>
      <c r="C376" s="28"/>
      <c r="D376" s="29"/>
      <c r="E376" s="30">
        <f t="shared" si="30"/>
        <v>0</v>
      </c>
      <c r="F376" s="30">
        <f t="shared" si="31"/>
        <v>0</v>
      </c>
      <c r="G376" s="30">
        <f t="shared" si="32"/>
        <v>0</v>
      </c>
      <c r="H376" s="30">
        <f t="shared" si="33"/>
        <v>0</v>
      </c>
      <c r="I376" s="39">
        <f>IF(D376&gt;0,VLOOKUP(D376,税率表!$A$48:$D$52,3,1),0)</f>
        <v>0</v>
      </c>
      <c r="J376" s="39">
        <f>IF(D376&gt;0,VLOOKUP(D376,税率表!$A$48:$D$52,4,1),0)</f>
        <v>0</v>
      </c>
      <c r="K376" s="39">
        <f>IF(D376&gt;税率表!$F$1,ROUND((D376-J376)/I376,2),'居民劳务费-倒算'!D376)</f>
        <v>0</v>
      </c>
      <c r="L376" s="39">
        <f t="shared" si="34"/>
        <v>0</v>
      </c>
    </row>
    <row r="377" spans="1:12">
      <c r="A377" s="28">
        <v>376</v>
      </c>
      <c r="B377" s="28"/>
      <c r="C377" s="28"/>
      <c r="D377" s="29"/>
      <c r="E377" s="30">
        <f t="shared" si="30"/>
        <v>0</v>
      </c>
      <c r="F377" s="30">
        <f t="shared" si="31"/>
        <v>0</v>
      </c>
      <c r="G377" s="30">
        <f t="shared" si="32"/>
        <v>0</v>
      </c>
      <c r="H377" s="30">
        <f t="shared" si="33"/>
        <v>0</v>
      </c>
      <c r="I377" s="39">
        <f>IF(D377&gt;0,VLOOKUP(D377,税率表!$A$48:$D$52,3,1),0)</f>
        <v>0</v>
      </c>
      <c r="J377" s="39">
        <f>IF(D377&gt;0,VLOOKUP(D377,税率表!$A$48:$D$52,4,1),0)</f>
        <v>0</v>
      </c>
      <c r="K377" s="39">
        <f>IF(D377&gt;税率表!$F$1,ROUND((D377-J377)/I377,2),'居民劳务费-倒算'!D377)</f>
        <v>0</v>
      </c>
      <c r="L377" s="39">
        <f t="shared" si="34"/>
        <v>0</v>
      </c>
    </row>
    <row r="378" spans="1:12">
      <c r="A378" s="28">
        <v>377</v>
      </c>
      <c r="B378" s="28"/>
      <c r="C378" s="28"/>
      <c r="D378" s="29"/>
      <c r="E378" s="30">
        <f t="shared" si="30"/>
        <v>0</v>
      </c>
      <c r="F378" s="30">
        <f t="shared" si="31"/>
        <v>0</v>
      </c>
      <c r="G378" s="30">
        <f t="shared" si="32"/>
        <v>0</v>
      </c>
      <c r="H378" s="30">
        <f t="shared" si="33"/>
        <v>0</v>
      </c>
      <c r="I378" s="39">
        <f>IF(D378&gt;0,VLOOKUP(D378,税率表!$A$48:$D$52,3,1),0)</f>
        <v>0</v>
      </c>
      <c r="J378" s="39">
        <f>IF(D378&gt;0,VLOOKUP(D378,税率表!$A$48:$D$52,4,1),0)</f>
        <v>0</v>
      </c>
      <c r="K378" s="39">
        <f>IF(D378&gt;税率表!$F$1,ROUND((D378-J378)/I378,2),'居民劳务费-倒算'!D378)</f>
        <v>0</v>
      </c>
      <c r="L378" s="39">
        <f t="shared" si="34"/>
        <v>0</v>
      </c>
    </row>
    <row r="379" spans="1:12">
      <c r="A379" s="28">
        <v>378</v>
      </c>
      <c r="B379" s="28"/>
      <c r="C379" s="28"/>
      <c r="D379" s="29"/>
      <c r="E379" s="30">
        <f t="shared" si="30"/>
        <v>0</v>
      </c>
      <c r="F379" s="30">
        <f t="shared" si="31"/>
        <v>0</v>
      </c>
      <c r="G379" s="30">
        <f t="shared" si="32"/>
        <v>0</v>
      </c>
      <c r="H379" s="30">
        <f t="shared" si="33"/>
        <v>0</v>
      </c>
      <c r="I379" s="39">
        <f>IF(D379&gt;0,VLOOKUP(D379,税率表!$A$48:$D$52,3,1),0)</f>
        <v>0</v>
      </c>
      <c r="J379" s="39">
        <f>IF(D379&gt;0,VLOOKUP(D379,税率表!$A$48:$D$52,4,1),0)</f>
        <v>0</v>
      </c>
      <c r="K379" s="39">
        <f>IF(D379&gt;税率表!$F$1,ROUND((D379-J379)/I379,2),'居民劳务费-倒算'!D379)</f>
        <v>0</v>
      </c>
      <c r="L379" s="39">
        <f t="shared" si="34"/>
        <v>0</v>
      </c>
    </row>
    <row r="380" spans="1:12">
      <c r="A380" s="28">
        <v>379</v>
      </c>
      <c r="B380" s="28"/>
      <c r="C380" s="28"/>
      <c r="D380" s="29"/>
      <c r="E380" s="30">
        <f t="shared" si="30"/>
        <v>0</v>
      </c>
      <c r="F380" s="30">
        <f t="shared" si="31"/>
        <v>0</v>
      </c>
      <c r="G380" s="30">
        <f t="shared" si="32"/>
        <v>0</v>
      </c>
      <c r="H380" s="30">
        <f t="shared" si="33"/>
        <v>0</v>
      </c>
      <c r="I380" s="39">
        <f>IF(D380&gt;0,VLOOKUP(D380,税率表!$A$48:$D$52,3,1),0)</f>
        <v>0</v>
      </c>
      <c r="J380" s="39">
        <f>IF(D380&gt;0,VLOOKUP(D380,税率表!$A$48:$D$52,4,1),0)</f>
        <v>0</v>
      </c>
      <c r="K380" s="39">
        <f>IF(D380&gt;税率表!$F$1,ROUND((D380-J380)/I380,2),'居民劳务费-倒算'!D380)</f>
        <v>0</v>
      </c>
      <c r="L380" s="39">
        <f t="shared" si="34"/>
        <v>0</v>
      </c>
    </row>
    <row r="381" spans="1:12">
      <c r="A381" s="28">
        <v>380</v>
      </c>
      <c r="B381" s="28"/>
      <c r="C381" s="28"/>
      <c r="D381" s="29"/>
      <c r="E381" s="30">
        <f t="shared" si="30"/>
        <v>0</v>
      </c>
      <c r="F381" s="30">
        <f t="shared" si="31"/>
        <v>0</v>
      </c>
      <c r="G381" s="30">
        <f t="shared" si="32"/>
        <v>0</v>
      </c>
      <c r="H381" s="30">
        <f t="shared" si="33"/>
        <v>0</v>
      </c>
      <c r="I381" s="39">
        <f>IF(D381&gt;0,VLOOKUP(D381,税率表!$A$48:$D$52,3,1),0)</f>
        <v>0</v>
      </c>
      <c r="J381" s="39">
        <f>IF(D381&gt;0,VLOOKUP(D381,税率表!$A$48:$D$52,4,1),0)</f>
        <v>0</v>
      </c>
      <c r="K381" s="39">
        <f>IF(D381&gt;税率表!$F$1,ROUND((D381-J381)/I381,2),'居民劳务费-倒算'!D381)</f>
        <v>0</v>
      </c>
      <c r="L381" s="39">
        <f t="shared" si="34"/>
        <v>0</v>
      </c>
    </row>
    <row r="382" spans="1:12">
      <c r="A382" s="28">
        <v>381</v>
      </c>
      <c r="B382" s="28"/>
      <c r="C382" s="28"/>
      <c r="D382" s="29"/>
      <c r="E382" s="30">
        <f t="shared" si="30"/>
        <v>0</v>
      </c>
      <c r="F382" s="30">
        <f t="shared" si="31"/>
        <v>0</v>
      </c>
      <c r="G382" s="30">
        <f t="shared" si="32"/>
        <v>0</v>
      </c>
      <c r="H382" s="30">
        <f t="shared" si="33"/>
        <v>0</v>
      </c>
      <c r="I382" s="39">
        <f>IF(D382&gt;0,VLOOKUP(D382,税率表!$A$48:$D$52,3,1),0)</f>
        <v>0</v>
      </c>
      <c r="J382" s="39">
        <f>IF(D382&gt;0,VLOOKUP(D382,税率表!$A$48:$D$52,4,1),0)</f>
        <v>0</v>
      </c>
      <c r="K382" s="39">
        <f>IF(D382&gt;税率表!$F$1,ROUND((D382-J382)/I382,2),'居民劳务费-倒算'!D382)</f>
        <v>0</v>
      </c>
      <c r="L382" s="39">
        <f t="shared" si="34"/>
        <v>0</v>
      </c>
    </row>
    <row r="383" spans="1:12">
      <c r="A383" s="28">
        <v>382</v>
      </c>
      <c r="B383" s="28"/>
      <c r="C383" s="28"/>
      <c r="D383" s="29"/>
      <c r="E383" s="30">
        <f t="shared" si="30"/>
        <v>0</v>
      </c>
      <c r="F383" s="30">
        <f t="shared" si="31"/>
        <v>0</v>
      </c>
      <c r="G383" s="30">
        <f t="shared" si="32"/>
        <v>0</v>
      </c>
      <c r="H383" s="30">
        <f t="shared" si="33"/>
        <v>0</v>
      </c>
      <c r="I383" s="39">
        <f>IF(D383&gt;0,VLOOKUP(D383,税率表!$A$48:$D$52,3,1),0)</f>
        <v>0</v>
      </c>
      <c r="J383" s="39">
        <f>IF(D383&gt;0,VLOOKUP(D383,税率表!$A$48:$D$52,4,1),0)</f>
        <v>0</v>
      </c>
      <c r="K383" s="39">
        <f>IF(D383&gt;税率表!$F$1,ROUND((D383-J383)/I383,2),'居民劳务费-倒算'!D383)</f>
        <v>0</v>
      </c>
      <c r="L383" s="39">
        <f t="shared" si="34"/>
        <v>0</v>
      </c>
    </row>
    <row r="384" spans="1:12">
      <c r="A384" s="28">
        <v>383</v>
      </c>
      <c r="B384" s="28"/>
      <c r="C384" s="28"/>
      <c r="D384" s="29"/>
      <c r="E384" s="30">
        <f t="shared" si="30"/>
        <v>0</v>
      </c>
      <c r="F384" s="30">
        <f t="shared" si="31"/>
        <v>0</v>
      </c>
      <c r="G384" s="30">
        <f t="shared" si="32"/>
        <v>0</v>
      </c>
      <c r="H384" s="30">
        <f t="shared" si="33"/>
        <v>0</v>
      </c>
      <c r="I384" s="39">
        <f>IF(D384&gt;0,VLOOKUP(D384,税率表!$A$48:$D$52,3,1),0)</f>
        <v>0</v>
      </c>
      <c r="J384" s="39">
        <f>IF(D384&gt;0,VLOOKUP(D384,税率表!$A$48:$D$52,4,1),0)</f>
        <v>0</v>
      </c>
      <c r="K384" s="39">
        <f>IF(D384&gt;税率表!$F$1,ROUND((D384-J384)/I384,2),'居民劳务费-倒算'!D384)</f>
        <v>0</v>
      </c>
      <c r="L384" s="39">
        <f t="shared" si="34"/>
        <v>0</v>
      </c>
    </row>
    <row r="385" spans="1:12">
      <c r="A385" s="28">
        <v>384</v>
      </c>
      <c r="B385" s="28"/>
      <c r="C385" s="28"/>
      <c r="D385" s="29"/>
      <c r="E385" s="30">
        <f t="shared" si="30"/>
        <v>0</v>
      </c>
      <c r="F385" s="30">
        <f t="shared" si="31"/>
        <v>0</v>
      </c>
      <c r="G385" s="30">
        <f t="shared" si="32"/>
        <v>0</v>
      </c>
      <c r="H385" s="30">
        <f t="shared" si="33"/>
        <v>0</v>
      </c>
      <c r="I385" s="39">
        <f>IF(D385&gt;0,VLOOKUP(D385,税率表!$A$48:$D$52,3,1),0)</f>
        <v>0</v>
      </c>
      <c r="J385" s="39">
        <f>IF(D385&gt;0,VLOOKUP(D385,税率表!$A$48:$D$52,4,1),0)</f>
        <v>0</v>
      </c>
      <c r="K385" s="39">
        <f>IF(D385&gt;税率表!$F$1,ROUND((D385-J385)/I385,2),'居民劳务费-倒算'!D385)</f>
        <v>0</v>
      </c>
      <c r="L385" s="39">
        <f t="shared" si="34"/>
        <v>0</v>
      </c>
    </row>
    <row r="386" spans="1:12">
      <c r="A386" s="28">
        <v>385</v>
      </c>
      <c r="B386" s="28"/>
      <c r="C386" s="28"/>
      <c r="D386" s="29"/>
      <c r="E386" s="30">
        <f t="shared" si="30"/>
        <v>0</v>
      </c>
      <c r="F386" s="30">
        <f t="shared" si="31"/>
        <v>0</v>
      </c>
      <c r="G386" s="30">
        <f t="shared" si="32"/>
        <v>0</v>
      </c>
      <c r="H386" s="30">
        <f t="shared" si="33"/>
        <v>0</v>
      </c>
      <c r="I386" s="39">
        <f>IF(D386&gt;0,VLOOKUP(D386,税率表!$A$48:$D$52,3,1),0)</f>
        <v>0</v>
      </c>
      <c r="J386" s="39">
        <f>IF(D386&gt;0,VLOOKUP(D386,税率表!$A$48:$D$52,4,1),0)</f>
        <v>0</v>
      </c>
      <c r="K386" s="39">
        <f>IF(D386&gt;税率表!$F$1,ROUND((D386-J386)/I386,2),'居民劳务费-倒算'!D386)</f>
        <v>0</v>
      </c>
      <c r="L386" s="39">
        <f t="shared" si="34"/>
        <v>0</v>
      </c>
    </row>
    <row r="387" spans="1:12">
      <c r="A387" s="28">
        <v>386</v>
      </c>
      <c r="B387" s="28"/>
      <c r="C387" s="28"/>
      <c r="D387" s="29"/>
      <c r="E387" s="30">
        <f t="shared" si="30"/>
        <v>0</v>
      </c>
      <c r="F387" s="30">
        <f t="shared" si="31"/>
        <v>0</v>
      </c>
      <c r="G387" s="30">
        <f t="shared" si="32"/>
        <v>0</v>
      </c>
      <c r="H387" s="30">
        <f t="shared" si="33"/>
        <v>0</v>
      </c>
      <c r="I387" s="39">
        <f>IF(D387&gt;0,VLOOKUP(D387,税率表!$A$48:$D$52,3,1),0)</f>
        <v>0</v>
      </c>
      <c r="J387" s="39">
        <f>IF(D387&gt;0,VLOOKUP(D387,税率表!$A$48:$D$52,4,1),0)</f>
        <v>0</v>
      </c>
      <c r="K387" s="39">
        <f>IF(D387&gt;税率表!$F$1,ROUND((D387-J387)/I387,2),'居民劳务费-倒算'!D387)</f>
        <v>0</v>
      </c>
      <c r="L387" s="39">
        <f t="shared" si="34"/>
        <v>0</v>
      </c>
    </row>
    <row r="388" spans="1:12">
      <c r="A388" s="28">
        <v>387</v>
      </c>
      <c r="B388" s="28"/>
      <c r="C388" s="28"/>
      <c r="D388" s="29"/>
      <c r="E388" s="30">
        <f t="shared" si="30"/>
        <v>0</v>
      </c>
      <c r="F388" s="30">
        <f t="shared" si="31"/>
        <v>0</v>
      </c>
      <c r="G388" s="30">
        <f t="shared" si="32"/>
        <v>0</v>
      </c>
      <c r="H388" s="30">
        <f t="shared" si="33"/>
        <v>0</v>
      </c>
      <c r="I388" s="39">
        <f>IF(D388&gt;0,VLOOKUP(D388,税率表!$A$48:$D$52,3,1),0)</f>
        <v>0</v>
      </c>
      <c r="J388" s="39">
        <f>IF(D388&gt;0,VLOOKUP(D388,税率表!$A$48:$D$52,4,1),0)</f>
        <v>0</v>
      </c>
      <c r="K388" s="39">
        <f>IF(D388&gt;税率表!$F$1,ROUND((D388-J388)/I388,2),'居民劳务费-倒算'!D388)</f>
        <v>0</v>
      </c>
      <c r="L388" s="39">
        <f t="shared" si="34"/>
        <v>0</v>
      </c>
    </row>
    <row r="389" spans="1:12">
      <c r="A389" s="28">
        <v>388</v>
      </c>
      <c r="B389" s="28"/>
      <c r="C389" s="28"/>
      <c r="D389" s="29"/>
      <c r="E389" s="30">
        <f t="shared" si="30"/>
        <v>0</v>
      </c>
      <c r="F389" s="30">
        <f t="shared" si="31"/>
        <v>0</v>
      </c>
      <c r="G389" s="30">
        <f t="shared" si="32"/>
        <v>0</v>
      </c>
      <c r="H389" s="30">
        <f t="shared" si="33"/>
        <v>0</v>
      </c>
      <c r="I389" s="39">
        <f>IF(D389&gt;0,VLOOKUP(D389,税率表!$A$48:$D$52,3,1),0)</f>
        <v>0</v>
      </c>
      <c r="J389" s="39">
        <f>IF(D389&gt;0,VLOOKUP(D389,税率表!$A$48:$D$52,4,1),0)</f>
        <v>0</v>
      </c>
      <c r="K389" s="39">
        <f>IF(D389&gt;税率表!$F$1,ROUND((D389-J389)/I389,2),'居民劳务费-倒算'!D389)</f>
        <v>0</v>
      </c>
      <c r="L389" s="39">
        <f t="shared" si="34"/>
        <v>0</v>
      </c>
    </row>
    <row r="390" spans="1:12">
      <c r="A390" s="28">
        <v>389</v>
      </c>
      <c r="B390" s="28"/>
      <c r="C390" s="28"/>
      <c r="D390" s="29"/>
      <c r="E390" s="30">
        <f t="shared" si="30"/>
        <v>0</v>
      </c>
      <c r="F390" s="30">
        <f t="shared" si="31"/>
        <v>0</v>
      </c>
      <c r="G390" s="30">
        <f t="shared" si="32"/>
        <v>0</v>
      </c>
      <c r="H390" s="30">
        <f t="shared" si="33"/>
        <v>0</v>
      </c>
      <c r="I390" s="39">
        <f>IF(D390&gt;0,VLOOKUP(D390,税率表!$A$48:$D$52,3,1),0)</f>
        <v>0</v>
      </c>
      <c r="J390" s="39">
        <f>IF(D390&gt;0,VLOOKUP(D390,税率表!$A$48:$D$52,4,1),0)</f>
        <v>0</v>
      </c>
      <c r="K390" s="39">
        <f>IF(D390&gt;税率表!$F$1,ROUND((D390-J390)/I390,2),'居民劳务费-倒算'!D390)</f>
        <v>0</v>
      </c>
      <c r="L390" s="39">
        <f t="shared" si="34"/>
        <v>0</v>
      </c>
    </row>
    <row r="391" spans="1:12">
      <c r="A391" s="28">
        <v>390</v>
      </c>
      <c r="B391" s="28"/>
      <c r="C391" s="28"/>
      <c r="D391" s="29"/>
      <c r="E391" s="30">
        <f t="shared" si="30"/>
        <v>0</v>
      </c>
      <c r="F391" s="30">
        <f t="shared" si="31"/>
        <v>0</v>
      </c>
      <c r="G391" s="30">
        <f t="shared" si="32"/>
        <v>0</v>
      </c>
      <c r="H391" s="30">
        <f t="shared" si="33"/>
        <v>0</v>
      </c>
      <c r="I391" s="39">
        <f>IF(D391&gt;0,VLOOKUP(D391,税率表!$A$48:$D$52,3,1),0)</f>
        <v>0</v>
      </c>
      <c r="J391" s="39">
        <f>IF(D391&gt;0,VLOOKUP(D391,税率表!$A$48:$D$52,4,1),0)</f>
        <v>0</v>
      </c>
      <c r="K391" s="39">
        <f>IF(D391&gt;税率表!$F$1,ROUND((D391-J391)/I391,2),'居民劳务费-倒算'!D391)</f>
        <v>0</v>
      </c>
      <c r="L391" s="39">
        <f t="shared" si="34"/>
        <v>0</v>
      </c>
    </row>
    <row r="392" spans="1:12">
      <c r="A392" s="28">
        <v>391</v>
      </c>
      <c r="B392" s="28"/>
      <c r="C392" s="28"/>
      <c r="D392" s="29"/>
      <c r="E392" s="30">
        <f t="shared" si="30"/>
        <v>0</v>
      </c>
      <c r="F392" s="30">
        <f t="shared" si="31"/>
        <v>0</v>
      </c>
      <c r="G392" s="30">
        <f t="shared" si="32"/>
        <v>0</v>
      </c>
      <c r="H392" s="30">
        <f t="shared" si="33"/>
        <v>0</v>
      </c>
      <c r="I392" s="39">
        <f>IF(D392&gt;0,VLOOKUP(D392,税率表!$A$48:$D$52,3,1),0)</f>
        <v>0</v>
      </c>
      <c r="J392" s="39">
        <f>IF(D392&gt;0,VLOOKUP(D392,税率表!$A$48:$D$52,4,1),0)</f>
        <v>0</v>
      </c>
      <c r="K392" s="39">
        <f>IF(D392&gt;税率表!$F$1,ROUND((D392-J392)/I392,2),'居民劳务费-倒算'!D392)</f>
        <v>0</v>
      </c>
      <c r="L392" s="39">
        <f t="shared" si="34"/>
        <v>0</v>
      </c>
    </row>
    <row r="393" spans="1:12">
      <c r="A393" s="28">
        <v>392</v>
      </c>
      <c r="B393" s="28"/>
      <c r="C393" s="28"/>
      <c r="D393" s="29"/>
      <c r="E393" s="30">
        <f t="shared" si="30"/>
        <v>0</v>
      </c>
      <c r="F393" s="30">
        <f t="shared" si="31"/>
        <v>0</v>
      </c>
      <c r="G393" s="30">
        <f t="shared" si="32"/>
        <v>0</v>
      </c>
      <c r="H393" s="30">
        <f t="shared" si="33"/>
        <v>0</v>
      </c>
      <c r="I393" s="39">
        <f>IF(D393&gt;0,VLOOKUP(D393,税率表!$A$48:$D$52,3,1),0)</f>
        <v>0</v>
      </c>
      <c r="J393" s="39">
        <f>IF(D393&gt;0,VLOOKUP(D393,税率表!$A$48:$D$52,4,1),0)</f>
        <v>0</v>
      </c>
      <c r="K393" s="39">
        <f>IF(D393&gt;税率表!$F$1,ROUND((D393-J393)/I393,2),'居民劳务费-倒算'!D393)</f>
        <v>0</v>
      </c>
      <c r="L393" s="39">
        <f t="shared" si="34"/>
        <v>0</v>
      </c>
    </row>
    <row r="394" spans="1:12">
      <c r="A394" s="28">
        <v>393</v>
      </c>
      <c r="B394" s="28"/>
      <c r="C394" s="28"/>
      <c r="D394" s="29"/>
      <c r="E394" s="30">
        <f t="shared" ref="E394:E457" si="35">ROUND(IF(H394&lt;=800,0,IF(H394&lt;=25000,20%,IF(H394&lt;=62500,30%,IF(H394&gt;62500,40%)))),2)</f>
        <v>0</v>
      </c>
      <c r="F394" s="30">
        <f t="shared" ref="F394:F457" si="36">IF(D394="",0,ROUND(IF(H394&lt;=25000,0,IF(H394&lt;=62500,2000,7000)),2))</f>
        <v>0</v>
      </c>
      <c r="G394" s="30">
        <f t="shared" ref="G394:G457" si="37">ROUND(H394-D394,2)</f>
        <v>0</v>
      </c>
      <c r="H394" s="30">
        <f t="shared" ref="H394:H457" si="38">ROUND(IF(D394&lt;=800,D394,IF(D394&lt;=3360,(D394-160)/0.8,IF(D394&lt;=21000,D394/0.84,IF(D394&lt;=49500,(D394-2000)/0.76,IF(D394&gt;49500,(D394-7000)/0.68))))),2)</f>
        <v>0</v>
      </c>
      <c r="I394" s="39">
        <f>IF(D394&gt;0,VLOOKUP(D394,税率表!$A$48:$D$52,3,1),0)</f>
        <v>0</v>
      </c>
      <c r="J394" s="39">
        <f>IF(D394&gt;0,VLOOKUP(D394,税率表!$A$48:$D$52,4,1),0)</f>
        <v>0</v>
      </c>
      <c r="K394" s="39">
        <f>IF(D394&gt;税率表!$F$1,ROUND((D394-J394)/I394,2),'居民劳务费-倒算'!D394)</f>
        <v>0</v>
      </c>
      <c r="L394" s="39">
        <f t="shared" ref="L394:L457" si="39">K394-D394</f>
        <v>0</v>
      </c>
    </row>
    <row r="395" spans="1:12">
      <c r="A395" s="28">
        <v>394</v>
      </c>
      <c r="B395" s="28"/>
      <c r="C395" s="28"/>
      <c r="D395" s="29"/>
      <c r="E395" s="30">
        <f t="shared" si="35"/>
        <v>0</v>
      </c>
      <c r="F395" s="30">
        <f t="shared" si="36"/>
        <v>0</v>
      </c>
      <c r="G395" s="30">
        <f t="shared" si="37"/>
        <v>0</v>
      </c>
      <c r="H395" s="30">
        <f t="shared" si="38"/>
        <v>0</v>
      </c>
      <c r="I395" s="39">
        <f>IF(D395&gt;0,VLOOKUP(D395,税率表!$A$48:$D$52,3,1),0)</f>
        <v>0</v>
      </c>
      <c r="J395" s="39">
        <f>IF(D395&gt;0,VLOOKUP(D395,税率表!$A$48:$D$52,4,1),0)</f>
        <v>0</v>
      </c>
      <c r="K395" s="39">
        <f>IF(D395&gt;税率表!$F$1,ROUND((D395-J395)/I395,2),'居民劳务费-倒算'!D395)</f>
        <v>0</v>
      </c>
      <c r="L395" s="39">
        <f t="shared" si="39"/>
        <v>0</v>
      </c>
    </row>
    <row r="396" spans="1:12">
      <c r="A396" s="28">
        <v>395</v>
      </c>
      <c r="B396" s="28"/>
      <c r="C396" s="28"/>
      <c r="D396" s="29"/>
      <c r="E396" s="30">
        <f t="shared" si="35"/>
        <v>0</v>
      </c>
      <c r="F396" s="30">
        <f t="shared" si="36"/>
        <v>0</v>
      </c>
      <c r="G396" s="30">
        <f t="shared" si="37"/>
        <v>0</v>
      </c>
      <c r="H396" s="30">
        <f t="shared" si="38"/>
        <v>0</v>
      </c>
      <c r="I396" s="39">
        <f>IF(D396&gt;0,VLOOKUP(D396,税率表!$A$48:$D$52,3,1),0)</f>
        <v>0</v>
      </c>
      <c r="J396" s="39">
        <f>IF(D396&gt;0,VLOOKUP(D396,税率表!$A$48:$D$52,4,1),0)</f>
        <v>0</v>
      </c>
      <c r="K396" s="39">
        <f>IF(D396&gt;税率表!$F$1,ROUND((D396-J396)/I396,2),'居民劳务费-倒算'!D396)</f>
        <v>0</v>
      </c>
      <c r="L396" s="39">
        <f t="shared" si="39"/>
        <v>0</v>
      </c>
    </row>
    <row r="397" spans="1:12">
      <c r="A397" s="28">
        <v>396</v>
      </c>
      <c r="B397" s="28"/>
      <c r="C397" s="28"/>
      <c r="D397" s="29"/>
      <c r="E397" s="30">
        <f t="shared" si="35"/>
        <v>0</v>
      </c>
      <c r="F397" s="30">
        <f t="shared" si="36"/>
        <v>0</v>
      </c>
      <c r="G397" s="30">
        <f t="shared" si="37"/>
        <v>0</v>
      </c>
      <c r="H397" s="30">
        <f t="shared" si="38"/>
        <v>0</v>
      </c>
      <c r="I397" s="39">
        <f>IF(D397&gt;0,VLOOKUP(D397,税率表!$A$48:$D$52,3,1),0)</f>
        <v>0</v>
      </c>
      <c r="J397" s="39">
        <f>IF(D397&gt;0,VLOOKUP(D397,税率表!$A$48:$D$52,4,1),0)</f>
        <v>0</v>
      </c>
      <c r="K397" s="39">
        <f>IF(D397&gt;税率表!$F$1,ROUND((D397-J397)/I397,2),'居民劳务费-倒算'!D397)</f>
        <v>0</v>
      </c>
      <c r="L397" s="39">
        <f t="shared" si="39"/>
        <v>0</v>
      </c>
    </row>
    <row r="398" spans="1:12">
      <c r="A398" s="28">
        <v>397</v>
      </c>
      <c r="B398" s="28"/>
      <c r="C398" s="28"/>
      <c r="D398" s="29"/>
      <c r="E398" s="30">
        <f t="shared" si="35"/>
        <v>0</v>
      </c>
      <c r="F398" s="30">
        <f t="shared" si="36"/>
        <v>0</v>
      </c>
      <c r="G398" s="30">
        <f t="shared" si="37"/>
        <v>0</v>
      </c>
      <c r="H398" s="30">
        <f t="shared" si="38"/>
        <v>0</v>
      </c>
      <c r="I398" s="39">
        <f>IF(D398&gt;0,VLOOKUP(D398,税率表!$A$48:$D$52,3,1),0)</f>
        <v>0</v>
      </c>
      <c r="J398" s="39">
        <f>IF(D398&gt;0,VLOOKUP(D398,税率表!$A$48:$D$52,4,1),0)</f>
        <v>0</v>
      </c>
      <c r="K398" s="39">
        <f>IF(D398&gt;税率表!$F$1,ROUND((D398-J398)/I398,2),'居民劳务费-倒算'!D398)</f>
        <v>0</v>
      </c>
      <c r="L398" s="39">
        <f t="shared" si="39"/>
        <v>0</v>
      </c>
    </row>
    <row r="399" spans="1:12">
      <c r="A399" s="28">
        <v>398</v>
      </c>
      <c r="B399" s="28"/>
      <c r="C399" s="28"/>
      <c r="D399" s="29"/>
      <c r="E399" s="30">
        <f t="shared" si="35"/>
        <v>0</v>
      </c>
      <c r="F399" s="30">
        <f t="shared" si="36"/>
        <v>0</v>
      </c>
      <c r="G399" s="30">
        <f t="shared" si="37"/>
        <v>0</v>
      </c>
      <c r="H399" s="30">
        <f t="shared" si="38"/>
        <v>0</v>
      </c>
      <c r="I399" s="39">
        <f>IF(D399&gt;0,VLOOKUP(D399,税率表!$A$48:$D$52,3,1),0)</f>
        <v>0</v>
      </c>
      <c r="J399" s="39">
        <f>IF(D399&gt;0,VLOOKUP(D399,税率表!$A$48:$D$52,4,1),0)</f>
        <v>0</v>
      </c>
      <c r="K399" s="39">
        <f>IF(D399&gt;税率表!$F$1,ROUND((D399-J399)/I399,2),'居民劳务费-倒算'!D399)</f>
        <v>0</v>
      </c>
      <c r="L399" s="39">
        <f t="shared" si="39"/>
        <v>0</v>
      </c>
    </row>
    <row r="400" spans="1:12">
      <c r="A400" s="28">
        <v>399</v>
      </c>
      <c r="B400" s="28"/>
      <c r="C400" s="28"/>
      <c r="D400" s="29"/>
      <c r="E400" s="30">
        <f t="shared" si="35"/>
        <v>0</v>
      </c>
      <c r="F400" s="30">
        <f t="shared" si="36"/>
        <v>0</v>
      </c>
      <c r="G400" s="30">
        <f t="shared" si="37"/>
        <v>0</v>
      </c>
      <c r="H400" s="30">
        <f t="shared" si="38"/>
        <v>0</v>
      </c>
      <c r="I400" s="39">
        <f>IF(D400&gt;0,VLOOKUP(D400,税率表!$A$48:$D$52,3,1),0)</f>
        <v>0</v>
      </c>
      <c r="J400" s="39">
        <f>IF(D400&gt;0,VLOOKUP(D400,税率表!$A$48:$D$52,4,1),0)</f>
        <v>0</v>
      </c>
      <c r="K400" s="39">
        <f>IF(D400&gt;税率表!$F$1,ROUND((D400-J400)/I400,2),'居民劳务费-倒算'!D400)</f>
        <v>0</v>
      </c>
      <c r="L400" s="39">
        <f t="shared" si="39"/>
        <v>0</v>
      </c>
    </row>
    <row r="401" spans="1:12">
      <c r="A401" s="28">
        <v>400</v>
      </c>
      <c r="B401" s="28"/>
      <c r="C401" s="28"/>
      <c r="D401" s="29"/>
      <c r="E401" s="30">
        <f t="shared" si="35"/>
        <v>0</v>
      </c>
      <c r="F401" s="30">
        <f t="shared" si="36"/>
        <v>0</v>
      </c>
      <c r="G401" s="30">
        <f t="shared" si="37"/>
        <v>0</v>
      </c>
      <c r="H401" s="30">
        <f t="shared" si="38"/>
        <v>0</v>
      </c>
      <c r="I401" s="39">
        <f>IF(D401&gt;0,VLOOKUP(D401,税率表!$A$48:$D$52,3,1),0)</f>
        <v>0</v>
      </c>
      <c r="J401" s="39">
        <f>IF(D401&gt;0,VLOOKUP(D401,税率表!$A$48:$D$52,4,1),0)</f>
        <v>0</v>
      </c>
      <c r="K401" s="39">
        <f>IF(D401&gt;税率表!$F$1,ROUND((D401-J401)/I401,2),'居民劳务费-倒算'!D401)</f>
        <v>0</v>
      </c>
      <c r="L401" s="39">
        <f t="shared" si="39"/>
        <v>0</v>
      </c>
    </row>
    <row r="402" spans="1:12">
      <c r="A402" s="28">
        <v>401</v>
      </c>
      <c r="B402" s="28"/>
      <c r="C402" s="28"/>
      <c r="D402" s="29"/>
      <c r="E402" s="30">
        <f t="shared" si="35"/>
        <v>0</v>
      </c>
      <c r="F402" s="30">
        <f t="shared" si="36"/>
        <v>0</v>
      </c>
      <c r="G402" s="30">
        <f t="shared" si="37"/>
        <v>0</v>
      </c>
      <c r="H402" s="30">
        <f t="shared" si="38"/>
        <v>0</v>
      </c>
      <c r="I402" s="39">
        <f>IF(D402&gt;0,VLOOKUP(D402,税率表!$A$48:$D$52,3,1),0)</f>
        <v>0</v>
      </c>
      <c r="J402" s="39">
        <f>IF(D402&gt;0,VLOOKUP(D402,税率表!$A$48:$D$52,4,1),0)</f>
        <v>0</v>
      </c>
      <c r="K402" s="39">
        <f>IF(D402&gt;税率表!$F$1,ROUND((D402-J402)/I402,2),'居民劳务费-倒算'!D402)</f>
        <v>0</v>
      </c>
      <c r="L402" s="39">
        <f t="shared" si="39"/>
        <v>0</v>
      </c>
    </row>
    <row r="403" spans="1:12">
      <c r="A403" s="28">
        <v>402</v>
      </c>
      <c r="B403" s="28"/>
      <c r="C403" s="28"/>
      <c r="D403" s="29"/>
      <c r="E403" s="30">
        <f t="shared" si="35"/>
        <v>0</v>
      </c>
      <c r="F403" s="30">
        <f t="shared" si="36"/>
        <v>0</v>
      </c>
      <c r="G403" s="30">
        <f t="shared" si="37"/>
        <v>0</v>
      </c>
      <c r="H403" s="30">
        <f t="shared" si="38"/>
        <v>0</v>
      </c>
      <c r="I403" s="39">
        <f>IF(D403&gt;0,VLOOKUP(D403,税率表!$A$48:$D$52,3,1),0)</f>
        <v>0</v>
      </c>
      <c r="J403" s="39">
        <f>IF(D403&gt;0,VLOOKUP(D403,税率表!$A$48:$D$52,4,1),0)</f>
        <v>0</v>
      </c>
      <c r="K403" s="39">
        <f>IF(D403&gt;税率表!$F$1,ROUND((D403-J403)/I403,2),'居民劳务费-倒算'!D403)</f>
        <v>0</v>
      </c>
      <c r="L403" s="39">
        <f t="shared" si="39"/>
        <v>0</v>
      </c>
    </row>
    <row r="404" spans="1:12">
      <c r="A404" s="28">
        <v>403</v>
      </c>
      <c r="B404" s="28"/>
      <c r="C404" s="28"/>
      <c r="D404" s="29"/>
      <c r="E404" s="30">
        <f t="shared" si="35"/>
        <v>0</v>
      </c>
      <c r="F404" s="30">
        <f t="shared" si="36"/>
        <v>0</v>
      </c>
      <c r="G404" s="30">
        <f t="shared" si="37"/>
        <v>0</v>
      </c>
      <c r="H404" s="30">
        <f t="shared" si="38"/>
        <v>0</v>
      </c>
      <c r="I404" s="39">
        <f>IF(D404&gt;0,VLOOKUP(D404,税率表!$A$48:$D$52,3,1),0)</f>
        <v>0</v>
      </c>
      <c r="J404" s="39">
        <f>IF(D404&gt;0,VLOOKUP(D404,税率表!$A$48:$D$52,4,1),0)</f>
        <v>0</v>
      </c>
      <c r="K404" s="39">
        <f>IF(D404&gt;税率表!$F$1,ROUND((D404-J404)/I404,2),'居民劳务费-倒算'!D404)</f>
        <v>0</v>
      </c>
      <c r="L404" s="39">
        <f t="shared" si="39"/>
        <v>0</v>
      </c>
    </row>
    <row r="405" spans="1:12">
      <c r="A405" s="28">
        <v>404</v>
      </c>
      <c r="B405" s="28"/>
      <c r="C405" s="28"/>
      <c r="D405" s="29"/>
      <c r="E405" s="30">
        <f t="shared" si="35"/>
        <v>0</v>
      </c>
      <c r="F405" s="30">
        <f t="shared" si="36"/>
        <v>0</v>
      </c>
      <c r="G405" s="30">
        <f t="shared" si="37"/>
        <v>0</v>
      </c>
      <c r="H405" s="30">
        <f t="shared" si="38"/>
        <v>0</v>
      </c>
      <c r="I405" s="39">
        <f>IF(D405&gt;0,VLOOKUP(D405,税率表!$A$48:$D$52,3,1),0)</f>
        <v>0</v>
      </c>
      <c r="J405" s="39">
        <f>IF(D405&gt;0,VLOOKUP(D405,税率表!$A$48:$D$52,4,1),0)</f>
        <v>0</v>
      </c>
      <c r="K405" s="39">
        <f>IF(D405&gt;税率表!$F$1,ROUND((D405-J405)/I405,2),'居民劳务费-倒算'!D405)</f>
        <v>0</v>
      </c>
      <c r="L405" s="39">
        <f t="shared" si="39"/>
        <v>0</v>
      </c>
    </row>
    <row r="406" spans="1:12">
      <c r="A406" s="28">
        <v>405</v>
      </c>
      <c r="B406" s="28"/>
      <c r="C406" s="28"/>
      <c r="D406" s="29"/>
      <c r="E406" s="30">
        <f t="shared" si="35"/>
        <v>0</v>
      </c>
      <c r="F406" s="30">
        <f t="shared" si="36"/>
        <v>0</v>
      </c>
      <c r="G406" s="30">
        <f t="shared" si="37"/>
        <v>0</v>
      </c>
      <c r="H406" s="30">
        <f t="shared" si="38"/>
        <v>0</v>
      </c>
      <c r="I406" s="39">
        <f>IF(D406&gt;0,VLOOKUP(D406,税率表!$A$48:$D$52,3,1),0)</f>
        <v>0</v>
      </c>
      <c r="J406" s="39">
        <f>IF(D406&gt;0,VLOOKUP(D406,税率表!$A$48:$D$52,4,1),0)</f>
        <v>0</v>
      </c>
      <c r="K406" s="39">
        <f>IF(D406&gt;税率表!$F$1,ROUND((D406-J406)/I406,2),'居民劳务费-倒算'!D406)</f>
        <v>0</v>
      </c>
      <c r="L406" s="39">
        <f t="shared" si="39"/>
        <v>0</v>
      </c>
    </row>
    <row r="407" spans="1:12">
      <c r="A407" s="28">
        <v>406</v>
      </c>
      <c r="B407" s="28"/>
      <c r="C407" s="28"/>
      <c r="D407" s="29"/>
      <c r="E407" s="30">
        <f t="shared" si="35"/>
        <v>0</v>
      </c>
      <c r="F407" s="30">
        <f t="shared" si="36"/>
        <v>0</v>
      </c>
      <c r="G407" s="30">
        <f t="shared" si="37"/>
        <v>0</v>
      </c>
      <c r="H407" s="30">
        <f t="shared" si="38"/>
        <v>0</v>
      </c>
      <c r="I407" s="39">
        <f>IF(D407&gt;0,VLOOKUP(D407,税率表!$A$48:$D$52,3,1),0)</f>
        <v>0</v>
      </c>
      <c r="J407" s="39">
        <f>IF(D407&gt;0,VLOOKUP(D407,税率表!$A$48:$D$52,4,1),0)</f>
        <v>0</v>
      </c>
      <c r="K407" s="39">
        <f>IF(D407&gt;税率表!$F$1,ROUND((D407-J407)/I407,2),'居民劳务费-倒算'!D407)</f>
        <v>0</v>
      </c>
      <c r="L407" s="39">
        <f t="shared" si="39"/>
        <v>0</v>
      </c>
    </row>
    <row r="408" spans="1:12">
      <c r="A408" s="28">
        <v>407</v>
      </c>
      <c r="B408" s="28"/>
      <c r="C408" s="28"/>
      <c r="D408" s="29"/>
      <c r="E408" s="30">
        <f t="shared" si="35"/>
        <v>0</v>
      </c>
      <c r="F408" s="30">
        <f t="shared" si="36"/>
        <v>0</v>
      </c>
      <c r="G408" s="30">
        <f t="shared" si="37"/>
        <v>0</v>
      </c>
      <c r="H408" s="30">
        <f t="shared" si="38"/>
        <v>0</v>
      </c>
      <c r="I408" s="39">
        <f>IF(D408&gt;0,VLOOKUP(D408,税率表!$A$48:$D$52,3,1),0)</f>
        <v>0</v>
      </c>
      <c r="J408" s="39">
        <f>IF(D408&gt;0,VLOOKUP(D408,税率表!$A$48:$D$52,4,1),0)</f>
        <v>0</v>
      </c>
      <c r="K408" s="39">
        <f>IF(D408&gt;税率表!$F$1,ROUND((D408-J408)/I408,2),'居民劳务费-倒算'!D408)</f>
        <v>0</v>
      </c>
      <c r="L408" s="39">
        <f t="shared" si="39"/>
        <v>0</v>
      </c>
    </row>
    <row r="409" spans="1:12">
      <c r="A409" s="28">
        <v>408</v>
      </c>
      <c r="B409" s="28"/>
      <c r="C409" s="28"/>
      <c r="D409" s="29"/>
      <c r="E409" s="30">
        <f t="shared" si="35"/>
        <v>0</v>
      </c>
      <c r="F409" s="30">
        <f t="shared" si="36"/>
        <v>0</v>
      </c>
      <c r="G409" s="30">
        <f t="shared" si="37"/>
        <v>0</v>
      </c>
      <c r="H409" s="30">
        <f t="shared" si="38"/>
        <v>0</v>
      </c>
      <c r="I409" s="39">
        <f>IF(D409&gt;0,VLOOKUP(D409,税率表!$A$48:$D$52,3,1),0)</f>
        <v>0</v>
      </c>
      <c r="J409" s="39">
        <f>IF(D409&gt;0,VLOOKUP(D409,税率表!$A$48:$D$52,4,1),0)</f>
        <v>0</v>
      </c>
      <c r="K409" s="39">
        <f>IF(D409&gt;税率表!$F$1,ROUND((D409-J409)/I409,2),'居民劳务费-倒算'!D409)</f>
        <v>0</v>
      </c>
      <c r="L409" s="39">
        <f t="shared" si="39"/>
        <v>0</v>
      </c>
    </row>
    <row r="410" spans="1:12">
      <c r="A410" s="28">
        <v>409</v>
      </c>
      <c r="B410" s="28"/>
      <c r="C410" s="28"/>
      <c r="D410" s="29"/>
      <c r="E410" s="30">
        <f t="shared" si="35"/>
        <v>0</v>
      </c>
      <c r="F410" s="30">
        <f t="shared" si="36"/>
        <v>0</v>
      </c>
      <c r="G410" s="30">
        <f t="shared" si="37"/>
        <v>0</v>
      </c>
      <c r="H410" s="30">
        <f t="shared" si="38"/>
        <v>0</v>
      </c>
      <c r="I410" s="39">
        <f>IF(D410&gt;0,VLOOKUP(D410,税率表!$A$48:$D$52,3,1),0)</f>
        <v>0</v>
      </c>
      <c r="J410" s="39">
        <f>IF(D410&gt;0,VLOOKUP(D410,税率表!$A$48:$D$52,4,1),0)</f>
        <v>0</v>
      </c>
      <c r="K410" s="39">
        <f>IF(D410&gt;税率表!$F$1,ROUND((D410-J410)/I410,2),'居民劳务费-倒算'!D410)</f>
        <v>0</v>
      </c>
      <c r="L410" s="39">
        <f t="shared" si="39"/>
        <v>0</v>
      </c>
    </row>
    <row r="411" spans="1:12">
      <c r="A411" s="28">
        <v>410</v>
      </c>
      <c r="B411" s="28"/>
      <c r="C411" s="28"/>
      <c r="D411" s="29"/>
      <c r="E411" s="30">
        <f t="shared" si="35"/>
        <v>0</v>
      </c>
      <c r="F411" s="30">
        <f t="shared" si="36"/>
        <v>0</v>
      </c>
      <c r="G411" s="30">
        <f t="shared" si="37"/>
        <v>0</v>
      </c>
      <c r="H411" s="30">
        <f t="shared" si="38"/>
        <v>0</v>
      </c>
      <c r="I411" s="39">
        <f>IF(D411&gt;0,VLOOKUP(D411,税率表!$A$48:$D$52,3,1),0)</f>
        <v>0</v>
      </c>
      <c r="J411" s="39">
        <f>IF(D411&gt;0,VLOOKUP(D411,税率表!$A$48:$D$52,4,1),0)</f>
        <v>0</v>
      </c>
      <c r="K411" s="39">
        <f>IF(D411&gt;税率表!$F$1,ROUND((D411-J411)/I411,2),'居民劳务费-倒算'!D411)</f>
        <v>0</v>
      </c>
      <c r="L411" s="39">
        <f t="shared" si="39"/>
        <v>0</v>
      </c>
    </row>
    <row r="412" spans="1:12">
      <c r="A412" s="28">
        <v>411</v>
      </c>
      <c r="B412" s="28"/>
      <c r="C412" s="28"/>
      <c r="D412" s="29"/>
      <c r="E412" s="30">
        <f t="shared" si="35"/>
        <v>0</v>
      </c>
      <c r="F412" s="30">
        <f t="shared" si="36"/>
        <v>0</v>
      </c>
      <c r="G412" s="30">
        <f t="shared" si="37"/>
        <v>0</v>
      </c>
      <c r="H412" s="30">
        <f t="shared" si="38"/>
        <v>0</v>
      </c>
      <c r="I412" s="39">
        <f>IF(D412&gt;0,VLOOKUP(D412,税率表!$A$48:$D$52,3,1),0)</f>
        <v>0</v>
      </c>
      <c r="J412" s="39">
        <f>IF(D412&gt;0,VLOOKUP(D412,税率表!$A$48:$D$52,4,1),0)</f>
        <v>0</v>
      </c>
      <c r="K412" s="39">
        <f>IF(D412&gt;税率表!$F$1,ROUND((D412-J412)/I412,2),'居民劳务费-倒算'!D412)</f>
        <v>0</v>
      </c>
      <c r="L412" s="39">
        <f t="shared" si="39"/>
        <v>0</v>
      </c>
    </row>
    <row r="413" spans="1:12">
      <c r="A413" s="28">
        <v>412</v>
      </c>
      <c r="B413" s="28"/>
      <c r="C413" s="28"/>
      <c r="D413" s="29"/>
      <c r="E413" s="30">
        <f t="shared" si="35"/>
        <v>0</v>
      </c>
      <c r="F413" s="30">
        <f t="shared" si="36"/>
        <v>0</v>
      </c>
      <c r="G413" s="30">
        <f t="shared" si="37"/>
        <v>0</v>
      </c>
      <c r="H413" s="30">
        <f t="shared" si="38"/>
        <v>0</v>
      </c>
      <c r="I413" s="39">
        <f>IF(D413&gt;0,VLOOKUP(D413,税率表!$A$48:$D$52,3,1),0)</f>
        <v>0</v>
      </c>
      <c r="J413" s="39">
        <f>IF(D413&gt;0,VLOOKUP(D413,税率表!$A$48:$D$52,4,1),0)</f>
        <v>0</v>
      </c>
      <c r="K413" s="39">
        <f>IF(D413&gt;税率表!$F$1,ROUND((D413-J413)/I413,2),'居民劳务费-倒算'!D413)</f>
        <v>0</v>
      </c>
      <c r="L413" s="39">
        <f t="shared" si="39"/>
        <v>0</v>
      </c>
    </row>
    <row r="414" spans="1:12">
      <c r="A414" s="28">
        <v>413</v>
      </c>
      <c r="B414" s="28"/>
      <c r="C414" s="28"/>
      <c r="D414" s="29"/>
      <c r="E414" s="30">
        <f t="shared" si="35"/>
        <v>0</v>
      </c>
      <c r="F414" s="30">
        <f t="shared" si="36"/>
        <v>0</v>
      </c>
      <c r="G414" s="30">
        <f t="shared" si="37"/>
        <v>0</v>
      </c>
      <c r="H414" s="30">
        <f t="shared" si="38"/>
        <v>0</v>
      </c>
      <c r="I414" s="39">
        <f>IF(D414&gt;0,VLOOKUP(D414,税率表!$A$48:$D$52,3,1),0)</f>
        <v>0</v>
      </c>
      <c r="J414" s="39">
        <f>IF(D414&gt;0,VLOOKUP(D414,税率表!$A$48:$D$52,4,1),0)</f>
        <v>0</v>
      </c>
      <c r="K414" s="39">
        <f>IF(D414&gt;税率表!$F$1,ROUND((D414-J414)/I414,2),'居民劳务费-倒算'!D414)</f>
        <v>0</v>
      </c>
      <c r="L414" s="39">
        <f t="shared" si="39"/>
        <v>0</v>
      </c>
    </row>
    <row r="415" spans="1:12">
      <c r="A415" s="28">
        <v>414</v>
      </c>
      <c r="B415" s="28"/>
      <c r="C415" s="28"/>
      <c r="D415" s="29"/>
      <c r="E415" s="30">
        <f t="shared" si="35"/>
        <v>0</v>
      </c>
      <c r="F415" s="30">
        <f t="shared" si="36"/>
        <v>0</v>
      </c>
      <c r="G415" s="30">
        <f t="shared" si="37"/>
        <v>0</v>
      </c>
      <c r="H415" s="30">
        <f t="shared" si="38"/>
        <v>0</v>
      </c>
      <c r="I415" s="39">
        <f>IF(D415&gt;0,VLOOKUP(D415,税率表!$A$48:$D$52,3,1),0)</f>
        <v>0</v>
      </c>
      <c r="J415" s="39">
        <f>IF(D415&gt;0,VLOOKUP(D415,税率表!$A$48:$D$52,4,1),0)</f>
        <v>0</v>
      </c>
      <c r="K415" s="39">
        <f>IF(D415&gt;税率表!$F$1,ROUND((D415-J415)/I415,2),'居民劳务费-倒算'!D415)</f>
        <v>0</v>
      </c>
      <c r="L415" s="39">
        <f t="shared" si="39"/>
        <v>0</v>
      </c>
    </row>
    <row r="416" spans="1:12">
      <c r="A416" s="28">
        <v>415</v>
      </c>
      <c r="B416" s="28"/>
      <c r="C416" s="28"/>
      <c r="D416" s="29"/>
      <c r="E416" s="30">
        <f t="shared" si="35"/>
        <v>0</v>
      </c>
      <c r="F416" s="30">
        <f t="shared" si="36"/>
        <v>0</v>
      </c>
      <c r="G416" s="30">
        <f t="shared" si="37"/>
        <v>0</v>
      </c>
      <c r="H416" s="30">
        <f t="shared" si="38"/>
        <v>0</v>
      </c>
      <c r="I416" s="39">
        <f>IF(D416&gt;0,VLOOKUP(D416,税率表!$A$48:$D$52,3,1),0)</f>
        <v>0</v>
      </c>
      <c r="J416" s="39">
        <f>IF(D416&gt;0,VLOOKUP(D416,税率表!$A$48:$D$52,4,1),0)</f>
        <v>0</v>
      </c>
      <c r="K416" s="39">
        <f>IF(D416&gt;税率表!$F$1,ROUND((D416-J416)/I416,2),'居民劳务费-倒算'!D416)</f>
        <v>0</v>
      </c>
      <c r="L416" s="39">
        <f t="shared" si="39"/>
        <v>0</v>
      </c>
    </row>
    <row r="417" spans="1:12">
      <c r="A417" s="28">
        <v>416</v>
      </c>
      <c r="B417" s="28"/>
      <c r="C417" s="28"/>
      <c r="D417" s="29"/>
      <c r="E417" s="30">
        <f t="shared" si="35"/>
        <v>0</v>
      </c>
      <c r="F417" s="30">
        <f t="shared" si="36"/>
        <v>0</v>
      </c>
      <c r="G417" s="30">
        <f t="shared" si="37"/>
        <v>0</v>
      </c>
      <c r="H417" s="30">
        <f t="shared" si="38"/>
        <v>0</v>
      </c>
      <c r="I417" s="39">
        <f>IF(D417&gt;0,VLOOKUP(D417,税率表!$A$48:$D$52,3,1),0)</f>
        <v>0</v>
      </c>
      <c r="J417" s="39">
        <f>IF(D417&gt;0,VLOOKUP(D417,税率表!$A$48:$D$52,4,1),0)</f>
        <v>0</v>
      </c>
      <c r="K417" s="39">
        <f>IF(D417&gt;税率表!$F$1,ROUND((D417-J417)/I417,2),'居民劳务费-倒算'!D417)</f>
        <v>0</v>
      </c>
      <c r="L417" s="39">
        <f t="shared" si="39"/>
        <v>0</v>
      </c>
    </row>
    <row r="418" spans="1:12">
      <c r="A418" s="28">
        <v>417</v>
      </c>
      <c r="B418" s="28"/>
      <c r="C418" s="28"/>
      <c r="D418" s="29"/>
      <c r="E418" s="30">
        <f t="shared" si="35"/>
        <v>0</v>
      </c>
      <c r="F418" s="30">
        <f t="shared" si="36"/>
        <v>0</v>
      </c>
      <c r="G418" s="30">
        <f t="shared" si="37"/>
        <v>0</v>
      </c>
      <c r="H418" s="30">
        <f t="shared" si="38"/>
        <v>0</v>
      </c>
      <c r="I418" s="39">
        <f>IF(D418&gt;0,VLOOKUP(D418,税率表!$A$48:$D$52,3,1),0)</f>
        <v>0</v>
      </c>
      <c r="J418" s="39">
        <f>IF(D418&gt;0,VLOOKUP(D418,税率表!$A$48:$D$52,4,1),0)</f>
        <v>0</v>
      </c>
      <c r="K418" s="39">
        <f>IF(D418&gt;税率表!$F$1,ROUND((D418-J418)/I418,2),'居民劳务费-倒算'!D418)</f>
        <v>0</v>
      </c>
      <c r="L418" s="39">
        <f t="shared" si="39"/>
        <v>0</v>
      </c>
    </row>
    <row r="419" spans="1:12">
      <c r="A419" s="28">
        <v>418</v>
      </c>
      <c r="B419" s="28"/>
      <c r="C419" s="28"/>
      <c r="D419" s="29"/>
      <c r="E419" s="30">
        <f t="shared" si="35"/>
        <v>0</v>
      </c>
      <c r="F419" s="30">
        <f t="shared" si="36"/>
        <v>0</v>
      </c>
      <c r="G419" s="30">
        <f t="shared" si="37"/>
        <v>0</v>
      </c>
      <c r="H419" s="30">
        <f t="shared" si="38"/>
        <v>0</v>
      </c>
      <c r="I419" s="39">
        <f>IF(D419&gt;0,VLOOKUP(D419,税率表!$A$48:$D$52,3,1),0)</f>
        <v>0</v>
      </c>
      <c r="J419" s="39">
        <f>IF(D419&gt;0,VLOOKUP(D419,税率表!$A$48:$D$52,4,1),0)</f>
        <v>0</v>
      </c>
      <c r="K419" s="39">
        <f>IF(D419&gt;税率表!$F$1,ROUND((D419-J419)/I419,2),'居民劳务费-倒算'!D419)</f>
        <v>0</v>
      </c>
      <c r="L419" s="39">
        <f t="shared" si="39"/>
        <v>0</v>
      </c>
    </row>
    <row r="420" spans="1:12">
      <c r="A420" s="28">
        <v>419</v>
      </c>
      <c r="B420" s="28"/>
      <c r="C420" s="28"/>
      <c r="D420" s="29"/>
      <c r="E420" s="30">
        <f t="shared" si="35"/>
        <v>0</v>
      </c>
      <c r="F420" s="30">
        <f t="shared" si="36"/>
        <v>0</v>
      </c>
      <c r="G420" s="30">
        <f t="shared" si="37"/>
        <v>0</v>
      </c>
      <c r="H420" s="30">
        <f t="shared" si="38"/>
        <v>0</v>
      </c>
      <c r="I420" s="39">
        <f>IF(D420&gt;0,VLOOKUP(D420,税率表!$A$48:$D$52,3,1),0)</f>
        <v>0</v>
      </c>
      <c r="J420" s="39">
        <f>IF(D420&gt;0,VLOOKUP(D420,税率表!$A$48:$D$52,4,1),0)</f>
        <v>0</v>
      </c>
      <c r="K420" s="39">
        <f>IF(D420&gt;税率表!$F$1,ROUND((D420-J420)/I420,2),'居民劳务费-倒算'!D420)</f>
        <v>0</v>
      </c>
      <c r="L420" s="39">
        <f t="shared" si="39"/>
        <v>0</v>
      </c>
    </row>
    <row r="421" spans="1:12">
      <c r="A421" s="28">
        <v>420</v>
      </c>
      <c r="B421" s="28"/>
      <c r="C421" s="28"/>
      <c r="D421" s="29"/>
      <c r="E421" s="30">
        <f t="shared" si="35"/>
        <v>0</v>
      </c>
      <c r="F421" s="30">
        <f t="shared" si="36"/>
        <v>0</v>
      </c>
      <c r="G421" s="30">
        <f t="shared" si="37"/>
        <v>0</v>
      </c>
      <c r="H421" s="30">
        <f t="shared" si="38"/>
        <v>0</v>
      </c>
      <c r="I421" s="39">
        <f>IF(D421&gt;0,VLOOKUP(D421,税率表!$A$48:$D$52,3,1),0)</f>
        <v>0</v>
      </c>
      <c r="J421" s="39">
        <f>IF(D421&gt;0,VLOOKUP(D421,税率表!$A$48:$D$52,4,1),0)</f>
        <v>0</v>
      </c>
      <c r="K421" s="39">
        <f>IF(D421&gt;税率表!$F$1,ROUND((D421-J421)/I421,2),'居民劳务费-倒算'!D421)</f>
        <v>0</v>
      </c>
      <c r="L421" s="39">
        <f t="shared" si="39"/>
        <v>0</v>
      </c>
    </row>
    <row r="422" spans="1:12">
      <c r="A422" s="28">
        <v>421</v>
      </c>
      <c r="B422" s="28"/>
      <c r="C422" s="28"/>
      <c r="D422" s="29"/>
      <c r="E422" s="30">
        <f t="shared" si="35"/>
        <v>0</v>
      </c>
      <c r="F422" s="30">
        <f t="shared" si="36"/>
        <v>0</v>
      </c>
      <c r="G422" s="30">
        <f t="shared" si="37"/>
        <v>0</v>
      </c>
      <c r="H422" s="30">
        <f t="shared" si="38"/>
        <v>0</v>
      </c>
      <c r="I422" s="39">
        <f>IF(D422&gt;0,VLOOKUP(D422,税率表!$A$48:$D$52,3,1),0)</f>
        <v>0</v>
      </c>
      <c r="J422" s="39">
        <f>IF(D422&gt;0,VLOOKUP(D422,税率表!$A$48:$D$52,4,1),0)</f>
        <v>0</v>
      </c>
      <c r="K422" s="39">
        <f>IF(D422&gt;税率表!$F$1,ROUND((D422-J422)/I422,2),'居民劳务费-倒算'!D422)</f>
        <v>0</v>
      </c>
      <c r="L422" s="39">
        <f t="shared" si="39"/>
        <v>0</v>
      </c>
    </row>
    <row r="423" spans="1:12">
      <c r="A423" s="28">
        <v>422</v>
      </c>
      <c r="B423" s="28"/>
      <c r="C423" s="28"/>
      <c r="D423" s="29"/>
      <c r="E423" s="30">
        <f t="shared" si="35"/>
        <v>0</v>
      </c>
      <c r="F423" s="30">
        <f t="shared" si="36"/>
        <v>0</v>
      </c>
      <c r="G423" s="30">
        <f t="shared" si="37"/>
        <v>0</v>
      </c>
      <c r="H423" s="30">
        <f t="shared" si="38"/>
        <v>0</v>
      </c>
      <c r="I423" s="39">
        <f>IF(D423&gt;0,VLOOKUP(D423,税率表!$A$48:$D$52,3,1),0)</f>
        <v>0</v>
      </c>
      <c r="J423" s="39">
        <f>IF(D423&gt;0,VLOOKUP(D423,税率表!$A$48:$D$52,4,1),0)</f>
        <v>0</v>
      </c>
      <c r="K423" s="39">
        <f>IF(D423&gt;税率表!$F$1,ROUND((D423-J423)/I423,2),'居民劳务费-倒算'!D423)</f>
        <v>0</v>
      </c>
      <c r="L423" s="39">
        <f t="shared" si="39"/>
        <v>0</v>
      </c>
    </row>
    <row r="424" spans="1:12">
      <c r="A424" s="28">
        <v>423</v>
      </c>
      <c r="B424" s="28"/>
      <c r="C424" s="28"/>
      <c r="D424" s="29"/>
      <c r="E424" s="30">
        <f t="shared" si="35"/>
        <v>0</v>
      </c>
      <c r="F424" s="30">
        <f t="shared" si="36"/>
        <v>0</v>
      </c>
      <c r="G424" s="30">
        <f t="shared" si="37"/>
        <v>0</v>
      </c>
      <c r="H424" s="30">
        <f t="shared" si="38"/>
        <v>0</v>
      </c>
      <c r="I424" s="39">
        <f>IF(D424&gt;0,VLOOKUP(D424,税率表!$A$48:$D$52,3,1),0)</f>
        <v>0</v>
      </c>
      <c r="J424" s="39">
        <f>IF(D424&gt;0,VLOOKUP(D424,税率表!$A$48:$D$52,4,1),0)</f>
        <v>0</v>
      </c>
      <c r="K424" s="39">
        <f>IF(D424&gt;税率表!$F$1,ROUND((D424-J424)/I424,2),'居民劳务费-倒算'!D424)</f>
        <v>0</v>
      </c>
      <c r="L424" s="39">
        <f t="shared" si="39"/>
        <v>0</v>
      </c>
    </row>
    <row r="425" spans="1:12">
      <c r="A425" s="28">
        <v>424</v>
      </c>
      <c r="B425" s="28"/>
      <c r="C425" s="28"/>
      <c r="D425" s="29"/>
      <c r="E425" s="30">
        <f t="shared" si="35"/>
        <v>0</v>
      </c>
      <c r="F425" s="30">
        <f t="shared" si="36"/>
        <v>0</v>
      </c>
      <c r="G425" s="30">
        <f t="shared" si="37"/>
        <v>0</v>
      </c>
      <c r="H425" s="30">
        <f t="shared" si="38"/>
        <v>0</v>
      </c>
      <c r="I425" s="39">
        <f>IF(D425&gt;0,VLOOKUP(D425,税率表!$A$48:$D$52,3,1),0)</f>
        <v>0</v>
      </c>
      <c r="J425" s="39">
        <f>IF(D425&gt;0,VLOOKUP(D425,税率表!$A$48:$D$52,4,1),0)</f>
        <v>0</v>
      </c>
      <c r="K425" s="39">
        <f>IF(D425&gt;税率表!$F$1,ROUND((D425-J425)/I425,2),'居民劳务费-倒算'!D425)</f>
        <v>0</v>
      </c>
      <c r="L425" s="39">
        <f t="shared" si="39"/>
        <v>0</v>
      </c>
    </row>
    <row r="426" spans="1:12">
      <c r="A426" s="28">
        <v>425</v>
      </c>
      <c r="B426" s="28"/>
      <c r="C426" s="28"/>
      <c r="D426" s="29"/>
      <c r="E426" s="30">
        <f t="shared" si="35"/>
        <v>0</v>
      </c>
      <c r="F426" s="30">
        <f t="shared" si="36"/>
        <v>0</v>
      </c>
      <c r="G426" s="30">
        <f t="shared" si="37"/>
        <v>0</v>
      </c>
      <c r="H426" s="30">
        <f t="shared" si="38"/>
        <v>0</v>
      </c>
      <c r="I426" s="39">
        <f>IF(D426&gt;0,VLOOKUP(D426,税率表!$A$48:$D$52,3,1),0)</f>
        <v>0</v>
      </c>
      <c r="J426" s="39">
        <f>IF(D426&gt;0,VLOOKUP(D426,税率表!$A$48:$D$52,4,1),0)</f>
        <v>0</v>
      </c>
      <c r="K426" s="39">
        <f>IF(D426&gt;税率表!$F$1,ROUND((D426-J426)/I426,2),'居民劳务费-倒算'!D426)</f>
        <v>0</v>
      </c>
      <c r="L426" s="39">
        <f t="shared" si="39"/>
        <v>0</v>
      </c>
    </row>
    <row r="427" spans="1:12">
      <c r="A427" s="28">
        <v>426</v>
      </c>
      <c r="B427" s="28"/>
      <c r="C427" s="28"/>
      <c r="D427" s="29"/>
      <c r="E427" s="30">
        <f t="shared" si="35"/>
        <v>0</v>
      </c>
      <c r="F427" s="30">
        <f t="shared" si="36"/>
        <v>0</v>
      </c>
      <c r="G427" s="30">
        <f t="shared" si="37"/>
        <v>0</v>
      </c>
      <c r="H427" s="30">
        <f t="shared" si="38"/>
        <v>0</v>
      </c>
      <c r="I427" s="39">
        <f>IF(D427&gt;0,VLOOKUP(D427,税率表!$A$48:$D$52,3,1),0)</f>
        <v>0</v>
      </c>
      <c r="J427" s="39">
        <f>IF(D427&gt;0,VLOOKUP(D427,税率表!$A$48:$D$52,4,1),0)</f>
        <v>0</v>
      </c>
      <c r="K427" s="39">
        <f>IF(D427&gt;税率表!$F$1,ROUND((D427-J427)/I427,2),'居民劳务费-倒算'!D427)</f>
        <v>0</v>
      </c>
      <c r="L427" s="39">
        <f t="shared" si="39"/>
        <v>0</v>
      </c>
    </row>
    <row r="428" spans="1:12">
      <c r="A428" s="28">
        <v>427</v>
      </c>
      <c r="B428" s="28"/>
      <c r="C428" s="28"/>
      <c r="D428" s="29"/>
      <c r="E428" s="30">
        <f t="shared" si="35"/>
        <v>0</v>
      </c>
      <c r="F428" s="30">
        <f t="shared" si="36"/>
        <v>0</v>
      </c>
      <c r="G428" s="30">
        <f t="shared" si="37"/>
        <v>0</v>
      </c>
      <c r="H428" s="30">
        <f t="shared" si="38"/>
        <v>0</v>
      </c>
      <c r="I428" s="39">
        <f>IF(D428&gt;0,VLOOKUP(D428,税率表!$A$48:$D$52,3,1),0)</f>
        <v>0</v>
      </c>
      <c r="J428" s="39">
        <f>IF(D428&gt;0,VLOOKUP(D428,税率表!$A$48:$D$52,4,1),0)</f>
        <v>0</v>
      </c>
      <c r="K428" s="39">
        <f>IF(D428&gt;税率表!$F$1,ROUND((D428-J428)/I428,2),'居民劳务费-倒算'!D428)</f>
        <v>0</v>
      </c>
      <c r="L428" s="39">
        <f t="shared" si="39"/>
        <v>0</v>
      </c>
    </row>
    <row r="429" spans="1:12">
      <c r="A429" s="28">
        <v>428</v>
      </c>
      <c r="B429" s="28"/>
      <c r="C429" s="28"/>
      <c r="D429" s="29"/>
      <c r="E429" s="30">
        <f t="shared" si="35"/>
        <v>0</v>
      </c>
      <c r="F429" s="30">
        <f t="shared" si="36"/>
        <v>0</v>
      </c>
      <c r="G429" s="30">
        <f t="shared" si="37"/>
        <v>0</v>
      </c>
      <c r="H429" s="30">
        <f t="shared" si="38"/>
        <v>0</v>
      </c>
      <c r="I429" s="39">
        <f>IF(D429&gt;0,VLOOKUP(D429,税率表!$A$48:$D$52,3,1),0)</f>
        <v>0</v>
      </c>
      <c r="J429" s="39">
        <f>IF(D429&gt;0,VLOOKUP(D429,税率表!$A$48:$D$52,4,1),0)</f>
        <v>0</v>
      </c>
      <c r="K429" s="39">
        <f>IF(D429&gt;税率表!$F$1,ROUND((D429-J429)/I429,2),'居民劳务费-倒算'!D429)</f>
        <v>0</v>
      </c>
      <c r="L429" s="39">
        <f t="shared" si="39"/>
        <v>0</v>
      </c>
    </row>
    <row r="430" spans="1:12">
      <c r="A430" s="28">
        <v>429</v>
      </c>
      <c r="B430" s="28"/>
      <c r="C430" s="28"/>
      <c r="D430" s="29"/>
      <c r="E430" s="30">
        <f t="shared" si="35"/>
        <v>0</v>
      </c>
      <c r="F430" s="30">
        <f t="shared" si="36"/>
        <v>0</v>
      </c>
      <c r="G430" s="30">
        <f t="shared" si="37"/>
        <v>0</v>
      </c>
      <c r="H430" s="30">
        <f t="shared" si="38"/>
        <v>0</v>
      </c>
      <c r="I430" s="39">
        <f>IF(D430&gt;0,VLOOKUP(D430,税率表!$A$48:$D$52,3,1),0)</f>
        <v>0</v>
      </c>
      <c r="J430" s="39">
        <f>IF(D430&gt;0,VLOOKUP(D430,税率表!$A$48:$D$52,4,1),0)</f>
        <v>0</v>
      </c>
      <c r="K430" s="39">
        <f>IF(D430&gt;税率表!$F$1,ROUND((D430-J430)/I430,2),'居民劳务费-倒算'!D430)</f>
        <v>0</v>
      </c>
      <c r="L430" s="39">
        <f t="shared" si="39"/>
        <v>0</v>
      </c>
    </row>
    <row r="431" spans="1:12">
      <c r="A431" s="28">
        <v>430</v>
      </c>
      <c r="B431" s="28"/>
      <c r="C431" s="28"/>
      <c r="D431" s="29"/>
      <c r="E431" s="30">
        <f t="shared" si="35"/>
        <v>0</v>
      </c>
      <c r="F431" s="30">
        <f t="shared" si="36"/>
        <v>0</v>
      </c>
      <c r="G431" s="30">
        <f t="shared" si="37"/>
        <v>0</v>
      </c>
      <c r="H431" s="30">
        <f t="shared" si="38"/>
        <v>0</v>
      </c>
      <c r="I431" s="39">
        <f>IF(D431&gt;0,VLOOKUP(D431,税率表!$A$48:$D$52,3,1),0)</f>
        <v>0</v>
      </c>
      <c r="J431" s="39">
        <f>IF(D431&gt;0,VLOOKUP(D431,税率表!$A$48:$D$52,4,1),0)</f>
        <v>0</v>
      </c>
      <c r="K431" s="39">
        <f>IF(D431&gt;税率表!$F$1,ROUND((D431-J431)/I431,2),'居民劳务费-倒算'!D431)</f>
        <v>0</v>
      </c>
      <c r="L431" s="39">
        <f t="shared" si="39"/>
        <v>0</v>
      </c>
    </row>
    <row r="432" spans="1:12">
      <c r="A432" s="28">
        <v>431</v>
      </c>
      <c r="B432" s="28"/>
      <c r="C432" s="28"/>
      <c r="D432" s="29"/>
      <c r="E432" s="30">
        <f t="shared" si="35"/>
        <v>0</v>
      </c>
      <c r="F432" s="30">
        <f t="shared" si="36"/>
        <v>0</v>
      </c>
      <c r="G432" s="30">
        <f t="shared" si="37"/>
        <v>0</v>
      </c>
      <c r="H432" s="30">
        <f t="shared" si="38"/>
        <v>0</v>
      </c>
      <c r="I432" s="39">
        <f>IF(D432&gt;0,VLOOKUP(D432,税率表!$A$48:$D$52,3,1),0)</f>
        <v>0</v>
      </c>
      <c r="J432" s="39">
        <f>IF(D432&gt;0,VLOOKUP(D432,税率表!$A$48:$D$52,4,1),0)</f>
        <v>0</v>
      </c>
      <c r="K432" s="39">
        <f>IF(D432&gt;税率表!$F$1,ROUND((D432-J432)/I432,2),'居民劳务费-倒算'!D432)</f>
        <v>0</v>
      </c>
      <c r="L432" s="39">
        <f t="shared" si="39"/>
        <v>0</v>
      </c>
    </row>
    <row r="433" spans="1:12">
      <c r="A433" s="28">
        <v>432</v>
      </c>
      <c r="B433" s="28"/>
      <c r="C433" s="28"/>
      <c r="D433" s="29"/>
      <c r="E433" s="30">
        <f t="shared" si="35"/>
        <v>0</v>
      </c>
      <c r="F433" s="30">
        <f t="shared" si="36"/>
        <v>0</v>
      </c>
      <c r="G433" s="30">
        <f t="shared" si="37"/>
        <v>0</v>
      </c>
      <c r="H433" s="30">
        <f t="shared" si="38"/>
        <v>0</v>
      </c>
      <c r="I433" s="39">
        <f>IF(D433&gt;0,VLOOKUP(D433,税率表!$A$48:$D$52,3,1),0)</f>
        <v>0</v>
      </c>
      <c r="J433" s="39">
        <f>IF(D433&gt;0,VLOOKUP(D433,税率表!$A$48:$D$52,4,1),0)</f>
        <v>0</v>
      </c>
      <c r="K433" s="39">
        <f>IF(D433&gt;税率表!$F$1,ROUND((D433-J433)/I433,2),'居民劳务费-倒算'!D433)</f>
        <v>0</v>
      </c>
      <c r="L433" s="39">
        <f t="shared" si="39"/>
        <v>0</v>
      </c>
    </row>
    <row r="434" spans="1:12">
      <c r="A434" s="28">
        <v>433</v>
      </c>
      <c r="B434" s="28"/>
      <c r="C434" s="28"/>
      <c r="D434" s="29"/>
      <c r="E434" s="30">
        <f t="shared" si="35"/>
        <v>0</v>
      </c>
      <c r="F434" s="30">
        <f t="shared" si="36"/>
        <v>0</v>
      </c>
      <c r="G434" s="30">
        <f t="shared" si="37"/>
        <v>0</v>
      </c>
      <c r="H434" s="30">
        <f t="shared" si="38"/>
        <v>0</v>
      </c>
      <c r="I434" s="39">
        <f>IF(D434&gt;0,VLOOKUP(D434,税率表!$A$48:$D$52,3,1),0)</f>
        <v>0</v>
      </c>
      <c r="J434" s="39">
        <f>IF(D434&gt;0,VLOOKUP(D434,税率表!$A$48:$D$52,4,1),0)</f>
        <v>0</v>
      </c>
      <c r="K434" s="39">
        <f>IF(D434&gt;税率表!$F$1,ROUND((D434-J434)/I434,2),'居民劳务费-倒算'!D434)</f>
        <v>0</v>
      </c>
      <c r="L434" s="39">
        <f t="shared" si="39"/>
        <v>0</v>
      </c>
    </row>
    <row r="435" spans="1:12">
      <c r="A435" s="28">
        <v>434</v>
      </c>
      <c r="B435" s="28"/>
      <c r="C435" s="28"/>
      <c r="D435" s="29"/>
      <c r="E435" s="30">
        <f t="shared" si="35"/>
        <v>0</v>
      </c>
      <c r="F435" s="30">
        <f t="shared" si="36"/>
        <v>0</v>
      </c>
      <c r="G435" s="30">
        <f t="shared" si="37"/>
        <v>0</v>
      </c>
      <c r="H435" s="30">
        <f t="shared" si="38"/>
        <v>0</v>
      </c>
      <c r="I435" s="39">
        <f>IF(D435&gt;0,VLOOKUP(D435,税率表!$A$48:$D$52,3,1),0)</f>
        <v>0</v>
      </c>
      <c r="J435" s="39">
        <f>IF(D435&gt;0,VLOOKUP(D435,税率表!$A$48:$D$52,4,1),0)</f>
        <v>0</v>
      </c>
      <c r="K435" s="39">
        <f>IF(D435&gt;税率表!$F$1,ROUND((D435-J435)/I435,2),'居民劳务费-倒算'!D435)</f>
        <v>0</v>
      </c>
      <c r="L435" s="39">
        <f t="shared" si="39"/>
        <v>0</v>
      </c>
    </row>
    <row r="436" spans="1:12">
      <c r="A436" s="28">
        <v>435</v>
      </c>
      <c r="B436" s="28"/>
      <c r="C436" s="28"/>
      <c r="D436" s="29"/>
      <c r="E436" s="30">
        <f t="shared" si="35"/>
        <v>0</v>
      </c>
      <c r="F436" s="30">
        <f t="shared" si="36"/>
        <v>0</v>
      </c>
      <c r="G436" s="30">
        <f t="shared" si="37"/>
        <v>0</v>
      </c>
      <c r="H436" s="30">
        <f t="shared" si="38"/>
        <v>0</v>
      </c>
      <c r="I436" s="39">
        <f>IF(D436&gt;0,VLOOKUP(D436,税率表!$A$48:$D$52,3,1),0)</f>
        <v>0</v>
      </c>
      <c r="J436" s="39">
        <f>IF(D436&gt;0,VLOOKUP(D436,税率表!$A$48:$D$52,4,1),0)</f>
        <v>0</v>
      </c>
      <c r="K436" s="39">
        <f>IF(D436&gt;税率表!$F$1,ROUND((D436-J436)/I436,2),'居民劳务费-倒算'!D436)</f>
        <v>0</v>
      </c>
      <c r="L436" s="39">
        <f t="shared" si="39"/>
        <v>0</v>
      </c>
    </row>
    <row r="437" spans="1:12">
      <c r="A437" s="28">
        <v>436</v>
      </c>
      <c r="B437" s="28"/>
      <c r="C437" s="28"/>
      <c r="D437" s="29"/>
      <c r="E437" s="30">
        <f t="shared" si="35"/>
        <v>0</v>
      </c>
      <c r="F437" s="30">
        <f t="shared" si="36"/>
        <v>0</v>
      </c>
      <c r="G437" s="30">
        <f t="shared" si="37"/>
        <v>0</v>
      </c>
      <c r="H437" s="30">
        <f t="shared" si="38"/>
        <v>0</v>
      </c>
      <c r="I437" s="39">
        <f>IF(D437&gt;0,VLOOKUP(D437,税率表!$A$48:$D$52,3,1),0)</f>
        <v>0</v>
      </c>
      <c r="J437" s="39">
        <f>IF(D437&gt;0,VLOOKUP(D437,税率表!$A$48:$D$52,4,1),0)</f>
        <v>0</v>
      </c>
      <c r="K437" s="39">
        <f>IF(D437&gt;税率表!$F$1,ROUND((D437-J437)/I437,2),'居民劳务费-倒算'!D437)</f>
        <v>0</v>
      </c>
      <c r="L437" s="39">
        <f t="shared" si="39"/>
        <v>0</v>
      </c>
    </row>
    <row r="438" spans="1:12">
      <c r="A438" s="28">
        <v>437</v>
      </c>
      <c r="B438" s="28"/>
      <c r="C438" s="28"/>
      <c r="D438" s="29"/>
      <c r="E438" s="30">
        <f t="shared" si="35"/>
        <v>0</v>
      </c>
      <c r="F438" s="30">
        <f t="shared" si="36"/>
        <v>0</v>
      </c>
      <c r="G438" s="30">
        <f t="shared" si="37"/>
        <v>0</v>
      </c>
      <c r="H438" s="30">
        <f t="shared" si="38"/>
        <v>0</v>
      </c>
      <c r="I438" s="39">
        <f>IF(D438&gt;0,VLOOKUP(D438,税率表!$A$48:$D$52,3,1),0)</f>
        <v>0</v>
      </c>
      <c r="J438" s="39">
        <f>IF(D438&gt;0,VLOOKUP(D438,税率表!$A$48:$D$52,4,1),0)</f>
        <v>0</v>
      </c>
      <c r="K438" s="39">
        <f>IF(D438&gt;税率表!$F$1,ROUND((D438-J438)/I438,2),'居民劳务费-倒算'!D438)</f>
        <v>0</v>
      </c>
      <c r="L438" s="39">
        <f t="shared" si="39"/>
        <v>0</v>
      </c>
    </row>
    <row r="439" spans="1:12">
      <c r="A439" s="28">
        <v>438</v>
      </c>
      <c r="B439" s="28"/>
      <c r="C439" s="28"/>
      <c r="D439" s="29"/>
      <c r="E439" s="30">
        <f t="shared" si="35"/>
        <v>0</v>
      </c>
      <c r="F439" s="30">
        <f t="shared" si="36"/>
        <v>0</v>
      </c>
      <c r="G439" s="30">
        <f t="shared" si="37"/>
        <v>0</v>
      </c>
      <c r="H439" s="30">
        <f t="shared" si="38"/>
        <v>0</v>
      </c>
      <c r="I439" s="39">
        <f>IF(D439&gt;0,VLOOKUP(D439,税率表!$A$48:$D$52,3,1),0)</f>
        <v>0</v>
      </c>
      <c r="J439" s="39">
        <f>IF(D439&gt;0,VLOOKUP(D439,税率表!$A$48:$D$52,4,1),0)</f>
        <v>0</v>
      </c>
      <c r="K439" s="39">
        <f>IF(D439&gt;税率表!$F$1,ROUND((D439-J439)/I439,2),'居民劳务费-倒算'!D439)</f>
        <v>0</v>
      </c>
      <c r="L439" s="39">
        <f t="shared" si="39"/>
        <v>0</v>
      </c>
    </row>
    <row r="440" spans="1:12">
      <c r="A440" s="28">
        <v>439</v>
      </c>
      <c r="B440" s="28"/>
      <c r="C440" s="28"/>
      <c r="D440" s="29"/>
      <c r="E440" s="30">
        <f t="shared" si="35"/>
        <v>0</v>
      </c>
      <c r="F440" s="30">
        <f t="shared" si="36"/>
        <v>0</v>
      </c>
      <c r="G440" s="30">
        <f t="shared" si="37"/>
        <v>0</v>
      </c>
      <c r="H440" s="30">
        <f t="shared" si="38"/>
        <v>0</v>
      </c>
      <c r="I440" s="39">
        <f>IF(D440&gt;0,VLOOKUP(D440,税率表!$A$48:$D$52,3,1),0)</f>
        <v>0</v>
      </c>
      <c r="J440" s="39">
        <f>IF(D440&gt;0,VLOOKUP(D440,税率表!$A$48:$D$52,4,1),0)</f>
        <v>0</v>
      </c>
      <c r="K440" s="39">
        <f>IF(D440&gt;税率表!$F$1,ROUND((D440-J440)/I440,2),'居民劳务费-倒算'!D440)</f>
        <v>0</v>
      </c>
      <c r="L440" s="39">
        <f t="shared" si="39"/>
        <v>0</v>
      </c>
    </row>
    <row r="441" spans="1:12">
      <c r="A441" s="28">
        <v>440</v>
      </c>
      <c r="B441" s="28"/>
      <c r="C441" s="28"/>
      <c r="D441" s="29"/>
      <c r="E441" s="30">
        <f t="shared" si="35"/>
        <v>0</v>
      </c>
      <c r="F441" s="30">
        <f t="shared" si="36"/>
        <v>0</v>
      </c>
      <c r="G441" s="30">
        <f t="shared" si="37"/>
        <v>0</v>
      </c>
      <c r="H441" s="30">
        <f t="shared" si="38"/>
        <v>0</v>
      </c>
      <c r="I441" s="39">
        <f>IF(D441&gt;0,VLOOKUP(D441,税率表!$A$48:$D$52,3,1),0)</f>
        <v>0</v>
      </c>
      <c r="J441" s="39">
        <f>IF(D441&gt;0,VLOOKUP(D441,税率表!$A$48:$D$52,4,1),0)</f>
        <v>0</v>
      </c>
      <c r="K441" s="39">
        <f>IF(D441&gt;税率表!$F$1,ROUND((D441-J441)/I441,2),'居民劳务费-倒算'!D441)</f>
        <v>0</v>
      </c>
      <c r="L441" s="39">
        <f t="shared" si="39"/>
        <v>0</v>
      </c>
    </row>
    <row r="442" spans="1:12">
      <c r="A442" s="28">
        <v>441</v>
      </c>
      <c r="B442" s="28"/>
      <c r="C442" s="28"/>
      <c r="D442" s="29"/>
      <c r="E442" s="30">
        <f t="shared" si="35"/>
        <v>0</v>
      </c>
      <c r="F442" s="30">
        <f t="shared" si="36"/>
        <v>0</v>
      </c>
      <c r="G442" s="30">
        <f t="shared" si="37"/>
        <v>0</v>
      </c>
      <c r="H442" s="30">
        <f t="shared" si="38"/>
        <v>0</v>
      </c>
      <c r="I442" s="39">
        <f>IF(D442&gt;0,VLOOKUP(D442,税率表!$A$48:$D$52,3,1),0)</f>
        <v>0</v>
      </c>
      <c r="J442" s="39">
        <f>IF(D442&gt;0,VLOOKUP(D442,税率表!$A$48:$D$52,4,1),0)</f>
        <v>0</v>
      </c>
      <c r="K442" s="39">
        <f>IF(D442&gt;税率表!$F$1,ROUND((D442-J442)/I442,2),'居民劳务费-倒算'!D442)</f>
        <v>0</v>
      </c>
      <c r="L442" s="39">
        <f t="shared" si="39"/>
        <v>0</v>
      </c>
    </row>
    <row r="443" spans="1:12">
      <c r="A443" s="28">
        <v>442</v>
      </c>
      <c r="B443" s="28"/>
      <c r="C443" s="28"/>
      <c r="D443" s="29"/>
      <c r="E443" s="30">
        <f t="shared" si="35"/>
        <v>0</v>
      </c>
      <c r="F443" s="30">
        <f t="shared" si="36"/>
        <v>0</v>
      </c>
      <c r="G443" s="30">
        <f t="shared" si="37"/>
        <v>0</v>
      </c>
      <c r="H443" s="30">
        <f t="shared" si="38"/>
        <v>0</v>
      </c>
      <c r="I443" s="39">
        <f>IF(D443&gt;0,VLOOKUP(D443,税率表!$A$48:$D$52,3,1),0)</f>
        <v>0</v>
      </c>
      <c r="J443" s="39">
        <f>IF(D443&gt;0,VLOOKUP(D443,税率表!$A$48:$D$52,4,1),0)</f>
        <v>0</v>
      </c>
      <c r="K443" s="39">
        <f>IF(D443&gt;税率表!$F$1,ROUND((D443-J443)/I443,2),'居民劳务费-倒算'!D443)</f>
        <v>0</v>
      </c>
      <c r="L443" s="39">
        <f t="shared" si="39"/>
        <v>0</v>
      </c>
    </row>
    <row r="444" spans="1:12">
      <c r="A444" s="28">
        <v>443</v>
      </c>
      <c r="B444" s="28"/>
      <c r="C444" s="28"/>
      <c r="D444" s="29"/>
      <c r="E444" s="30">
        <f t="shared" si="35"/>
        <v>0</v>
      </c>
      <c r="F444" s="30">
        <f t="shared" si="36"/>
        <v>0</v>
      </c>
      <c r="G444" s="30">
        <f t="shared" si="37"/>
        <v>0</v>
      </c>
      <c r="H444" s="30">
        <f t="shared" si="38"/>
        <v>0</v>
      </c>
      <c r="I444" s="39">
        <f>IF(D444&gt;0,VLOOKUP(D444,税率表!$A$48:$D$52,3,1),0)</f>
        <v>0</v>
      </c>
      <c r="J444" s="39">
        <f>IF(D444&gt;0,VLOOKUP(D444,税率表!$A$48:$D$52,4,1),0)</f>
        <v>0</v>
      </c>
      <c r="K444" s="39">
        <f>IF(D444&gt;税率表!$F$1,ROUND((D444-J444)/I444,2),'居民劳务费-倒算'!D444)</f>
        <v>0</v>
      </c>
      <c r="L444" s="39">
        <f t="shared" si="39"/>
        <v>0</v>
      </c>
    </row>
    <row r="445" spans="1:12">
      <c r="A445" s="28">
        <v>444</v>
      </c>
      <c r="B445" s="28"/>
      <c r="C445" s="28"/>
      <c r="D445" s="29"/>
      <c r="E445" s="30">
        <f t="shared" si="35"/>
        <v>0</v>
      </c>
      <c r="F445" s="30">
        <f t="shared" si="36"/>
        <v>0</v>
      </c>
      <c r="G445" s="30">
        <f t="shared" si="37"/>
        <v>0</v>
      </c>
      <c r="H445" s="30">
        <f t="shared" si="38"/>
        <v>0</v>
      </c>
      <c r="I445" s="39">
        <f>IF(D445&gt;0,VLOOKUP(D445,税率表!$A$48:$D$52,3,1),0)</f>
        <v>0</v>
      </c>
      <c r="J445" s="39">
        <f>IF(D445&gt;0,VLOOKUP(D445,税率表!$A$48:$D$52,4,1),0)</f>
        <v>0</v>
      </c>
      <c r="K445" s="39">
        <f>IF(D445&gt;税率表!$F$1,ROUND((D445-J445)/I445,2),'居民劳务费-倒算'!D445)</f>
        <v>0</v>
      </c>
      <c r="L445" s="39">
        <f t="shared" si="39"/>
        <v>0</v>
      </c>
    </row>
    <row r="446" spans="1:12">
      <c r="A446" s="28">
        <v>445</v>
      </c>
      <c r="B446" s="28"/>
      <c r="C446" s="28"/>
      <c r="D446" s="29"/>
      <c r="E446" s="30">
        <f t="shared" si="35"/>
        <v>0</v>
      </c>
      <c r="F446" s="30">
        <f t="shared" si="36"/>
        <v>0</v>
      </c>
      <c r="G446" s="30">
        <f t="shared" si="37"/>
        <v>0</v>
      </c>
      <c r="H446" s="30">
        <f t="shared" si="38"/>
        <v>0</v>
      </c>
      <c r="I446" s="39">
        <f>IF(D446&gt;0,VLOOKUP(D446,税率表!$A$48:$D$52,3,1),0)</f>
        <v>0</v>
      </c>
      <c r="J446" s="39">
        <f>IF(D446&gt;0,VLOOKUP(D446,税率表!$A$48:$D$52,4,1),0)</f>
        <v>0</v>
      </c>
      <c r="K446" s="39">
        <f>IF(D446&gt;税率表!$F$1,ROUND((D446-J446)/I446,2),'居民劳务费-倒算'!D446)</f>
        <v>0</v>
      </c>
      <c r="L446" s="39">
        <f t="shared" si="39"/>
        <v>0</v>
      </c>
    </row>
    <row r="447" spans="1:12">
      <c r="A447" s="28">
        <v>446</v>
      </c>
      <c r="B447" s="28"/>
      <c r="C447" s="28"/>
      <c r="D447" s="29"/>
      <c r="E447" s="30">
        <f t="shared" si="35"/>
        <v>0</v>
      </c>
      <c r="F447" s="30">
        <f t="shared" si="36"/>
        <v>0</v>
      </c>
      <c r="G447" s="30">
        <f t="shared" si="37"/>
        <v>0</v>
      </c>
      <c r="H447" s="30">
        <f t="shared" si="38"/>
        <v>0</v>
      </c>
      <c r="I447" s="39">
        <f>IF(D447&gt;0,VLOOKUP(D447,税率表!$A$48:$D$52,3,1),0)</f>
        <v>0</v>
      </c>
      <c r="J447" s="39">
        <f>IF(D447&gt;0,VLOOKUP(D447,税率表!$A$48:$D$52,4,1),0)</f>
        <v>0</v>
      </c>
      <c r="K447" s="39">
        <f>IF(D447&gt;税率表!$F$1,ROUND((D447-J447)/I447,2),'居民劳务费-倒算'!D447)</f>
        <v>0</v>
      </c>
      <c r="L447" s="39">
        <f t="shared" si="39"/>
        <v>0</v>
      </c>
    </row>
    <row r="448" spans="1:12">
      <c r="A448" s="28">
        <v>447</v>
      </c>
      <c r="B448" s="28"/>
      <c r="C448" s="28"/>
      <c r="D448" s="29"/>
      <c r="E448" s="30">
        <f t="shared" si="35"/>
        <v>0</v>
      </c>
      <c r="F448" s="30">
        <f t="shared" si="36"/>
        <v>0</v>
      </c>
      <c r="G448" s="30">
        <f t="shared" si="37"/>
        <v>0</v>
      </c>
      <c r="H448" s="30">
        <f t="shared" si="38"/>
        <v>0</v>
      </c>
      <c r="I448" s="39">
        <f>IF(D448&gt;0,VLOOKUP(D448,税率表!$A$48:$D$52,3,1),0)</f>
        <v>0</v>
      </c>
      <c r="J448" s="39">
        <f>IF(D448&gt;0,VLOOKUP(D448,税率表!$A$48:$D$52,4,1),0)</f>
        <v>0</v>
      </c>
      <c r="K448" s="39">
        <f>IF(D448&gt;税率表!$F$1,ROUND((D448-J448)/I448,2),'居民劳务费-倒算'!D448)</f>
        <v>0</v>
      </c>
      <c r="L448" s="39">
        <f t="shared" si="39"/>
        <v>0</v>
      </c>
    </row>
    <row r="449" spans="1:12">
      <c r="A449" s="28">
        <v>448</v>
      </c>
      <c r="B449" s="28"/>
      <c r="C449" s="28"/>
      <c r="D449" s="29"/>
      <c r="E449" s="30">
        <f t="shared" si="35"/>
        <v>0</v>
      </c>
      <c r="F449" s="30">
        <f t="shared" si="36"/>
        <v>0</v>
      </c>
      <c r="G449" s="30">
        <f t="shared" si="37"/>
        <v>0</v>
      </c>
      <c r="H449" s="30">
        <f t="shared" si="38"/>
        <v>0</v>
      </c>
      <c r="I449" s="39">
        <f>IF(D449&gt;0,VLOOKUP(D449,税率表!$A$48:$D$52,3,1),0)</f>
        <v>0</v>
      </c>
      <c r="J449" s="39">
        <f>IF(D449&gt;0,VLOOKUP(D449,税率表!$A$48:$D$52,4,1),0)</f>
        <v>0</v>
      </c>
      <c r="K449" s="39">
        <f>IF(D449&gt;税率表!$F$1,ROUND((D449-J449)/I449,2),'居民劳务费-倒算'!D449)</f>
        <v>0</v>
      </c>
      <c r="L449" s="39">
        <f t="shared" si="39"/>
        <v>0</v>
      </c>
    </row>
    <row r="450" spans="1:12">
      <c r="A450" s="28">
        <v>449</v>
      </c>
      <c r="B450" s="28"/>
      <c r="C450" s="28"/>
      <c r="D450" s="29"/>
      <c r="E450" s="30">
        <f t="shared" si="35"/>
        <v>0</v>
      </c>
      <c r="F450" s="30">
        <f t="shared" si="36"/>
        <v>0</v>
      </c>
      <c r="G450" s="30">
        <f t="shared" si="37"/>
        <v>0</v>
      </c>
      <c r="H450" s="30">
        <f t="shared" si="38"/>
        <v>0</v>
      </c>
      <c r="I450" s="39">
        <f>IF(D450&gt;0,VLOOKUP(D450,税率表!$A$48:$D$52,3,1),0)</f>
        <v>0</v>
      </c>
      <c r="J450" s="39">
        <f>IF(D450&gt;0,VLOOKUP(D450,税率表!$A$48:$D$52,4,1),0)</f>
        <v>0</v>
      </c>
      <c r="K450" s="39">
        <f>IF(D450&gt;税率表!$F$1,ROUND((D450-J450)/I450,2),'居民劳务费-倒算'!D450)</f>
        <v>0</v>
      </c>
      <c r="L450" s="39">
        <f t="shared" si="39"/>
        <v>0</v>
      </c>
    </row>
    <row r="451" spans="1:12">
      <c r="A451" s="28">
        <v>450</v>
      </c>
      <c r="B451" s="28"/>
      <c r="C451" s="28"/>
      <c r="D451" s="29"/>
      <c r="E451" s="30">
        <f t="shared" si="35"/>
        <v>0</v>
      </c>
      <c r="F451" s="30">
        <f t="shared" si="36"/>
        <v>0</v>
      </c>
      <c r="G451" s="30">
        <f t="shared" si="37"/>
        <v>0</v>
      </c>
      <c r="H451" s="30">
        <f t="shared" si="38"/>
        <v>0</v>
      </c>
      <c r="I451" s="39">
        <f>IF(D451&gt;0,VLOOKUP(D451,税率表!$A$48:$D$52,3,1),0)</f>
        <v>0</v>
      </c>
      <c r="J451" s="39">
        <f>IF(D451&gt;0,VLOOKUP(D451,税率表!$A$48:$D$52,4,1),0)</f>
        <v>0</v>
      </c>
      <c r="K451" s="39">
        <f>IF(D451&gt;税率表!$F$1,ROUND((D451-J451)/I451,2),'居民劳务费-倒算'!D451)</f>
        <v>0</v>
      </c>
      <c r="L451" s="39">
        <f t="shared" si="39"/>
        <v>0</v>
      </c>
    </row>
    <row r="452" spans="1:12">
      <c r="A452" s="28">
        <v>451</v>
      </c>
      <c r="B452" s="28"/>
      <c r="C452" s="28"/>
      <c r="D452" s="29"/>
      <c r="E452" s="30">
        <f t="shared" si="35"/>
        <v>0</v>
      </c>
      <c r="F452" s="30">
        <f t="shared" si="36"/>
        <v>0</v>
      </c>
      <c r="G452" s="30">
        <f t="shared" si="37"/>
        <v>0</v>
      </c>
      <c r="H452" s="30">
        <f t="shared" si="38"/>
        <v>0</v>
      </c>
      <c r="I452" s="39">
        <f>IF(D452&gt;0,VLOOKUP(D452,税率表!$A$48:$D$52,3,1),0)</f>
        <v>0</v>
      </c>
      <c r="J452" s="39">
        <f>IF(D452&gt;0,VLOOKUP(D452,税率表!$A$48:$D$52,4,1),0)</f>
        <v>0</v>
      </c>
      <c r="K452" s="39">
        <f>IF(D452&gt;税率表!$F$1,ROUND((D452-J452)/I452,2),'居民劳务费-倒算'!D452)</f>
        <v>0</v>
      </c>
      <c r="L452" s="39">
        <f t="shared" si="39"/>
        <v>0</v>
      </c>
    </row>
    <row r="453" spans="1:12">
      <c r="A453" s="28">
        <v>452</v>
      </c>
      <c r="B453" s="28"/>
      <c r="C453" s="28"/>
      <c r="D453" s="29"/>
      <c r="E453" s="30">
        <f t="shared" si="35"/>
        <v>0</v>
      </c>
      <c r="F453" s="30">
        <f t="shared" si="36"/>
        <v>0</v>
      </c>
      <c r="G453" s="30">
        <f t="shared" si="37"/>
        <v>0</v>
      </c>
      <c r="H453" s="30">
        <f t="shared" si="38"/>
        <v>0</v>
      </c>
      <c r="I453" s="39">
        <f>IF(D453&gt;0,VLOOKUP(D453,税率表!$A$48:$D$52,3,1),0)</f>
        <v>0</v>
      </c>
      <c r="J453" s="39">
        <f>IF(D453&gt;0,VLOOKUP(D453,税率表!$A$48:$D$52,4,1),0)</f>
        <v>0</v>
      </c>
      <c r="K453" s="39">
        <f>IF(D453&gt;税率表!$F$1,ROUND((D453-J453)/I453,2),'居民劳务费-倒算'!D453)</f>
        <v>0</v>
      </c>
      <c r="L453" s="39">
        <f t="shared" si="39"/>
        <v>0</v>
      </c>
    </row>
    <row r="454" spans="1:12">
      <c r="A454" s="28">
        <v>453</v>
      </c>
      <c r="B454" s="28"/>
      <c r="C454" s="28"/>
      <c r="D454" s="29"/>
      <c r="E454" s="30">
        <f t="shared" si="35"/>
        <v>0</v>
      </c>
      <c r="F454" s="30">
        <f t="shared" si="36"/>
        <v>0</v>
      </c>
      <c r="G454" s="30">
        <f t="shared" si="37"/>
        <v>0</v>
      </c>
      <c r="H454" s="30">
        <f t="shared" si="38"/>
        <v>0</v>
      </c>
      <c r="I454" s="39">
        <f>IF(D454&gt;0,VLOOKUP(D454,税率表!$A$48:$D$52,3,1),0)</f>
        <v>0</v>
      </c>
      <c r="J454" s="39">
        <f>IF(D454&gt;0,VLOOKUP(D454,税率表!$A$48:$D$52,4,1),0)</f>
        <v>0</v>
      </c>
      <c r="K454" s="39">
        <f>IF(D454&gt;税率表!$F$1,ROUND((D454-J454)/I454,2),'居民劳务费-倒算'!D454)</f>
        <v>0</v>
      </c>
      <c r="L454" s="39">
        <f t="shared" si="39"/>
        <v>0</v>
      </c>
    </row>
    <row r="455" spans="1:12">
      <c r="A455" s="28">
        <v>454</v>
      </c>
      <c r="B455" s="28"/>
      <c r="C455" s="28"/>
      <c r="D455" s="29"/>
      <c r="E455" s="30">
        <f t="shared" si="35"/>
        <v>0</v>
      </c>
      <c r="F455" s="30">
        <f t="shared" si="36"/>
        <v>0</v>
      </c>
      <c r="G455" s="30">
        <f t="shared" si="37"/>
        <v>0</v>
      </c>
      <c r="H455" s="30">
        <f t="shared" si="38"/>
        <v>0</v>
      </c>
      <c r="I455" s="39">
        <f>IF(D455&gt;0,VLOOKUP(D455,税率表!$A$48:$D$52,3,1),0)</f>
        <v>0</v>
      </c>
      <c r="J455" s="39">
        <f>IF(D455&gt;0,VLOOKUP(D455,税率表!$A$48:$D$52,4,1),0)</f>
        <v>0</v>
      </c>
      <c r="K455" s="39">
        <f>IF(D455&gt;税率表!$F$1,ROUND((D455-J455)/I455,2),'居民劳务费-倒算'!D455)</f>
        <v>0</v>
      </c>
      <c r="L455" s="39">
        <f t="shared" si="39"/>
        <v>0</v>
      </c>
    </row>
    <row r="456" spans="1:12">
      <c r="A456" s="28">
        <v>455</v>
      </c>
      <c r="B456" s="28"/>
      <c r="C456" s="28"/>
      <c r="D456" s="29"/>
      <c r="E456" s="30">
        <f t="shared" si="35"/>
        <v>0</v>
      </c>
      <c r="F456" s="30">
        <f t="shared" si="36"/>
        <v>0</v>
      </c>
      <c r="G456" s="30">
        <f t="shared" si="37"/>
        <v>0</v>
      </c>
      <c r="H456" s="30">
        <f t="shared" si="38"/>
        <v>0</v>
      </c>
      <c r="I456" s="39">
        <f>IF(D456&gt;0,VLOOKUP(D456,税率表!$A$48:$D$52,3,1),0)</f>
        <v>0</v>
      </c>
      <c r="J456" s="39">
        <f>IF(D456&gt;0,VLOOKUP(D456,税率表!$A$48:$D$52,4,1),0)</f>
        <v>0</v>
      </c>
      <c r="K456" s="39">
        <f>IF(D456&gt;税率表!$F$1,ROUND((D456-J456)/I456,2),'居民劳务费-倒算'!D456)</f>
        <v>0</v>
      </c>
      <c r="L456" s="39">
        <f t="shared" si="39"/>
        <v>0</v>
      </c>
    </row>
    <row r="457" spans="1:12">
      <c r="A457" s="28">
        <v>456</v>
      </c>
      <c r="B457" s="28"/>
      <c r="C457" s="28"/>
      <c r="D457" s="29"/>
      <c r="E457" s="30">
        <f t="shared" si="35"/>
        <v>0</v>
      </c>
      <c r="F457" s="30">
        <f t="shared" si="36"/>
        <v>0</v>
      </c>
      <c r="G457" s="30">
        <f t="shared" si="37"/>
        <v>0</v>
      </c>
      <c r="H457" s="30">
        <f t="shared" si="38"/>
        <v>0</v>
      </c>
      <c r="I457" s="39">
        <f>IF(D457&gt;0,VLOOKUP(D457,税率表!$A$48:$D$52,3,1),0)</f>
        <v>0</v>
      </c>
      <c r="J457" s="39">
        <f>IF(D457&gt;0,VLOOKUP(D457,税率表!$A$48:$D$52,4,1),0)</f>
        <v>0</v>
      </c>
      <c r="K457" s="39">
        <f>IF(D457&gt;税率表!$F$1,ROUND((D457-J457)/I457,2),'居民劳务费-倒算'!D457)</f>
        <v>0</v>
      </c>
      <c r="L457" s="39">
        <f t="shared" si="39"/>
        <v>0</v>
      </c>
    </row>
    <row r="458" spans="1:12">
      <c r="A458" s="28">
        <v>457</v>
      </c>
      <c r="B458" s="28"/>
      <c r="C458" s="28"/>
      <c r="D458" s="29"/>
      <c r="E458" s="30">
        <f t="shared" ref="E458:E521" si="40">ROUND(IF(H458&lt;=800,0,IF(H458&lt;=25000,20%,IF(H458&lt;=62500,30%,IF(H458&gt;62500,40%)))),2)</f>
        <v>0</v>
      </c>
      <c r="F458" s="30">
        <f t="shared" ref="F458:F521" si="41">IF(D458="",0,ROUND(IF(H458&lt;=25000,0,IF(H458&lt;=62500,2000,7000)),2))</f>
        <v>0</v>
      </c>
      <c r="G458" s="30">
        <f t="shared" ref="G458:G521" si="42">ROUND(H458-D458,2)</f>
        <v>0</v>
      </c>
      <c r="H458" s="30">
        <f t="shared" ref="H458:H521" si="43">ROUND(IF(D458&lt;=800,D458,IF(D458&lt;=3360,(D458-160)/0.8,IF(D458&lt;=21000,D458/0.84,IF(D458&lt;=49500,(D458-2000)/0.76,IF(D458&gt;49500,(D458-7000)/0.68))))),2)</f>
        <v>0</v>
      </c>
      <c r="I458" s="39">
        <f>IF(D458&gt;0,VLOOKUP(D458,税率表!$A$48:$D$52,3,1),0)</f>
        <v>0</v>
      </c>
      <c r="J458" s="39">
        <f>IF(D458&gt;0,VLOOKUP(D458,税率表!$A$48:$D$52,4,1),0)</f>
        <v>0</v>
      </c>
      <c r="K458" s="39">
        <f>IF(D458&gt;税率表!$F$1,ROUND((D458-J458)/I458,2),'居民劳务费-倒算'!D458)</f>
        <v>0</v>
      </c>
      <c r="L458" s="39">
        <f t="shared" ref="L458:L521" si="44">K458-D458</f>
        <v>0</v>
      </c>
    </row>
    <row r="459" spans="1:12">
      <c r="A459" s="28">
        <v>458</v>
      </c>
      <c r="B459" s="28"/>
      <c r="C459" s="28"/>
      <c r="D459" s="29"/>
      <c r="E459" s="30">
        <f t="shared" si="40"/>
        <v>0</v>
      </c>
      <c r="F459" s="30">
        <f t="shared" si="41"/>
        <v>0</v>
      </c>
      <c r="G459" s="30">
        <f t="shared" si="42"/>
        <v>0</v>
      </c>
      <c r="H459" s="30">
        <f t="shared" si="43"/>
        <v>0</v>
      </c>
      <c r="I459" s="39">
        <f>IF(D459&gt;0,VLOOKUP(D459,税率表!$A$48:$D$52,3,1),0)</f>
        <v>0</v>
      </c>
      <c r="J459" s="39">
        <f>IF(D459&gt;0,VLOOKUP(D459,税率表!$A$48:$D$52,4,1),0)</f>
        <v>0</v>
      </c>
      <c r="K459" s="39">
        <f>IF(D459&gt;税率表!$F$1,ROUND((D459-J459)/I459,2),'居民劳务费-倒算'!D459)</f>
        <v>0</v>
      </c>
      <c r="L459" s="39">
        <f t="shared" si="44"/>
        <v>0</v>
      </c>
    </row>
    <row r="460" spans="1:12">
      <c r="A460" s="28">
        <v>459</v>
      </c>
      <c r="B460" s="28"/>
      <c r="C460" s="28"/>
      <c r="D460" s="29"/>
      <c r="E460" s="30">
        <f t="shared" si="40"/>
        <v>0</v>
      </c>
      <c r="F460" s="30">
        <f t="shared" si="41"/>
        <v>0</v>
      </c>
      <c r="G460" s="30">
        <f t="shared" si="42"/>
        <v>0</v>
      </c>
      <c r="H460" s="30">
        <f t="shared" si="43"/>
        <v>0</v>
      </c>
      <c r="I460" s="39">
        <f>IF(D460&gt;0,VLOOKUP(D460,税率表!$A$48:$D$52,3,1),0)</f>
        <v>0</v>
      </c>
      <c r="J460" s="39">
        <f>IF(D460&gt;0,VLOOKUP(D460,税率表!$A$48:$D$52,4,1),0)</f>
        <v>0</v>
      </c>
      <c r="K460" s="39">
        <f>IF(D460&gt;税率表!$F$1,ROUND((D460-J460)/I460,2),'居民劳务费-倒算'!D460)</f>
        <v>0</v>
      </c>
      <c r="L460" s="39">
        <f t="shared" si="44"/>
        <v>0</v>
      </c>
    </row>
    <row r="461" spans="1:12">
      <c r="A461" s="28">
        <v>460</v>
      </c>
      <c r="B461" s="28"/>
      <c r="C461" s="28"/>
      <c r="D461" s="29"/>
      <c r="E461" s="30">
        <f t="shared" si="40"/>
        <v>0</v>
      </c>
      <c r="F461" s="30">
        <f t="shared" si="41"/>
        <v>0</v>
      </c>
      <c r="G461" s="30">
        <f t="shared" si="42"/>
        <v>0</v>
      </c>
      <c r="H461" s="30">
        <f t="shared" si="43"/>
        <v>0</v>
      </c>
      <c r="I461" s="39">
        <f>IF(D461&gt;0,VLOOKUP(D461,税率表!$A$48:$D$52,3,1),0)</f>
        <v>0</v>
      </c>
      <c r="J461" s="39">
        <f>IF(D461&gt;0,VLOOKUP(D461,税率表!$A$48:$D$52,4,1),0)</f>
        <v>0</v>
      </c>
      <c r="K461" s="39">
        <f>IF(D461&gt;税率表!$F$1,ROUND((D461-J461)/I461,2),'居民劳务费-倒算'!D461)</f>
        <v>0</v>
      </c>
      <c r="L461" s="39">
        <f t="shared" si="44"/>
        <v>0</v>
      </c>
    </row>
    <row r="462" spans="1:12">
      <c r="A462" s="28">
        <v>461</v>
      </c>
      <c r="B462" s="28"/>
      <c r="C462" s="28"/>
      <c r="D462" s="29"/>
      <c r="E462" s="30">
        <f t="shared" si="40"/>
        <v>0</v>
      </c>
      <c r="F462" s="30">
        <f t="shared" si="41"/>
        <v>0</v>
      </c>
      <c r="G462" s="30">
        <f t="shared" si="42"/>
        <v>0</v>
      </c>
      <c r="H462" s="30">
        <f t="shared" si="43"/>
        <v>0</v>
      </c>
      <c r="I462" s="39">
        <f>IF(D462&gt;0,VLOOKUP(D462,税率表!$A$48:$D$52,3,1),0)</f>
        <v>0</v>
      </c>
      <c r="J462" s="39">
        <f>IF(D462&gt;0,VLOOKUP(D462,税率表!$A$48:$D$52,4,1),0)</f>
        <v>0</v>
      </c>
      <c r="K462" s="39">
        <f>IF(D462&gt;税率表!$F$1,ROUND((D462-J462)/I462,2),'居民劳务费-倒算'!D462)</f>
        <v>0</v>
      </c>
      <c r="L462" s="39">
        <f t="shared" si="44"/>
        <v>0</v>
      </c>
    </row>
    <row r="463" spans="1:12">
      <c r="A463" s="28">
        <v>462</v>
      </c>
      <c r="B463" s="28"/>
      <c r="C463" s="28"/>
      <c r="D463" s="29"/>
      <c r="E463" s="30">
        <f t="shared" si="40"/>
        <v>0</v>
      </c>
      <c r="F463" s="30">
        <f t="shared" si="41"/>
        <v>0</v>
      </c>
      <c r="G463" s="30">
        <f t="shared" si="42"/>
        <v>0</v>
      </c>
      <c r="H463" s="30">
        <f t="shared" si="43"/>
        <v>0</v>
      </c>
      <c r="I463" s="39">
        <f>IF(D463&gt;0,VLOOKUP(D463,税率表!$A$48:$D$52,3,1),0)</f>
        <v>0</v>
      </c>
      <c r="J463" s="39">
        <f>IF(D463&gt;0,VLOOKUP(D463,税率表!$A$48:$D$52,4,1),0)</f>
        <v>0</v>
      </c>
      <c r="K463" s="39">
        <f>IF(D463&gt;税率表!$F$1,ROUND((D463-J463)/I463,2),'居民劳务费-倒算'!D463)</f>
        <v>0</v>
      </c>
      <c r="L463" s="39">
        <f t="shared" si="44"/>
        <v>0</v>
      </c>
    </row>
    <row r="464" spans="1:12">
      <c r="A464" s="28">
        <v>463</v>
      </c>
      <c r="B464" s="28"/>
      <c r="C464" s="28"/>
      <c r="D464" s="29"/>
      <c r="E464" s="30">
        <f t="shared" si="40"/>
        <v>0</v>
      </c>
      <c r="F464" s="30">
        <f t="shared" si="41"/>
        <v>0</v>
      </c>
      <c r="G464" s="30">
        <f t="shared" si="42"/>
        <v>0</v>
      </c>
      <c r="H464" s="30">
        <f t="shared" si="43"/>
        <v>0</v>
      </c>
      <c r="I464" s="39">
        <f>IF(D464&gt;0,VLOOKUP(D464,税率表!$A$48:$D$52,3,1),0)</f>
        <v>0</v>
      </c>
      <c r="J464" s="39">
        <f>IF(D464&gt;0,VLOOKUP(D464,税率表!$A$48:$D$52,4,1),0)</f>
        <v>0</v>
      </c>
      <c r="K464" s="39">
        <f>IF(D464&gt;税率表!$F$1,ROUND((D464-J464)/I464,2),'居民劳务费-倒算'!D464)</f>
        <v>0</v>
      </c>
      <c r="L464" s="39">
        <f t="shared" si="44"/>
        <v>0</v>
      </c>
    </row>
    <row r="465" spans="1:12">
      <c r="A465" s="28">
        <v>464</v>
      </c>
      <c r="B465" s="28"/>
      <c r="C465" s="28"/>
      <c r="D465" s="29"/>
      <c r="E465" s="30">
        <f t="shared" si="40"/>
        <v>0</v>
      </c>
      <c r="F465" s="30">
        <f t="shared" si="41"/>
        <v>0</v>
      </c>
      <c r="G465" s="30">
        <f t="shared" si="42"/>
        <v>0</v>
      </c>
      <c r="H465" s="30">
        <f t="shared" si="43"/>
        <v>0</v>
      </c>
      <c r="I465" s="39">
        <f>IF(D465&gt;0,VLOOKUP(D465,税率表!$A$48:$D$52,3,1),0)</f>
        <v>0</v>
      </c>
      <c r="J465" s="39">
        <f>IF(D465&gt;0,VLOOKUP(D465,税率表!$A$48:$D$52,4,1),0)</f>
        <v>0</v>
      </c>
      <c r="K465" s="39">
        <f>IF(D465&gt;税率表!$F$1,ROUND((D465-J465)/I465,2),'居民劳务费-倒算'!D465)</f>
        <v>0</v>
      </c>
      <c r="L465" s="39">
        <f t="shared" si="44"/>
        <v>0</v>
      </c>
    </row>
    <row r="466" spans="1:12">
      <c r="A466" s="28">
        <v>465</v>
      </c>
      <c r="B466" s="28"/>
      <c r="C466" s="28"/>
      <c r="D466" s="29"/>
      <c r="E466" s="30">
        <f t="shared" si="40"/>
        <v>0</v>
      </c>
      <c r="F466" s="30">
        <f t="shared" si="41"/>
        <v>0</v>
      </c>
      <c r="G466" s="30">
        <f t="shared" si="42"/>
        <v>0</v>
      </c>
      <c r="H466" s="30">
        <f t="shared" si="43"/>
        <v>0</v>
      </c>
      <c r="I466" s="39">
        <f>IF(D466&gt;0,VLOOKUP(D466,税率表!$A$48:$D$52,3,1),0)</f>
        <v>0</v>
      </c>
      <c r="J466" s="39">
        <f>IF(D466&gt;0,VLOOKUP(D466,税率表!$A$48:$D$52,4,1),0)</f>
        <v>0</v>
      </c>
      <c r="K466" s="39">
        <f>IF(D466&gt;税率表!$F$1,ROUND((D466-J466)/I466,2),'居民劳务费-倒算'!D466)</f>
        <v>0</v>
      </c>
      <c r="L466" s="39">
        <f t="shared" si="44"/>
        <v>0</v>
      </c>
    </row>
    <row r="467" spans="1:12">
      <c r="A467" s="28">
        <v>466</v>
      </c>
      <c r="B467" s="28"/>
      <c r="C467" s="28"/>
      <c r="D467" s="29"/>
      <c r="E467" s="30">
        <f t="shared" si="40"/>
        <v>0</v>
      </c>
      <c r="F467" s="30">
        <f t="shared" si="41"/>
        <v>0</v>
      </c>
      <c r="G467" s="30">
        <f t="shared" si="42"/>
        <v>0</v>
      </c>
      <c r="H467" s="30">
        <f t="shared" si="43"/>
        <v>0</v>
      </c>
      <c r="I467" s="39">
        <f>IF(D467&gt;0,VLOOKUP(D467,税率表!$A$48:$D$52,3,1),0)</f>
        <v>0</v>
      </c>
      <c r="J467" s="39">
        <f>IF(D467&gt;0,VLOOKUP(D467,税率表!$A$48:$D$52,4,1),0)</f>
        <v>0</v>
      </c>
      <c r="K467" s="39">
        <f>IF(D467&gt;税率表!$F$1,ROUND((D467-J467)/I467,2),'居民劳务费-倒算'!D467)</f>
        <v>0</v>
      </c>
      <c r="L467" s="39">
        <f t="shared" si="44"/>
        <v>0</v>
      </c>
    </row>
    <row r="468" spans="1:12">
      <c r="A468" s="28">
        <v>467</v>
      </c>
      <c r="B468" s="28"/>
      <c r="C468" s="28"/>
      <c r="D468" s="29"/>
      <c r="E468" s="30">
        <f t="shared" si="40"/>
        <v>0</v>
      </c>
      <c r="F468" s="30">
        <f t="shared" si="41"/>
        <v>0</v>
      </c>
      <c r="G468" s="30">
        <f t="shared" si="42"/>
        <v>0</v>
      </c>
      <c r="H468" s="30">
        <f t="shared" si="43"/>
        <v>0</v>
      </c>
      <c r="I468" s="39">
        <f>IF(D468&gt;0,VLOOKUP(D468,税率表!$A$48:$D$52,3,1),0)</f>
        <v>0</v>
      </c>
      <c r="J468" s="39">
        <f>IF(D468&gt;0,VLOOKUP(D468,税率表!$A$48:$D$52,4,1),0)</f>
        <v>0</v>
      </c>
      <c r="K468" s="39">
        <f>IF(D468&gt;税率表!$F$1,ROUND((D468-J468)/I468,2),'居民劳务费-倒算'!D468)</f>
        <v>0</v>
      </c>
      <c r="L468" s="39">
        <f t="shared" si="44"/>
        <v>0</v>
      </c>
    </row>
    <row r="469" spans="1:12">
      <c r="A469" s="28">
        <v>468</v>
      </c>
      <c r="B469" s="28"/>
      <c r="C469" s="28"/>
      <c r="D469" s="29"/>
      <c r="E469" s="30">
        <f t="shared" si="40"/>
        <v>0</v>
      </c>
      <c r="F469" s="30">
        <f t="shared" si="41"/>
        <v>0</v>
      </c>
      <c r="G469" s="30">
        <f t="shared" si="42"/>
        <v>0</v>
      </c>
      <c r="H469" s="30">
        <f t="shared" si="43"/>
        <v>0</v>
      </c>
      <c r="I469" s="39">
        <f>IF(D469&gt;0,VLOOKUP(D469,税率表!$A$48:$D$52,3,1),0)</f>
        <v>0</v>
      </c>
      <c r="J469" s="39">
        <f>IF(D469&gt;0,VLOOKUP(D469,税率表!$A$48:$D$52,4,1),0)</f>
        <v>0</v>
      </c>
      <c r="K469" s="39">
        <f>IF(D469&gt;税率表!$F$1,ROUND((D469-J469)/I469,2),'居民劳务费-倒算'!D469)</f>
        <v>0</v>
      </c>
      <c r="L469" s="39">
        <f t="shared" si="44"/>
        <v>0</v>
      </c>
    </row>
    <row r="470" spans="1:12">
      <c r="A470" s="28">
        <v>469</v>
      </c>
      <c r="B470" s="28"/>
      <c r="C470" s="28"/>
      <c r="D470" s="29"/>
      <c r="E470" s="30">
        <f t="shared" si="40"/>
        <v>0</v>
      </c>
      <c r="F470" s="30">
        <f t="shared" si="41"/>
        <v>0</v>
      </c>
      <c r="G470" s="30">
        <f t="shared" si="42"/>
        <v>0</v>
      </c>
      <c r="H470" s="30">
        <f t="shared" si="43"/>
        <v>0</v>
      </c>
      <c r="I470" s="39">
        <f>IF(D470&gt;0,VLOOKUP(D470,税率表!$A$48:$D$52,3,1),0)</f>
        <v>0</v>
      </c>
      <c r="J470" s="39">
        <f>IF(D470&gt;0,VLOOKUP(D470,税率表!$A$48:$D$52,4,1),0)</f>
        <v>0</v>
      </c>
      <c r="K470" s="39">
        <f>IF(D470&gt;税率表!$F$1,ROUND((D470-J470)/I470,2),'居民劳务费-倒算'!D470)</f>
        <v>0</v>
      </c>
      <c r="L470" s="39">
        <f t="shared" si="44"/>
        <v>0</v>
      </c>
    </row>
    <row r="471" spans="1:12">
      <c r="A471" s="28">
        <v>470</v>
      </c>
      <c r="B471" s="28"/>
      <c r="C471" s="28"/>
      <c r="D471" s="29"/>
      <c r="E471" s="30">
        <f t="shared" si="40"/>
        <v>0</v>
      </c>
      <c r="F471" s="30">
        <f t="shared" si="41"/>
        <v>0</v>
      </c>
      <c r="G471" s="30">
        <f t="shared" si="42"/>
        <v>0</v>
      </c>
      <c r="H471" s="30">
        <f t="shared" si="43"/>
        <v>0</v>
      </c>
      <c r="I471" s="39">
        <f>IF(D471&gt;0,VLOOKUP(D471,税率表!$A$48:$D$52,3,1),0)</f>
        <v>0</v>
      </c>
      <c r="J471" s="39">
        <f>IF(D471&gt;0,VLOOKUP(D471,税率表!$A$48:$D$52,4,1),0)</f>
        <v>0</v>
      </c>
      <c r="K471" s="39">
        <f>IF(D471&gt;税率表!$F$1,ROUND((D471-J471)/I471,2),'居民劳务费-倒算'!D471)</f>
        <v>0</v>
      </c>
      <c r="L471" s="39">
        <f t="shared" si="44"/>
        <v>0</v>
      </c>
    </row>
    <row r="472" spans="1:12">
      <c r="A472" s="28">
        <v>471</v>
      </c>
      <c r="B472" s="28"/>
      <c r="C472" s="28"/>
      <c r="D472" s="29"/>
      <c r="E472" s="30">
        <f t="shared" si="40"/>
        <v>0</v>
      </c>
      <c r="F472" s="30">
        <f t="shared" si="41"/>
        <v>0</v>
      </c>
      <c r="G472" s="30">
        <f t="shared" si="42"/>
        <v>0</v>
      </c>
      <c r="H472" s="30">
        <f t="shared" si="43"/>
        <v>0</v>
      </c>
      <c r="I472" s="39">
        <f>IF(D472&gt;0,VLOOKUP(D472,税率表!$A$48:$D$52,3,1),0)</f>
        <v>0</v>
      </c>
      <c r="J472" s="39">
        <f>IF(D472&gt;0,VLOOKUP(D472,税率表!$A$48:$D$52,4,1),0)</f>
        <v>0</v>
      </c>
      <c r="K472" s="39">
        <f>IF(D472&gt;税率表!$F$1,ROUND((D472-J472)/I472,2),'居民劳务费-倒算'!D472)</f>
        <v>0</v>
      </c>
      <c r="L472" s="39">
        <f t="shared" si="44"/>
        <v>0</v>
      </c>
    </row>
    <row r="473" spans="1:12">
      <c r="A473" s="28">
        <v>472</v>
      </c>
      <c r="B473" s="28"/>
      <c r="C473" s="28"/>
      <c r="D473" s="29"/>
      <c r="E473" s="30">
        <f t="shared" si="40"/>
        <v>0</v>
      </c>
      <c r="F473" s="30">
        <f t="shared" si="41"/>
        <v>0</v>
      </c>
      <c r="G473" s="30">
        <f t="shared" si="42"/>
        <v>0</v>
      </c>
      <c r="H473" s="30">
        <f t="shared" si="43"/>
        <v>0</v>
      </c>
      <c r="I473" s="39">
        <f>IF(D473&gt;0,VLOOKUP(D473,税率表!$A$48:$D$52,3,1),0)</f>
        <v>0</v>
      </c>
      <c r="J473" s="39">
        <f>IF(D473&gt;0,VLOOKUP(D473,税率表!$A$48:$D$52,4,1),0)</f>
        <v>0</v>
      </c>
      <c r="K473" s="39">
        <f>IF(D473&gt;税率表!$F$1,ROUND((D473-J473)/I473,2),'居民劳务费-倒算'!D473)</f>
        <v>0</v>
      </c>
      <c r="L473" s="39">
        <f t="shared" si="44"/>
        <v>0</v>
      </c>
    </row>
    <row r="474" spans="1:12">
      <c r="A474" s="28">
        <v>473</v>
      </c>
      <c r="B474" s="28"/>
      <c r="C474" s="28"/>
      <c r="D474" s="29"/>
      <c r="E474" s="30">
        <f t="shared" si="40"/>
        <v>0</v>
      </c>
      <c r="F474" s="30">
        <f t="shared" si="41"/>
        <v>0</v>
      </c>
      <c r="G474" s="30">
        <f t="shared" si="42"/>
        <v>0</v>
      </c>
      <c r="H474" s="30">
        <f t="shared" si="43"/>
        <v>0</v>
      </c>
      <c r="I474" s="39">
        <f>IF(D474&gt;0,VLOOKUP(D474,税率表!$A$48:$D$52,3,1),0)</f>
        <v>0</v>
      </c>
      <c r="J474" s="39">
        <f>IF(D474&gt;0,VLOOKUP(D474,税率表!$A$48:$D$52,4,1),0)</f>
        <v>0</v>
      </c>
      <c r="K474" s="39">
        <f>IF(D474&gt;税率表!$F$1,ROUND((D474-J474)/I474,2),'居民劳务费-倒算'!D474)</f>
        <v>0</v>
      </c>
      <c r="L474" s="39">
        <f t="shared" si="44"/>
        <v>0</v>
      </c>
    </row>
    <row r="475" spans="1:12">
      <c r="A475" s="28">
        <v>474</v>
      </c>
      <c r="B475" s="28"/>
      <c r="C475" s="28"/>
      <c r="D475" s="29"/>
      <c r="E475" s="30">
        <f t="shared" si="40"/>
        <v>0</v>
      </c>
      <c r="F475" s="30">
        <f t="shared" si="41"/>
        <v>0</v>
      </c>
      <c r="G475" s="30">
        <f t="shared" si="42"/>
        <v>0</v>
      </c>
      <c r="H475" s="30">
        <f t="shared" si="43"/>
        <v>0</v>
      </c>
      <c r="I475" s="39">
        <f>IF(D475&gt;0,VLOOKUP(D475,税率表!$A$48:$D$52,3,1),0)</f>
        <v>0</v>
      </c>
      <c r="J475" s="39">
        <f>IF(D475&gt;0,VLOOKUP(D475,税率表!$A$48:$D$52,4,1),0)</f>
        <v>0</v>
      </c>
      <c r="K475" s="39">
        <f>IF(D475&gt;税率表!$F$1,ROUND((D475-J475)/I475,2),'居民劳务费-倒算'!D475)</f>
        <v>0</v>
      </c>
      <c r="L475" s="39">
        <f t="shared" si="44"/>
        <v>0</v>
      </c>
    </row>
    <row r="476" spans="1:12">
      <c r="A476" s="28">
        <v>475</v>
      </c>
      <c r="B476" s="28"/>
      <c r="C476" s="28"/>
      <c r="D476" s="29"/>
      <c r="E476" s="30">
        <f t="shared" si="40"/>
        <v>0</v>
      </c>
      <c r="F476" s="30">
        <f t="shared" si="41"/>
        <v>0</v>
      </c>
      <c r="G476" s="30">
        <f t="shared" si="42"/>
        <v>0</v>
      </c>
      <c r="H476" s="30">
        <f t="shared" si="43"/>
        <v>0</v>
      </c>
      <c r="I476" s="39">
        <f>IF(D476&gt;0,VLOOKUP(D476,税率表!$A$48:$D$52,3,1),0)</f>
        <v>0</v>
      </c>
      <c r="J476" s="39">
        <f>IF(D476&gt;0,VLOOKUP(D476,税率表!$A$48:$D$52,4,1),0)</f>
        <v>0</v>
      </c>
      <c r="K476" s="39">
        <f>IF(D476&gt;税率表!$F$1,ROUND((D476-J476)/I476,2),'居民劳务费-倒算'!D476)</f>
        <v>0</v>
      </c>
      <c r="L476" s="39">
        <f t="shared" si="44"/>
        <v>0</v>
      </c>
    </row>
    <row r="477" spans="1:12">
      <c r="A477" s="28">
        <v>476</v>
      </c>
      <c r="B477" s="28"/>
      <c r="C477" s="28"/>
      <c r="D477" s="29"/>
      <c r="E477" s="30">
        <f t="shared" si="40"/>
        <v>0</v>
      </c>
      <c r="F477" s="30">
        <f t="shared" si="41"/>
        <v>0</v>
      </c>
      <c r="G477" s="30">
        <f t="shared" si="42"/>
        <v>0</v>
      </c>
      <c r="H477" s="30">
        <f t="shared" si="43"/>
        <v>0</v>
      </c>
      <c r="I477" s="39">
        <f>IF(D477&gt;0,VLOOKUP(D477,税率表!$A$48:$D$52,3,1),0)</f>
        <v>0</v>
      </c>
      <c r="J477" s="39">
        <f>IF(D477&gt;0,VLOOKUP(D477,税率表!$A$48:$D$52,4,1),0)</f>
        <v>0</v>
      </c>
      <c r="K477" s="39">
        <f>IF(D477&gt;税率表!$F$1,ROUND((D477-J477)/I477,2),'居民劳务费-倒算'!D477)</f>
        <v>0</v>
      </c>
      <c r="L477" s="39">
        <f t="shared" si="44"/>
        <v>0</v>
      </c>
    </row>
    <row r="478" spans="1:12">
      <c r="A478" s="28">
        <v>477</v>
      </c>
      <c r="B478" s="28"/>
      <c r="C478" s="28"/>
      <c r="D478" s="29"/>
      <c r="E478" s="30">
        <f t="shared" si="40"/>
        <v>0</v>
      </c>
      <c r="F478" s="30">
        <f t="shared" si="41"/>
        <v>0</v>
      </c>
      <c r="G478" s="30">
        <f t="shared" si="42"/>
        <v>0</v>
      </c>
      <c r="H478" s="30">
        <f t="shared" si="43"/>
        <v>0</v>
      </c>
      <c r="I478" s="39">
        <f>IF(D478&gt;0,VLOOKUP(D478,税率表!$A$48:$D$52,3,1),0)</f>
        <v>0</v>
      </c>
      <c r="J478" s="39">
        <f>IF(D478&gt;0,VLOOKUP(D478,税率表!$A$48:$D$52,4,1),0)</f>
        <v>0</v>
      </c>
      <c r="K478" s="39">
        <f>IF(D478&gt;税率表!$F$1,ROUND((D478-J478)/I478,2),'居民劳务费-倒算'!D478)</f>
        <v>0</v>
      </c>
      <c r="L478" s="39">
        <f t="shared" si="44"/>
        <v>0</v>
      </c>
    </row>
    <row r="479" spans="1:12">
      <c r="A479" s="28">
        <v>478</v>
      </c>
      <c r="B479" s="28"/>
      <c r="C479" s="28"/>
      <c r="D479" s="29"/>
      <c r="E479" s="30">
        <f t="shared" si="40"/>
        <v>0</v>
      </c>
      <c r="F479" s="30">
        <f t="shared" si="41"/>
        <v>0</v>
      </c>
      <c r="G479" s="30">
        <f t="shared" si="42"/>
        <v>0</v>
      </c>
      <c r="H479" s="30">
        <f t="shared" si="43"/>
        <v>0</v>
      </c>
      <c r="I479" s="39">
        <f>IF(D479&gt;0,VLOOKUP(D479,税率表!$A$48:$D$52,3,1),0)</f>
        <v>0</v>
      </c>
      <c r="J479" s="39">
        <f>IF(D479&gt;0,VLOOKUP(D479,税率表!$A$48:$D$52,4,1),0)</f>
        <v>0</v>
      </c>
      <c r="K479" s="39">
        <f>IF(D479&gt;税率表!$F$1,ROUND((D479-J479)/I479,2),'居民劳务费-倒算'!D479)</f>
        <v>0</v>
      </c>
      <c r="L479" s="39">
        <f t="shared" si="44"/>
        <v>0</v>
      </c>
    </row>
    <row r="480" spans="1:12">
      <c r="A480" s="28">
        <v>479</v>
      </c>
      <c r="B480" s="28"/>
      <c r="C480" s="28"/>
      <c r="D480" s="29"/>
      <c r="E480" s="30">
        <f t="shared" si="40"/>
        <v>0</v>
      </c>
      <c r="F480" s="30">
        <f t="shared" si="41"/>
        <v>0</v>
      </c>
      <c r="G480" s="30">
        <f t="shared" si="42"/>
        <v>0</v>
      </c>
      <c r="H480" s="30">
        <f t="shared" si="43"/>
        <v>0</v>
      </c>
      <c r="I480" s="39">
        <f>IF(D480&gt;0,VLOOKUP(D480,税率表!$A$48:$D$52,3,1),0)</f>
        <v>0</v>
      </c>
      <c r="J480" s="39">
        <f>IF(D480&gt;0,VLOOKUP(D480,税率表!$A$48:$D$52,4,1),0)</f>
        <v>0</v>
      </c>
      <c r="K480" s="39">
        <f>IF(D480&gt;税率表!$F$1,ROUND((D480-J480)/I480,2),'居民劳务费-倒算'!D480)</f>
        <v>0</v>
      </c>
      <c r="L480" s="39">
        <f t="shared" si="44"/>
        <v>0</v>
      </c>
    </row>
    <row r="481" spans="1:12">
      <c r="A481" s="28">
        <v>480</v>
      </c>
      <c r="B481" s="28"/>
      <c r="C481" s="28"/>
      <c r="D481" s="29"/>
      <c r="E481" s="30">
        <f t="shared" si="40"/>
        <v>0</v>
      </c>
      <c r="F481" s="30">
        <f t="shared" si="41"/>
        <v>0</v>
      </c>
      <c r="G481" s="30">
        <f t="shared" si="42"/>
        <v>0</v>
      </c>
      <c r="H481" s="30">
        <f t="shared" si="43"/>
        <v>0</v>
      </c>
      <c r="I481" s="39">
        <f>IF(D481&gt;0,VLOOKUP(D481,税率表!$A$48:$D$52,3,1),0)</f>
        <v>0</v>
      </c>
      <c r="J481" s="39">
        <f>IF(D481&gt;0,VLOOKUP(D481,税率表!$A$48:$D$52,4,1),0)</f>
        <v>0</v>
      </c>
      <c r="K481" s="39">
        <f>IF(D481&gt;税率表!$F$1,ROUND((D481-J481)/I481,2),'居民劳务费-倒算'!D481)</f>
        <v>0</v>
      </c>
      <c r="L481" s="39">
        <f t="shared" si="44"/>
        <v>0</v>
      </c>
    </row>
    <row r="482" spans="1:12">
      <c r="A482" s="28">
        <v>481</v>
      </c>
      <c r="B482" s="28"/>
      <c r="C482" s="28"/>
      <c r="D482" s="29"/>
      <c r="E482" s="30">
        <f t="shared" si="40"/>
        <v>0</v>
      </c>
      <c r="F482" s="30">
        <f t="shared" si="41"/>
        <v>0</v>
      </c>
      <c r="G482" s="30">
        <f t="shared" si="42"/>
        <v>0</v>
      </c>
      <c r="H482" s="30">
        <f t="shared" si="43"/>
        <v>0</v>
      </c>
      <c r="I482" s="39">
        <f>IF(D482&gt;0,VLOOKUP(D482,税率表!$A$48:$D$52,3,1),0)</f>
        <v>0</v>
      </c>
      <c r="J482" s="39">
        <f>IF(D482&gt;0,VLOOKUP(D482,税率表!$A$48:$D$52,4,1),0)</f>
        <v>0</v>
      </c>
      <c r="K482" s="39">
        <f>IF(D482&gt;税率表!$F$1,ROUND((D482-J482)/I482,2),'居民劳务费-倒算'!D482)</f>
        <v>0</v>
      </c>
      <c r="L482" s="39">
        <f t="shared" si="44"/>
        <v>0</v>
      </c>
    </row>
    <row r="483" spans="1:12">
      <c r="A483" s="28">
        <v>482</v>
      </c>
      <c r="B483" s="28"/>
      <c r="C483" s="28"/>
      <c r="D483" s="29"/>
      <c r="E483" s="30">
        <f t="shared" si="40"/>
        <v>0</v>
      </c>
      <c r="F483" s="30">
        <f t="shared" si="41"/>
        <v>0</v>
      </c>
      <c r="G483" s="30">
        <f t="shared" si="42"/>
        <v>0</v>
      </c>
      <c r="H483" s="30">
        <f t="shared" si="43"/>
        <v>0</v>
      </c>
      <c r="I483" s="39">
        <f>IF(D483&gt;0,VLOOKUP(D483,税率表!$A$48:$D$52,3,1),0)</f>
        <v>0</v>
      </c>
      <c r="J483" s="39">
        <f>IF(D483&gt;0,VLOOKUP(D483,税率表!$A$48:$D$52,4,1),0)</f>
        <v>0</v>
      </c>
      <c r="K483" s="39">
        <f>IF(D483&gt;税率表!$F$1,ROUND((D483-J483)/I483,2),'居民劳务费-倒算'!D483)</f>
        <v>0</v>
      </c>
      <c r="L483" s="39">
        <f t="shared" si="44"/>
        <v>0</v>
      </c>
    </row>
    <row r="484" spans="1:12">
      <c r="A484" s="28">
        <v>483</v>
      </c>
      <c r="B484" s="28"/>
      <c r="C484" s="28"/>
      <c r="D484" s="29"/>
      <c r="E484" s="30">
        <f t="shared" si="40"/>
        <v>0</v>
      </c>
      <c r="F484" s="30">
        <f t="shared" si="41"/>
        <v>0</v>
      </c>
      <c r="G484" s="30">
        <f t="shared" si="42"/>
        <v>0</v>
      </c>
      <c r="H484" s="30">
        <f t="shared" si="43"/>
        <v>0</v>
      </c>
      <c r="I484" s="39">
        <f>IF(D484&gt;0,VLOOKUP(D484,税率表!$A$48:$D$52,3,1),0)</f>
        <v>0</v>
      </c>
      <c r="J484" s="39">
        <f>IF(D484&gt;0,VLOOKUP(D484,税率表!$A$48:$D$52,4,1),0)</f>
        <v>0</v>
      </c>
      <c r="K484" s="39">
        <f>IF(D484&gt;税率表!$F$1,ROUND((D484-J484)/I484,2),'居民劳务费-倒算'!D484)</f>
        <v>0</v>
      </c>
      <c r="L484" s="39">
        <f t="shared" si="44"/>
        <v>0</v>
      </c>
    </row>
    <row r="485" spans="1:12">
      <c r="A485" s="28">
        <v>484</v>
      </c>
      <c r="B485" s="28"/>
      <c r="C485" s="28"/>
      <c r="D485" s="29"/>
      <c r="E485" s="30">
        <f t="shared" si="40"/>
        <v>0</v>
      </c>
      <c r="F485" s="30">
        <f t="shared" si="41"/>
        <v>0</v>
      </c>
      <c r="G485" s="30">
        <f t="shared" si="42"/>
        <v>0</v>
      </c>
      <c r="H485" s="30">
        <f t="shared" si="43"/>
        <v>0</v>
      </c>
      <c r="I485" s="39">
        <f>IF(D485&gt;0,VLOOKUP(D485,税率表!$A$48:$D$52,3,1),0)</f>
        <v>0</v>
      </c>
      <c r="J485" s="39">
        <f>IF(D485&gt;0,VLOOKUP(D485,税率表!$A$48:$D$52,4,1),0)</f>
        <v>0</v>
      </c>
      <c r="K485" s="39">
        <f>IF(D485&gt;税率表!$F$1,ROUND((D485-J485)/I485,2),'居民劳务费-倒算'!D485)</f>
        <v>0</v>
      </c>
      <c r="L485" s="39">
        <f t="shared" si="44"/>
        <v>0</v>
      </c>
    </row>
    <row r="486" spans="1:12">
      <c r="A486" s="28">
        <v>485</v>
      </c>
      <c r="B486" s="28"/>
      <c r="C486" s="28"/>
      <c r="D486" s="29"/>
      <c r="E486" s="30">
        <f t="shared" si="40"/>
        <v>0</v>
      </c>
      <c r="F486" s="30">
        <f t="shared" si="41"/>
        <v>0</v>
      </c>
      <c r="G486" s="30">
        <f t="shared" si="42"/>
        <v>0</v>
      </c>
      <c r="H486" s="30">
        <f t="shared" si="43"/>
        <v>0</v>
      </c>
      <c r="I486" s="39">
        <f>IF(D486&gt;0,VLOOKUP(D486,税率表!$A$48:$D$52,3,1),0)</f>
        <v>0</v>
      </c>
      <c r="J486" s="39">
        <f>IF(D486&gt;0,VLOOKUP(D486,税率表!$A$48:$D$52,4,1),0)</f>
        <v>0</v>
      </c>
      <c r="K486" s="39">
        <f>IF(D486&gt;税率表!$F$1,ROUND((D486-J486)/I486,2),'居民劳务费-倒算'!D486)</f>
        <v>0</v>
      </c>
      <c r="L486" s="39">
        <f t="shared" si="44"/>
        <v>0</v>
      </c>
    </row>
    <row r="487" spans="1:12">
      <c r="A487" s="28">
        <v>486</v>
      </c>
      <c r="B487" s="28"/>
      <c r="C487" s="28"/>
      <c r="D487" s="29"/>
      <c r="E487" s="30">
        <f t="shared" si="40"/>
        <v>0</v>
      </c>
      <c r="F487" s="30">
        <f t="shared" si="41"/>
        <v>0</v>
      </c>
      <c r="G487" s="30">
        <f t="shared" si="42"/>
        <v>0</v>
      </c>
      <c r="H487" s="30">
        <f t="shared" si="43"/>
        <v>0</v>
      </c>
      <c r="I487" s="39">
        <f>IF(D487&gt;0,VLOOKUP(D487,税率表!$A$48:$D$52,3,1),0)</f>
        <v>0</v>
      </c>
      <c r="J487" s="39">
        <f>IF(D487&gt;0,VLOOKUP(D487,税率表!$A$48:$D$52,4,1),0)</f>
        <v>0</v>
      </c>
      <c r="K487" s="39">
        <f>IF(D487&gt;税率表!$F$1,ROUND((D487-J487)/I487,2),'居民劳务费-倒算'!D487)</f>
        <v>0</v>
      </c>
      <c r="L487" s="39">
        <f t="shared" si="44"/>
        <v>0</v>
      </c>
    </row>
    <row r="488" spans="1:12">
      <c r="A488" s="28">
        <v>487</v>
      </c>
      <c r="B488" s="28"/>
      <c r="C488" s="28"/>
      <c r="D488" s="29"/>
      <c r="E488" s="30">
        <f t="shared" si="40"/>
        <v>0</v>
      </c>
      <c r="F488" s="30">
        <f t="shared" si="41"/>
        <v>0</v>
      </c>
      <c r="G488" s="30">
        <f t="shared" si="42"/>
        <v>0</v>
      </c>
      <c r="H488" s="30">
        <f t="shared" si="43"/>
        <v>0</v>
      </c>
      <c r="I488" s="39">
        <f>IF(D488&gt;0,VLOOKUP(D488,税率表!$A$48:$D$52,3,1),0)</f>
        <v>0</v>
      </c>
      <c r="J488" s="39">
        <f>IF(D488&gt;0,VLOOKUP(D488,税率表!$A$48:$D$52,4,1),0)</f>
        <v>0</v>
      </c>
      <c r="K488" s="39">
        <f>IF(D488&gt;税率表!$F$1,ROUND((D488-J488)/I488,2),'居民劳务费-倒算'!D488)</f>
        <v>0</v>
      </c>
      <c r="L488" s="39">
        <f t="shared" si="44"/>
        <v>0</v>
      </c>
    </row>
    <row r="489" spans="1:12">
      <c r="A489" s="28">
        <v>488</v>
      </c>
      <c r="B489" s="28"/>
      <c r="C489" s="28"/>
      <c r="D489" s="29"/>
      <c r="E489" s="30">
        <f t="shared" si="40"/>
        <v>0</v>
      </c>
      <c r="F489" s="30">
        <f t="shared" si="41"/>
        <v>0</v>
      </c>
      <c r="G489" s="30">
        <f t="shared" si="42"/>
        <v>0</v>
      </c>
      <c r="H489" s="30">
        <f t="shared" si="43"/>
        <v>0</v>
      </c>
      <c r="I489" s="39">
        <f>IF(D489&gt;0,VLOOKUP(D489,税率表!$A$48:$D$52,3,1),0)</f>
        <v>0</v>
      </c>
      <c r="J489" s="39">
        <f>IF(D489&gt;0,VLOOKUP(D489,税率表!$A$48:$D$52,4,1),0)</f>
        <v>0</v>
      </c>
      <c r="K489" s="39">
        <f>IF(D489&gt;税率表!$F$1,ROUND((D489-J489)/I489,2),'居民劳务费-倒算'!D489)</f>
        <v>0</v>
      </c>
      <c r="L489" s="39">
        <f t="shared" si="44"/>
        <v>0</v>
      </c>
    </row>
    <row r="490" spans="1:12">
      <c r="A490" s="28">
        <v>489</v>
      </c>
      <c r="B490" s="28"/>
      <c r="C490" s="28"/>
      <c r="D490" s="29"/>
      <c r="E490" s="30">
        <f t="shared" si="40"/>
        <v>0</v>
      </c>
      <c r="F490" s="30">
        <f t="shared" si="41"/>
        <v>0</v>
      </c>
      <c r="G490" s="30">
        <f t="shared" si="42"/>
        <v>0</v>
      </c>
      <c r="H490" s="30">
        <f t="shared" si="43"/>
        <v>0</v>
      </c>
      <c r="I490" s="39">
        <f>IF(D490&gt;0,VLOOKUP(D490,税率表!$A$48:$D$52,3,1),0)</f>
        <v>0</v>
      </c>
      <c r="J490" s="39">
        <f>IF(D490&gt;0,VLOOKUP(D490,税率表!$A$48:$D$52,4,1),0)</f>
        <v>0</v>
      </c>
      <c r="K490" s="39">
        <f>IF(D490&gt;税率表!$F$1,ROUND((D490-J490)/I490,2),'居民劳务费-倒算'!D490)</f>
        <v>0</v>
      </c>
      <c r="L490" s="39">
        <f t="shared" si="44"/>
        <v>0</v>
      </c>
    </row>
    <row r="491" spans="1:12">
      <c r="A491" s="28">
        <v>490</v>
      </c>
      <c r="B491" s="28"/>
      <c r="C491" s="28"/>
      <c r="D491" s="29"/>
      <c r="E491" s="30">
        <f t="shared" si="40"/>
        <v>0</v>
      </c>
      <c r="F491" s="30">
        <f t="shared" si="41"/>
        <v>0</v>
      </c>
      <c r="G491" s="30">
        <f t="shared" si="42"/>
        <v>0</v>
      </c>
      <c r="H491" s="30">
        <f t="shared" si="43"/>
        <v>0</v>
      </c>
      <c r="I491" s="39">
        <f>IF(D491&gt;0,VLOOKUP(D491,税率表!$A$48:$D$52,3,1),0)</f>
        <v>0</v>
      </c>
      <c r="J491" s="39">
        <f>IF(D491&gt;0,VLOOKUP(D491,税率表!$A$48:$D$52,4,1),0)</f>
        <v>0</v>
      </c>
      <c r="K491" s="39">
        <f>IF(D491&gt;税率表!$F$1,ROUND((D491-J491)/I491,2),'居民劳务费-倒算'!D491)</f>
        <v>0</v>
      </c>
      <c r="L491" s="39">
        <f t="shared" si="44"/>
        <v>0</v>
      </c>
    </row>
    <row r="492" spans="1:12">
      <c r="A492" s="28">
        <v>491</v>
      </c>
      <c r="B492" s="28"/>
      <c r="C492" s="28"/>
      <c r="D492" s="29"/>
      <c r="E492" s="30">
        <f t="shared" si="40"/>
        <v>0</v>
      </c>
      <c r="F492" s="30">
        <f t="shared" si="41"/>
        <v>0</v>
      </c>
      <c r="G492" s="30">
        <f t="shared" si="42"/>
        <v>0</v>
      </c>
      <c r="H492" s="30">
        <f t="shared" si="43"/>
        <v>0</v>
      </c>
      <c r="I492" s="39">
        <f>IF(D492&gt;0,VLOOKUP(D492,税率表!$A$48:$D$52,3,1),0)</f>
        <v>0</v>
      </c>
      <c r="J492" s="39">
        <f>IF(D492&gt;0,VLOOKUP(D492,税率表!$A$48:$D$52,4,1),0)</f>
        <v>0</v>
      </c>
      <c r="K492" s="39">
        <f>IF(D492&gt;税率表!$F$1,ROUND((D492-J492)/I492,2),'居民劳务费-倒算'!D492)</f>
        <v>0</v>
      </c>
      <c r="L492" s="39">
        <f t="shared" si="44"/>
        <v>0</v>
      </c>
    </row>
    <row r="493" spans="1:12">
      <c r="A493" s="28">
        <v>492</v>
      </c>
      <c r="B493" s="28"/>
      <c r="C493" s="28"/>
      <c r="D493" s="29"/>
      <c r="E493" s="30">
        <f t="shared" si="40"/>
        <v>0</v>
      </c>
      <c r="F493" s="30">
        <f t="shared" si="41"/>
        <v>0</v>
      </c>
      <c r="G493" s="30">
        <f t="shared" si="42"/>
        <v>0</v>
      </c>
      <c r="H493" s="30">
        <f t="shared" si="43"/>
        <v>0</v>
      </c>
      <c r="I493" s="39">
        <f>IF(D493&gt;0,VLOOKUP(D493,税率表!$A$48:$D$52,3,1),0)</f>
        <v>0</v>
      </c>
      <c r="J493" s="39">
        <f>IF(D493&gt;0,VLOOKUP(D493,税率表!$A$48:$D$52,4,1),0)</f>
        <v>0</v>
      </c>
      <c r="K493" s="39">
        <f>IF(D493&gt;税率表!$F$1,ROUND((D493-J493)/I493,2),'居民劳务费-倒算'!D493)</f>
        <v>0</v>
      </c>
      <c r="L493" s="39">
        <f t="shared" si="44"/>
        <v>0</v>
      </c>
    </row>
    <row r="494" spans="1:12">
      <c r="A494" s="28">
        <v>493</v>
      </c>
      <c r="B494" s="28"/>
      <c r="C494" s="28"/>
      <c r="D494" s="29"/>
      <c r="E494" s="30">
        <f t="shared" si="40"/>
        <v>0</v>
      </c>
      <c r="F494" s="30">
        <f t="shared" si="41"/>
        <v>0</v>
      </c>
      <c r="G494" s="30">
        <f t="shared" si="42"/>
        <v>0</v>
      </c>
      <c r="H494" s="30">
        <f t="shared" si="43"/>
        <v>0</v>
      </c>
      <c r="I494" s="39">
        <f>IF(D494&gt;0,VLOOKUP(D494,税率表!$A$48:$D$52,3,1),0)</f>
        <v>0</v>
      </c>
      <c r="J494" s="39">
        <f>IF(D494&gt;0,VLOOKUP(D494,税率表!$A$48:$D$52,4,1),0)</f>
        <v>0</v>
      </c>
      <c r="K494" s="39">
        <f>IF(D494&gt;税率表!$F$1,ROUND((D494-J494)/I494,2),'居民劳务费-倒算'!D494)</f>
        <v>0</v>
      </c>
      <c r="L494" s="39">
        <f t="shared" si="44"/>
        <v>0</v>
      </c>
    </row>
    <row r="495" spans="1:12">
      <c r="A495" s="28">
        <v>494</v>
      </c>
      <c r="B495" s="28"/>
      <c r="C495" s="28"/>
      <c r="D495" s="29"/>
      <c r="E495" s="30">
        <f t="shared" si="40"/>
        <v>0</v>
      </c>
      <c r="F495" s="30">
        <f t="shared" si="41"/>
        <v>0</v>
      </c>
      <c r="G495" s="30">
        <f t="shared" si="42"/>
        <v>0</v>
      </c>
      <c r="H495" s="30">
        <f t="shared" si="43"/>
        <v>0</v>
      </c>
      <c r="I495" s="39">
        <f>IF(D495&gt;0,VLOOKUP(D495,税率表!$A$48:$D$52,3,1),0)</f>
        <v>0</v>
      </c>
      <c r="J495" s="39">
        <f>IF(D495&gt;0,VLOOKUP(D495,税率表!$A$48:$D$52,4,1),0)</f>
        <v>0</v>
      </c>
      <c r="K495" s="39">
        <f>IF(D495&gt;税率表!$F$1,ROUND((D495-J495)/I495,2),'居民劳务费-倒算'!D495)</f>
        <v>0</v>
      </c>
      <c r="L495" s="39">
        <f t="shared" si="44"/>
        <v>0</v>
      </c>
    </row>
    <row r="496" spans="1:12">
      <c r="A496" s="28">
        <v>495</v>
      </c>
      <c r="B496" s="28"/>
      <c r="C496" s="28"/>
      <c r="D496" s="29"/>
      <c r="E496" s="30">
        <f t="shared" si="40"/>
        <v>0</v>
      </c>
      <c r="F496" s="30">
        <f t="shared" si="41"/>
        <v>0</v>
      </c>
      <c r="G496" s="30">
        <f t="shared" si="42"/>
        <v>0</v>
      </c>
      <c r="H496" s="30">
        <f t="shared" si="43"/>
        <v>0</v>
      </c>
      <c r="I496" s="39">
        <f>IF(D496&gt;0,VLOOKUP(D496,税率表!$A$48:$D$52,3,1),0)</f>
        <v>0</v>
      </c>
      <c r="J496" s="39">
        <f>IF(D496&gt;0,VLOOKUP(D496,税率表!$A$48:$D$52,4,1),0)</f>
        <v>0</v>
      </c>
      <c r="K496" s="39">
        <f>IF(D496&gt;税率表!$F$1,ROUND((D496-J496)/I496,2),'居民劳务费-倒算'!D496)</f>
        <v>0</v>
      </c>
      <c r="L496" s="39">
        <f t="shared" si="44"/>
        <v>0</v>
      </c>
    </row>
    <row r="497" spans="1:12">
      <c r="A497" s="28">
        <v>496</v>
      </c>
      <c r="B497" s="28"/>
      <c r="C497" s="28"/>
      <c r="D497" s="29"/>
      <c r="E497" s="30">
        <f t="shared" si="40"/>
        <v>0</v>
      </c>
      <c r="F497" s="30">
        <f t="shared" si="41"/>
        <v>0</v>
      </c>
      <c r="G497" s="30">
        <f t="shared" si="42"/>
        <v>0</v>
      </c>
      <c r="H497" s="30">
        <f t="shared" si="43"/>
        <v>0</v>
      </c>
      <c r="I497" s="39">
        <f>IF(D497&gt;0,VLOOKUP(D497,税率表!$A$48:$D$52,3,1),0)</f>
        <v>0</v>
      </c>
      <c r="J497" s="39">
        <f>IF(D497&gt;0,VLOOKUP(D497,税率表!$A$48:$D$52,4,1),0)</f>
        <v>0</v>
      </c>
      <c r="K497" s="39">
        <f>IF(D497&gt;税率表!$F$1,ROUND((D497-J497)/I497,2),'居民劳务费-倒算'!D497)</f>
        <v>0</v>
      </c>
      <c r="L497" s="39">
        <f t="shared" si="44"/>
        <v>0</v>
      </c>
    </row>
    <row r="498" spans="1:12">
      <c r="A498" s="28">
        <v>497</v>
      </c>
      <c r="B498" s="28"/>
      <c r="C498" s="28"/>
      <c r="D498" s="29"/>
      <c r="E498" s="30">
        <f t="shared" si="40"/>
        <v>0</v>
      </c>
      <c r="F498" s="30">
        <f t="shared" si="41"/>
        <v>0</v>
      </c>
      <c r="G498" s="30">
        <f t="shared" si="42"/>
        <v>0</v>
      </c>
      <c r="H498" s="30">
        <f t="shared" si="43"/>
        <v>0</v>
      </c>
      <c r="I498" s="39">
        <f>IF(D498&gt;0,VLOOKUP(D498,税率表!$A$48:$D$52,3,1),0)</f>
        <v>0</v>
      </c>
      <c r="J498" s="39">
        <f>IF(D498&gt;0,VLOOKUP(D498,税率表!$A$48:$D$52,4,1),0)</f>
        <v>0</v>
      </c>
      <c r="K498" s="39">
        <f>IF(D498&gt;税率表!$F$1,ROUND((D498-J498)/I498,2),'居民劳务费-倒算'!D498)</f>
        <v>0</v>
      </c>
      <c r="L498" s="39">
        <f t="shared" si="44"/>
        <v>0</v>
      </c>
    </row>
    <row r="499" spans="1:12">
      <c r="A499" s="28">
        <v>498</v>
      </c>
      <c r="B499" s="28"/>
      <c r="C499" s="28"/>
      <c r="D499" s="29"/>
      <c r="E499" s="30">
        <f t="shared" si="40"/>
        <v>0</v>
      </c>
      <c r="F499" s="30">
        <f t="shared" si="41"/>
        <v>0</v>
      </c>
      <c r="G499" s="30">
        <f t="shared" si="42"/>
        <v>0</v>
      </c>
      <c r="H499" s="30">
        <f t="shared" si="43"/>
        <v>0</v>
      </c>
      <c r="I499" s="39">
        <f>IF(D499&gt;0,VLOOKUP(D499,税率表!$A$48:$D$52,3,1),0)</f>
        <v>0</v>
      </c>
      <c r="J499" s="39">
        <f>IF(D499&gt;0,VLOOKUP(D499,税率表!$A$48:$D$52,4,1),0)</f>
        <v>0</v>
      </c>
      <c r="K499" s="39">
        <f>IF(D499&gt;税率表!$F$1,ROUND((D499-J499)/I499,2),'居民劳务费-倒算'!D499)</f>
        <v>0</v>
      </c>
      <c r="L499" s="39">
        <f t="shared" si="44"/>
        <v>0</v>
      </c>
    </row>
    <row r="500" spans="1:12">
      <c r="A500" s="28">
        <v>499</v>
      </c>
      <c r="B500" s="28"/>
      <c r="C500" s="28"/>
      <c r="D500" s="29"/>
      <c r="E500" s="30">
        <f t="shared" si="40"/>
        <v>0</v>
      </c>
      <c r="F500" s="30">
        <f t="shared" si="41"/>
        <v>0</v>
      </c>
      <c r="G500" s="30">
        <f t="shared" si="42"/>
        <v>0</v>
      </c>
      <c r="H500" s="30">
        <f t="shared" si="43"/>
        <v>0</v>
      </c>
      <c r="I500" s="39">
        <f>IF(D500&gt;0,VLOOKUP(D500,税率表!$A$48:$D$52,3,1),0)</f>
        <v>0</v>
      </c>
      <c r="J500" s="39">
        <f>IF(D500&gt;0,VLOOKUP(D500,税率表!$A$48:$D$52,4,1),0)</f>
        <v>0</v>
      </c>
      <c r="K500" s="39">
        <f>IF(D500&gt;税率表!$F$1,ROUND((D500-J500)/I500,2),'居民劳务费-倒算'!D500)</f>
        <v>0</v>
      </c>
      <c r="L500" s="39">
        <f t="shared" si="44"/>
        <v>0</v>
      </c>
    </row>
    <row r="501" spans="1:12">
      <c r="A501" s="28">
        <v>500</v>
      </c>
      <c r="B501" s="28"/>
      <c r="C501" s="28"/>
      <c r="D501" s="29"/>
      <c r="E501" s="30">
        <f t="shared" si="40"/>
        <v>0</v>
      </c>
      <c r="F501" s="30">
        <f t="shared" si="41"/>
        <v>0</v>
      </c>
      <c r="G501" s="30">
        <f t="shared" si="42"/>
        <v>0</v>
      </c>
      <c r="H501" s="30">
        <f t="shared" si="43"/>
        <v>0</v>
      </c>
      <c r="I501" s="39">
        <f>IF(D501&gt;0,VLOOKUP(D501,税率表!$A$48:$D$52,3,1),0)</f>
        <v>0</v>
      </c>
      <c r="J501" s="39">
        <f>IF(D501&gt;0,VLOOKUP(D501,税率表!$A$48:$D$52,4,1),0)</f>
        <v>0</v>
      </c>
      <c r="K501" s="39">
        <f>IF(D501&gt;税率表!$F$1,ROUND((D501-J501)/I501,2),'居民劳务费-倒算'!D501)</f>
        <v>0</v>
      </c>
      <c r="L501" s="39">
        <f t="shared" si="44"/>
        <v>0</v>
      </c>
    </row>
    <row r="502" spans="1:12">
      <c r="A502" s="28">
        <v>501</v>
      </c>
      <c r="B502" s="28"/>
      <c r="C502" s="28"/>
      <c r="D502" s="29"/>
      <c r="E502" s="30">
        <f t="shared" si="40"/>
        <v>0</v>
      </c>
      <c r="F502" s="30">
        <f t="shared" si="41"/>
        <v>0</v>
      </c>
      <c r="G502" s="30">
        <f t="shared" si="42"/>
        <v>0</v>
      </c>
      <c r="H502" s="30">
        <f t="shared" si="43"/>
        <v>0</v>
      </c>
      <c r="I502" s="39">
        <f>IF(D502&gt;0,VLOOKUP(D502,税率表!$A$48:$D$52,3,1),0)</f>
        <v>0</v>
      </c>
      <c r="J502" s="39">
        <f>IF(D502&gt;0,VLOOKUP(D502,税率表!$A$48:$D$52,4,1),0)</f>
        <v>0</v>
      </c>
      <c r="K502" s="39">
        <f>IF(D502&gt;税率表!$F$1,ROUND((D502-J502)/I502,2),'居民劳务费-倒算'!D502)</f>
        <v>0</v>
      </c>
      <c r="L502" s="39">
        <f t="shared" si="44"/>
        <v>0</v>
      </c>
    </row>
    <row r="503" spans="1:12">
      <c r="A503" s="28">
        <v>502</v>
      </c>
      <c r="B503" s="28"/>
      <c r="C503" s="28"/>
      <c r="D503" s="29"/>
      <c r="E503" s="30">
        <f t="shared" si="40"/>
        <v>0</v>
      </c>
      <c r="F503" s="30">
        <f t="shared" si="41"/>
        <v>0</v>
      </c>
      <c r="G503" s="30">
        <f t="shared" si="42"/>
        <v>0</v>
      </c>
      <c r="H503" s="30">
        <f t="shared" si="43"/>
        <v>0</v>
      </c>
      <c r="I503" s="39">
        <f>IF(D503&gt;0,VLOOKUP(D503,税率表!$A$48:$D$52,3,1),0)</f>
        <v>0</v>
      </c>
      <c r="J503" s="39">
        <f>IF(D503&gt;0,VLOOKUP(D503,税率表!$A$48:$D$52,4,1),0)</f>
        <v>0</v>
      </c>
      <c r="K503" s="39">
        <f>IF(D503&gt;税率表!$F$1,ROUND((D503-J503)/I503,2),'居民劳务费-倒算'!D503)</f>
        <v>0</v>
      </c>
      <c r="L503" s="39">
        <f t="shared" si="44"/>
        <v>0</v>
      </c>
    </row>
    <row r="504" spans="1:12">
      <c r="A504" s="28">
        <v>503</v>
      </c>
      <c r="B504" s="28"/>
      <c r="C504" s="28"/>
      <c r="D504" s="29"/>
      <c r="E504" s="30">
        <f t="shared" si="40"/>
        <v>0</v>
      </c>
      <c r="F504" s="30">
        <f t="shared" si="41"/>
        <v>0</v>
      </c>
      <c r="G504" s="30">
        <f t="shared" si="42"/>
        <v>0</v>
      </c>
      <c r="H504" s="30">
        <f t="shared" si="43"/>
        <v>0</v>
      </c>
      <c r="I504" s="39">
        <f>IF(D504&gt;0,VLOOKUP(D504,税率表!$A$48:$D$52,3,1),0)</f>
        <v>0</v>
      </c>
      <c r="J504" s="39">
        <f>IF(D504&gt;0,VLOOKUP(D504,税率表!$A$48:$D$52,4,1),0)</f>
        <v>0</v>
      </c>
      <c r="K504" s="39">
        <f>IF(D504&gt;税率表!$F$1,ROUND((D504-J504)/I504,2),'居民劳务费-倒算'!D504)</f>
        <v>0</v>
      </c>
      <c r="L504" s="39">
        <f t="shared" si="44"/>
        <v>0</v>
      </c>
    </row>
    <row r="505" spans="1:12">
      <c r="A505" s="28">
        <v>504</v>
      </c>
      <c r="B505" s="28"/>
      <c r="C505" s="28"/>
      <c r="D505" s="29"/>
      <c r="E505" s="30">
        <f t="shared" si="40"/>
        <v>0</v>
      </c>
      <c r="F505" s="30">
        <f t="shared" si="41"/>
        <v>0</v>
      </c>
      <c r="G505" s="30">
        <f t="shared" si="42"/>
        <v>0</v>
      </c>
      <c r="H505" s="30">
        <f t="shared" si="43"/>
        <v>0</v>
      </c>
      <c r="I505" s="39">
        <f>IF(D505&gt;0,VLOOKUP(D505,税率表!$A$48:$D$52,3,1),0)</f>
        <v>0</v>
      </c>
      <c r="J505" s="39">
        <f>IF(D505&gt;0,VLOOKUP(D505,税率表!$A$48:$D$52,4,1),0)</f>
        <v>0</v>
      </c>
      <c r="K505" s="39">
        <f>IF(D505&gt;税率表!$F$1,ROUND((D505-J505)/I505,2),'居民劳务费-倒算'!D505)</f>
        <v>0</v>
      </c>
      <c r="L505" s="39">
        <f t="shared" si="44"/>
        <v>0</v>
      </c>
    </row>
    <row r="506" spans="1:12">
      <c r="A506" s="28">
        <v>505</v>
      </c>
      <c r="B506" s="28"/>
      <c r="C506" s="28"/>
      <c r="D506" s="29"/>
      <c r="E506" s="30">
        <f t="shared" si="40"/>
        <v>0</v>
      </c>
      <c r="F506" s="30">
        <f t="shared" si="41"/>
        <v>0</v>
      </c>
      <c r="G506" s="30">
        <f t="shared" si="42"/>
        <v>0</v>
      </c>
      <c r="H506" s="30">
        <f t="shared" si="43"/>
        <v>0</v>
      </c>
      <c r="I506" s="39">
        <f>IF(D506&gt;0,VLOOKUP(D506,税率表!$A$48:$D$52,3,1),0)</f>
        <v>0</v>
      </c>
      <c r="J506" s="39">
        <f>IF(D506&gt;0,VLOOKUP(D506,税率表!$A$48:$D$52,4,1),0)</f>
        <v>0</v>
      </c>
      <c r="K506" s="39">
        <f>IF(D506&gt;税率表!$F$1,ROUND((D506-J506)/I506,2),'居民劳务费-倒算'!D506)</f>
        <v>0</v>
      </c>
      <c r="L506" s="39">
        <f t="shared" si="44"/>
        <v>0</v>
      </c>
    </row>
    <row r="507" spans="1:12">
      <c r="A507" s="28">
        <v>506</v>
      </c>
      <c r="B507" s="28"/>
      <c r="C507" s="28"/>
      <c r="D507" s="29"/>
      <c r="E507" s="30">
        <f t="shared" si="40"/>
        <v>0</v>
      </c>
      <c r="F507" s="30">
        <f t="shared" si="41"/>
        <v>0</v>
      </c>
      <c r="G507" s="30">
        <f t="shared" si="42"/>
        <v>0</v>
      </c>
      <c r="H507" s="30">
        <f t="shared" si="43"/>
        <v>0</v>
      </c>
      <c r="I507" s="39">
        <f>IF(D507&gt;0,VLOOKUP(D507,税率表!$A$48:$D$52,3,1),0)</f>
        <v>0</v>
      </c>
      <c r="J507" s="39">
        <f>IF(D507&gt;0,VLOOKUP(D507,税率表!$A$48:$D$52,4,1),0)</f>
        <v>0</v>
      </c>
      <c r="K507" s="39">
        <f>IF(D507&gt;税率表!$F$1,ROUND((D507-J507)/I507,2),'居民劳务费-倒算'!D507)</f>
        <v>0</v>
      </c>
      <c r="L507" s="39">
        <f t="shared" si="44"/>
        <v>0</v>
      </c>
    </row>
    <row r="508" spans="1:12">
      <c r="A508" s="28">
        <v>507</v>
      </c>
      <c r="B508" s="28"/>
      <c r="C508" s="28"/>
      <c r="D508" s="29"/>
      <c r="E508" s="30">
        <f t="shared" si="40"/>
        <v>0</v>
      </c>
      <c r="F508" s="30">
        <f t="shared" si="41"/>
        <v>0</v>
      </c>
      <c r="G508" s="30">
        <f t="shared" si="42"/>
        <v>0</v>
      </c>
      <c r="H508" s="30">
        <f t="shared" si="43"/>
        <v>0</v>
      </c>
      <c r="I508" s="39">
        <f>IF(D508&gt;0,VLOOKUP(D508,税率表!$A$48:$D$52,3,1),0)</f>
        <v>0</v>
      </c>
      <c r="J508" s="39">
        <f>IF(D508&gt;0,VLOOKUP(D508,税率表!$A$48:$D$52,4,1),0)</f>
        <v>0</v>
      </c>
      <c r="K508" s="39">
        <f>IF(D508&gt;税率表!$F$1,ROUND((D508-J508)/I508,2),'居民劳务费-倒算'!D508)</f>
        <v>0</v>
      </c>
      <c r="L508" s="39">
        <f t="shared" si="44"/>
        <v>0</v>
      </c>
    </row>
    <row r="509" spans="1:12">
      <c r="A509" s="28">
        <v>508</v>
      </c>
      <c r="B509" s="28"/>
      <c r="C509" s="28"/>
      <c r="D509" s="29"/>
      <c r="E509" s="30">
        <f t="shared" si="40"/>
        <v>0</v>
      </c>
      <c r="F509" s="30">
        <f t="shared" si="41"/>
        <v>0</v>
      </c>
      <c r="G509" s="30">
        <f t="shared" si="42"/>
        <v>0</v>
      </c>
      <c r="H509" s="30">
        <f t="shared" si="43"/>
        <v>0</v>
      </c>
      <c r="I509" s="39">
        <f>IF(D509&gt;0,VLOOKUP(D509,税率表!$A$48:$D$52,3,1),0)</f>
        <v>0</v>
      </c>
      <c r="J509" s="39">
        <f>IF(D509&gt;0,VLOOKUP(D509,税率表!$A$48:$D$52,4,1),0)</f>
        <v>0</v>
      </c>
      <c r="K509" s="39">
        <f>IF(D509&gt;税率表!$F$1,ROUND((D509-J509)/I509,2),'居民劳务费-倒算'!D509)</f>
        <v>0</v>
      </c>
      <c r="L509" s="39">
        <f t="shared" si="44"/>
        <v>0</v>
      </c>
    </row>
    <row r="510" spans="1:12">
      <c r="A510" s="28">
        <v>509</v>
      </c>
      <c r="B510" s="28"/>
      <c r="C510" s="28"/>
      <c r="D510" s="29"/>
      <c r="E510" s="30">
        <f t="shared" si="40"/>
        <v>0</v>
      </c>
      <c r="F510" s="30">
        <f t="shared" si="41"/>
        <v>0</v>
      </c>
      <c r="G510" s="30">
        <f t="shared" si="42"/>
        <v>0</v>
      </c>
      <c r="H510" s="30">
        <f t="shared" si="43"/>
        <v>0</v>
      </c>
      <c r="I510" s="39">
        <f>IF(D510&gt;0,VLOOKUP(D510,税率表!$A$48:$D$52,3,1),0)</f>
        <v>0</v>
      </c>
      <c r="J510" s="39">
        <f>IF(D510&gt;0,VLOOKUP(D510,税率表!$A$48:$D$52,4,1),0)</f>
        <v>0</v>
      </c>
      <c r="K510" s="39">
        <f>IF(D510&gt;税率表!$F$1,ROUND((D510-J510)/I510,2),'居民劳务费-倒算'!D510)</f>
        <v>0</v>
      </c>
      <c r="L510" s="39">
        <f t="shared" si="44"/>
        <v>0</v>
      </c>
    </row>
    <row r="511" spans="1:12">
      <c r="A511" s="28">
        <v>510</v>
      </c>
      <c r="B511" s="28"/>
      <c r="C511" s="28"/>
      <c r="D511" s="29"/>
      <c r="E511" s="30">
        <f t="shared" si="40"/>
        <v>0</v>
      </c>
      <c r="F511" s="30">
        <f t="shared" si="41"/>
        <v>0</v>
      </c>
      <c r="G511" s="30">
        <f t="shared" si="42"/>
        <v>0</v>
      </c>
      <c r="H511" s="30">
        <f t="shared" si="43"/>
        <v>0</v>
      </c>
      <c r="I511" s="39">
        <f>IF(D511&gt;0,VLOOKUP(D511,税率表!$A$48:$D$52,3,1),0)</f>
        <v>0</v>
      </c>
      <c r="J511" s="39">
        <f>IF(D511&gt;0,VLOOKUP(D511,税率表!$A$48:$D$52,4,1),0)</f>
        <v>0</v>
      </c>
      <c r="K511" s="39">
        <f>IF(D511&gt;税率表!$F$1,ROUND((D511-J511)/I511,2),'居民劳务费-倒算'!D511)</f>
        <v>0</v>
      </c>
      <c r="L511" s="39">
        <f t="shared" si="44"/>
        <v>0</v>
      </c>
    </row>
    <row r="512" spans="1:12">
      <c r="A512" s="28">
        <v>511</v>
      </c>
      <c r="B512" s="28"/>
      <c r="C512" s="28"/>
      <c r="D512" s="29"/>
      <c r="E512" s="30">
        <f t="shared" si="40"/>
        <v>0</v>
      </c>
      <c r="F512" s="30">
        <f t="shared" si="41"/>
        <v>0</v>
      </c>
      <c r="G512" s="30">
        <f t="shared" si="42"/>
        <v>0</v>
      </c>
      <c r="H512" s="30">
        <f t="shared" si="43"/>
        <v>0</v>
      </c>
      <c r="I512" s="39">
        <f>IF(D512&gt;0,VLOOKUP(D512,税率表!$A$48:$D$52,3,1),0)</f>
        <v>0</v>
      </c>
      <c r="J512" s="39">
        <f>IF(D512&gt;0,VLOOKUP(D512,税率表!$A$48:$D$52,4,1),0)</f>
        <v>0</v>
      </c>
      <c r="K512" s="39">
        <f>IF(D512&gt;税率表!$F$1,ROUND((D512-J512)/I512,2),'居民劳务费-倒算'!D512)</f>
        <v>0</v>
      </c>
      <c r="L512" s="39">
        <f t="shared" si="44"/>
        <v>0</v>
      </c>
    </row>
    <row r="513" spans="1:12">
      <c r="A513" s="28">
        <v>512</v>
      </c>
      <c r="B513" s="28"/>
      <c r="C513" s="28"/>
      <c r="D513" s="29"/>
      <c r="E513" s="30">
        <f t="shared" si="40"/>
        <v>0</v>
      </c>
      <c r="F513" s="30">
        <f t="shared" si="41"/>
        <v>0</v>
      </c>
      <c r="G513" s="30">
        <f t="shared" si="42"/>
        <v>0</v>
      </c>
      <c r="H513" s="30">
        <f t="shared" si="43"/>
        <v>0</v>
      </c>
      <c r="I513" s="39">
        <f>IF(D513&gt;0,VLOOKUP(D513,税率表!$A$48:$D$52,3,1),0)</f>
        <v>0</v>
      </c>
      <c r="J513" s="39">
        <f>IF(D513&gt;0,VLOOKUP(D513,税率表!$A$48:$D$52,4,1),0)</f>
        <v>0</v>
      </c>
      <c r="K513" s="39">
        <f>IF(D513&gt;税率表!$F$1,ROUND((D513-J513)/I513,2),'居民劳务费-倒算'!D513)</f>
        <v>0</v>
      </c>
      <c r="L513" s="39">
        <f t="shared" si="44"/>
        <v>0</v>
      </c>
    </row>
    <row r="514" spans="1:12">
      <c r="A514" s="28">
        <v>513</v>
      </c>
      <c r="B514" s="28"/>
      <c r="C514" s="28"/>
      <c r="D514" s="29"/>
      <c r="E514" s="30">
        <f t="shared" si="40"/>
        <v>0</v>
      </c>
      <c r="F514" s="30">
        <f t="shared" si="41"/>
        <v>0</v>
      </c>
      <c r="G514" s="30">
        <f t="shared" si="42"/>
        <v>0</v>
      </c>
      <c r="H514" s="30">
        <f t="shared" si="43"/>
        <v>0</v>
      </c>
      <c r="I514" s="39">
        <f>IF(D514&gt;0,VLOOKUP(D514,税率表!$A$48:$D$52,3,1),0)</f>
        <v>0</v>
      </c>
      <c r="J514" s="39">
        <f>IF(D514&gt;0,VLOOKUP(D514,税率表!$A$48:$D$52,4,1),0)</f>
        <v>0</v>
      </c>
      <c r="K514" s="39">
        <f>IF(D514&gt;税率表!$F$1,ROUND((D514-J514)/I514,2),'居民劳务费-倒算'!D514)</f>
        <v>0</v>
      </c>
      <c r="L514" s="39">
        <f t="shared" si="44"/>
        <v>0</v>
      </c>
    </row>
    <row r="515" spans="1:12">
      <c r="A515" s="28">
        <v>514</v>
      </c>
      <c r="B515" s="28"/>
      <c r="C515" s="28"/>
      <c r="D515" s="29"/>
      <c r="E515" s="30">
        <f t="shared" si="40"/>
        <v>0</v>
      </c>
      <c r="F515" s="30">
        <f t="shared" si="41"/>
        <v>0</v>
      </c>
      <c r="G515" s="30">
        <f t="shared" si="42"/>
        <v>0</v>
      </c>
      <c r="H515" s="30">
        <f t="shared" si="43"/>
        <v>0</v>
      </c>
      <c r="I515" s="39">
        <f>IF(D515&gt;0,VLOOKUP(D515,税率表!$A$48:$D$52,3,1),0)</f>
        <v>0</v>
      </c>
      <c r="J515" s="39">
        <f>IF(D515&gt;0,VLOOKUP(D515,税率表!$A$48:$D$52,4,1),0)</f>
        <v>0</v>
      </c>
      <c r="K515" s="39">
        <f>IF(D515&gt;税率表!$F$1,ROUND((D515-J515)/I515,2),'居民劳务费-倒算'!D515)</f>
        <v>0</v>
      </c>
      <c r="L515" s="39">
        <f t="shared" si="44"/>
        <v>0</v>
      </c>
    </row>
    <row r="516" spans="1:12">
      <c r="A516" s="28">
        <v>515</v>
      </c>
      <c r="B516" s="28"/>
      <c r="C516" s="28"/>
      <c r="D516" s="29"/>
      <c r="E516" s="30">
        <f t="shared" si="40"/>
        <v>0</v>
      </c>
      <c r="F516" s="30">
        <f t="shared" si="41"/>
        <v>0</v>
      </c>
      <c r="G516" s="30">
        <f t="shared" si="42"/>
        <v>0</v>
      </c>
      <c r="H516" s="30">
        <f t="shared" si="43"/>
        <v>0</v>
      </c>
      <c r="I516" s="39">
        <f>IF(D516&gt;0,VLOOKUP(D516,税率表!$A$48:$D$52,3,1),0)</f>
        <v>0</v>
      </c>
      <c r="J516" s="39">
        <f>IF(D516&gt;0,VLOOKUP(D516,税率表!$A$48:$D$52,4,1),0)</f>
        <v>0</v>
      </c>
      <c r="K516" s="39">
        <f>IF(D516&gt;税率表!$F$1,ROUND((D516-J516)/I516,2),'居民劳务费-倒算'!D516)</f>
        <v>0</v>
      </c>
      <c r="L516" s="39">
        <f t="shared" si="44"/>
        <v>0</v>
      </c>
    </row>
    <row r="517" spans="1:12">
      <c r="A517" s="28">
        <v>516</v>
      </c>
      <c r="B517" s="28"/>
      <c r="C517" s="28"/>
      <c r="D517" s="29"/>
      <c r="E517" s="30">
        <f t="shared" si="40"/>
        <v>0</v>
      </c>
      <c r="F517" s="30">
        <f t="shared" si="41"/>
        <v>0</v>
      </c>
      <c r="G517" s="30">
        <f t="shared" si="42"/>
        <v>0</v>
      </c>
      <c r="H517" s="30">
        <f t="shared" si="43"/>
        <v>0</v>
      </c>
      <c r="I517" s="39">
        <f>IF(D517&gt;0,VLOOKUP(D517,税率表!$A$48:$D$52,3,1),0)</f>
        <v>0</v>
      </c>
      <c r="J517" s="39">
        <f>IF(D517&gt;0,VLOOKUP(D517,税率表!$A$48:$D$52,4,1),0)</f>
        <v>0</v>
      </c>
      <c r="K517" s="39">
        <f>IF(D517&gt;税率表!$F$1,ROUND((D517-J517)/I517,2),'居民劳务费-倒算'!D517)</f>
        <v>0</v>
      </c>
      <c r="L517" s="39">
        <f t="shared" si="44"/>
        <v>0</v>
      </c>
    </row>
    <row r="518" spans="1:12">
      <c r="A518" s="28">
        <v>517</v>
      </c>
      <c r="B518" s="28"/>
      <c r="C518" s="28"/>
      <c r="D518" s="29"/>
      <c r="E518" s="30">
        <f t="shared" si="40"/>
        <v>0</v>
      </c>
      <c r="F518" s="30">
        <f t="shared" si="41"/>
        <v>0</v>
      </c>
      <c r="G518" s="30">
        <f t="shared" si="42"/>
        <v>0</v>
      </c>
      <c r="H518" s="30">
        <f t="shared" si="43"/>
        <v>0</v>
      </c>
      <c r="I518" s="39">
        <f>IF(D518&gt;0,VLOOKUP(D518,税率表!$A$48:$D$52,3,1),0)</f>
        <v>0</v>
      </c>
      <c r="J518" s="39">
        <f>IF(D518&gt;0,VLOOKUP(D518,税率表!$A$48:$D$52,4,1),0)</f>
        <v>0</v>
      </c>
      <c r="K518" s="39">
        <f>IF(D518&gt;税率表!$F$1,ROUND((D518-J518)/I518,2),'居民劳务费-倒算'!D518)</f>
        <v>0</v>
      </c>
      <c r="L518" s="39">
        <f t="shared" si="44"/>
        <v>0</v>
      </c>
    </row>
    <row r="519" spans="1:12">
      <c r="A519" s="28">
        <v>518</v>
      </c>
      <c r="B519" s="28"/>
      <c r="C519" s="28"/>
      <c r="D519" s="29"/>
      <c r="E519" s="30">
        <f t="shared" si="40"/>
        <v>0</v>
      </c>
      <c r="F519" s="30">
        <f t="shared" si="41"/>
        <v>0</v>
      </c>
      <c r="G519" s="30">
        <f t="shared" si="42"/>
        <v>0</v>
      </c>
      <c r="H519" s="30">
        <f t="shared" si="43"/>
        <v>0</v>
      </c>
      <c r="I519" s="39">
        <f>IF(D519&gt;0,VLOOKUP(D519,税率表!$A$48:$D$52,3,1),0)</f>
        <v>0</v>
      </c>
      <c r="J519" s="39">
        <f>IF(D519&gt;0,VLOOKUP(D519,税率表!$A$48:$D$52,4,1),0)</f>
        <v>0</v>
      </c>
      <c r="K519" s="39">
        <f>IF(D519&gt;税率表!$F$1,ROUND((D519-J519)/I519,2),'居民劳务费-倒算'!D519)</f>
        <v>0</v>
      </c>
      <c r="L519" s="39">
        <f t="shared" si="44"/>
        <v>0</v>
      </c>
    </row>
    <row r="520" spans="1:12">
      <c r="A520" s="28">
        <v>519</v>
      </c>
      <c r="B520" s="28"/>
      <c r="C520" s="28"/>
      <c r="D520" s="29"/>
      <c r="E520" s="30">
        <f t="shared" si="40"/>
        <v>0</v>
      </c>
      <c r="F520" s="30">
        <f t="shared" si="41"/>
        <v>0</v>
      </c>
      <c r="G520" s="30">
        <f t="shared" si="42"/>
        <v>0</v>
      </c>
      <c r="H520" s="30">
        <f t="shared" si="43"/>
        <v>0</v>
      </c>
      <c r="I520" s="39">
        <f>IF(D520&gt;0,VLOOKUP(D520,税率表!$A$48:$D$52,3,1),0)</f>
        <v>0</v>
      </c>
      <c r="J520" s="39">
        <f>IF(D520&gt;0,VLOOKUP(D520,税率表!$A$48:$D$52,4,1),0)</f>
        <v>0</v>
      </c>
      <c r="K520" s="39">
        <f>IF(D520&gt;税率表!$F$1,ROUND((D520-J520)/I520,2),'居民劳务费-倒算'!D520)</f>
        <v>0</v>
      </c>
      <c r="L520" s="39">
        <f t="shared" si="44"/>
        <v>0</v>
      </c>
    </row>
    <row r="521" spans="1:12">
      <c r="A521" s="28">
        <v>520</v>
      </c>
      <c r="B521" s="28"/>
      <c r="C521" s="28"/>
      <c r="D521" s="29"/>
      <c r="E521" s="30">
        <f t="shared" si="40"/>
        <v>0</v>
      </c>
      <c r="F521" s="30">
        <f t="shared" si="41"/>
        <v>0</v>
      </c>
      <c r="G521" s="30">
        <f t="shared" si="42"/>
        <v>0</v>
      </c>
      <c r="H521" s="30">
        <f t="shared" si="43"/>
        <v>0</v>
      </c>
      <c r="I521" s="39">
        <f>IF(D521&gt;0,VLOOKUP(D521,税率表!$A$48:$D$52,3,1),0)</f>
        <v>0</v>
      </c>
      <c r="J521" s="39">
        <f>IF(D521&gt;0,VLOOKUP(D521,税率表!$A$48:$D$52,4,1),0)</f>
        <v>0</v>
      </c>
      <c r="K521" s="39">
        <f>IF(D521&gt;税率表!$F$1,ROUND((D521-J521)/I521,2),'居民劳务费-倒算'!D521)</f>
        <v>0</v>
      </c>
      <c r="L521" s="39">
        <f t="shared" si="44"/>
        <v>0</v>
      </c>
    </row>
    <row r="522" spans="1:12">
      <c r="A522" s="28">
        <v>521</v>
      </c>
      <c r="B522" s="28"/>
      <c r="C522" s="28"/>
      <c r="D522" s="29"/>
      <c r="E522" s="30">
        <f t="shared" ref="E522:E585" si="45">ROUND(IF(H522&lt;=800,0,IF(H522&lt;=25000,20%,IF(H522&lt;=62500,30%,IF(H522&gt;62500,40%)))),2)</f>
        <v>0</v>
      </c>
      <c r="F522" s="30">
        <f t="shared" ref="F522:F585" si="46">IF(D522="",0,ROUND(IF(H522&lt;=25000,0,IF(H522&lt;=62500,2000,7000)),2))</f>
        <v>0</v>
      </c>
      <c r="G522" s="30">
        <f t="shared" ref="G522:G585" si="47">ROUND(H522-D522,2)</f>
        <v>0</v>
      </c>
      <c r="H522" s="30">
        <f t="shared" ref="H522:H585" si="48">ROUND(IF(D522&lt;=800,D522,IF(D522&lt;=3360,(D522-160)/0.8,IF(D522&lt;=21000,D522/0.84,IF(D522&lt;=49500,(D522-2000)/0.76,IF(D522&gt;49500,(D522-7000)/0.68))))),2)</f>
        <v>0</v>
      </c>
      <c r="I522" s="39">
        <f>IF(D522&gt;0,VLOOKUP(D522,税率表!$A$48:$D$52,3,1),0)</f>
        <v>0</v>
      </c>
      <c r="J522" s="39">
        <f>IF(D522&gt;0,VLOOKUP(D522,税率表!$A$48:$D$52,4,1),0)</f>
        <v>0</v>
      </c>
      <c r="K522" s="39">
        <f>IF(D522&gt;税率表!$F$1,ROUND((D522-J522)/I522,2),'居民劳务费-倒算'!D522)</f>
        <v>0</v>
      </c>
      <c r="L522" s="39">
        <f t="shared" ref="L522:L585" si="49">K522-D522</f>
        <v>0</v>
      </c>
    </row>
    <row r="523" spans="1:12">
      <c r="A523" s="28">
        <v>522</v>
      </c>
      <c r="B523" s="28"/>
      <c r="C523" s="28"/>
      <c r="D523" s="29"/>
      <c r="E523" s="30">
        <f t="shared" si="45"/>
        <v>0</v>
      </c>
      <c r="F523" s="30">
        <f t="shared" si="46"/>
        <v>0</v>
      </c>
      <c r="G523" s="30">
        <f t="shared" si="47"/>
        <v>0</v>
      </c>
      <c r="H523" s="30">
        <f t="shared" si="48"/>
        <v>0</v>
      </c>
      <c r="I523" s="39">
        <f>IF(D523&gt;0,VLOOKUP(D523,税率表!$A$48:$D$52,3,1),0)</f>
        <v>0</v>
      </c>
      <c r="J523" s="39">
        <f>IF(D523&gt;0,VLOOKUP(D523,税率表!$A$48:$D$52,4,1),0)</f>
        <v>0</v>
      </c>
      <c r="K523" s="39">
        <f>IF(D523&gt;税率表!$F$1,ROUND((D523-J523)/I523,2),'居民劳务费-倒算'!D523)</f>
        <v>0</v>
      </c>
      <c r="L523" s="39">
        <f t="shared" si="49"/>
        <v>0</v>
      </c>
    </row>
    <row r="524" spans="1:12">
      <c r="A524" s="28">
        <v>523</v>
      </c>
      <c r="B524" s="28"/>
      <c r="C524" s="28"/>
      <c r="D524" s="29"/>
      <c r="E524" s="30">
        <f t="shared" si="45"/>
        <v>0</v>
      </c>
      <c r="F524" s="30">
        <f t="shared" si="46"/>
        <v>0</v>
      </c>
      <c r="G524" s="30">
        <f t="shared" si="47"/>
        <v>0</v>
      </c>
      <c r="H524" s="30">
        <f t="shared" si="48"/>
        <v>0</v>
      </c>
      <c r="I524" s="39">
        <f>IF(D524&gt;0,VLOOKUP(D524,税率表!$A$48:$D$52,3,1),0)</f>
        <v>0</v>
      </c>
      <c r="J524" s="39">
        <f>IF(D524&gt;0,VLOOKUP(D524,税率表!$A$48:$D$52,4,1),0)</f>
        <v>0</v>
      </c>
      <c r="K524" s="39">
        <f>IF(D524&gt;税率表!$F$1,ROUND((D524-J524)/I524,2),'居民劳务费-倒算'!D524)</f>
        <v>0</v>
      </c>
      <c r="L524" s="39">
        <f t="shared" si="49"/>
        <v>0</v>
      </c>
    </row>
    <row r="525" spans="1:12">
      <c r="A525" s="28">
        <v>524</v>
      </c>
      <c r="B525" s="28"/>
      <c r="C525" s="28"/>
      <c r="D525" s="29"/>
      <c r="E525" s="30">
        <f t="shared" si="45"/>
        <v>0</v>
      </c>
      <c r="F525" s="30">
        <f t="shared" si="46"/>
        <v>0</v>
      </c>
      <c r="G525" s="30">
        <f t="shared" si="47"/>
        <v>0</v>
      </c>
      <c r="H525" s="30">
        <f t="shared" si="48"/>
        <v>0</v>
      </c>
      <c r="I525" s="39">
        <f>IF(D525&gt;0,VLOOKUP(D525,税率表!$A$48:$D$52,3,1),0)</f>
        <v>0</v>
      </c>
      <c r="J525" s="39">
        <f>IF(D525&gt;0,VLOOKUP(D525,税率表!$A$48:$D$52,4,1),0)</f>
        <v>0</v>
      </c>
      <c r="K525" s="39">
        <f>IF(D525&gt;税率表!$F$1,ROUND((D525-J525)/I525,2),'居民劳务费-倒算'!D525)</f>
        <v>0</v>
      </c>
      <c r="L525" s="39">
        <f t="shared" si="49"/>
        <v>0</v>
      </c>
    </row>
    <row r="526" spans="1:12">
      <c r="A526" s="28">
        <v>525</v>
      </c>
      <c r="B526" s="28"/>
      <c r="C526" s="28"/>
      <c r="D526" s="29"/>
      <c r="E526" s="30">
        <f t="shared" si="45"/>
        <v>0</v>
      </c>
      <c r="F526" s="30">
        <f t="shared" si="46"/>
        <v>0</v>
      </c>
      <c r="G526" s="30">
        <f t="shared" si="47"/>
        <v>0</v>
      </c>
      <c r="H526" s="30">
        <f t="shared" si="48"/>
        <v>0</v>
      </c>
      <c r="I526" s="39">
        <f>IF(D526&gt;0,VLOOKUP(D526,税率表!$A$48:$D$52,3,1),0)</f>
        <v>0</v>
      </c>
      <c r="J526" s="39">
        <f>IF(D526&gt;0,VLOOKUP(D526,税率表!$A$48:$D$52,4,1),0)</f>
        <v>0</v>
      </c>
      <c r="K526" s="39">
        <f>IF(D526&gt;税率表!$F$1,ROUND((D526-J526)/I526,2),'居民劳务费-倒算'!D526)</f>
        <v>0</v>
      </c>
      <c r="L526" s="39">
        <f t="shared" si="49"/>
        <v>0</v>
      </c>
    </row>
    <row r="527" spans="1:12">
      <c r="A527" s="28">
        <v>526</v>
      </c>
      <c r="B527" s="28"/>
      <c r="C527" s="28"/>
      <c r="D527" s="29"/>
      <c r="E527" s="30">
        <f t="shared" si="45"/>
        <v>0</v>
      </c>
      <c r="F527" s="30">
        <f t="shared" si="46"/>
        <v>0</v>
      </c>
      <c r="G527" s="30">
        <f t="shared" si="47"/>
        <v>0</v>
      </c>
      <c r="H527" s="30">
        <f t="shared" si="48"/>
        <v>0</v>
      </c>
      <c r="I527" s="39">
        <f>IF(D527&gt;0,VLOOKUP(D527,税率表!$A$48:$D$52,3,1),0)</f>
        <v>0</v>
      </c>
      <c r="J527" s="39">
        <f>IF(D527&gt;0,VLOOKUP(D527,税率表!$A$48:$D$52,4,1),0)</f>
        <v>0</v>
      </c>
      <c r="K527" s="39">
        <f>IF(D527&gt;税率表!$F$1,ROUND((D527-J527)/I527,2),'居民劳务费-倒算'!D527)</f>
        <v>0</v>
      </c>
      <c r="L527" s="39">
        <f t="shared" si="49"/>
        <v>0</v>
      </c>
    </row>
    <row r="528" spans="1:12">
      <c r="A528" s="28">
        <v>527</v>
      </c>
      <c r="B528" s="28"/>
      <c r="C528" s="28"/>
      <c r="D528" s="29"/>
      <c r="E528" s="30">
        <f t="shared" si="45"/>
        <v>0</v>
      </c>
      <c r="F528" s="30">
        <f t="shared" si="46"/>
        <v>0</v>
      </c>
      <c r="G528" s="30">
        <f t="shared" si="47"/>
        <v>0</v>
      </c>
      <c r="H528" s="30">
        <f t="shared" si="48"/>
        <v>0</v>
      </c>
      <c r="I528" s="39">
        <f>IF(D528&gt;0,VLOOKUP(D528,税率表!$A$48:$D$52,3,1),0)</f>
        <v>0</v>
      </c>
      <c r="J528" s="39">
        <f>IF(D528&gt;0,VLOOKUP(D528,税率表!$A$48:$D$52,4,1),0)</f>
        <v>0</v>
      </c>
      <c r="K528" s="39">
        <f>IF(D528&gt;税率表!$F$1,ROUND((D528-J528)/I528,2),'居民劳务费-倒算'!D528)</f>
        <v>0</v>
      </c>
      <c r="L528" s="39">
        <f t="shared" si="49"/>
        <v>0</v>
      </c>
    </row>
    <row r="529" spans="1:12">
      <c r="A529" s="28">
        <v>528</v>
      </c>
      <c r="B529" s="28"/>
      <c r="C529" s="28"/>
      <c r="D529" s="29"/>
      <c r="E529" s="30">
        <f t="shared" si="45"/>
        <v>0</v>
      </c>
      <c r="F529" s="30">
        <f t="shared" si="46"/>
        <v>0</v>
      </c>
      <c r="G529" s="30">
        <f t="shared" si="47"/>
        <v>0</v>
      </c>
      <c r="H529" s="30">
        <f t="shared" si="48"/>
        <v>0</v>
      </c>
      <c r="I529" s="39">
        <f>IF(D529&gt;0,VLOOKUP(D529,税率表!$A$48:$D$52,3,1),0)</f>
        <v>0</v>
      </c>
      <c r="J529" s="39">
        <f>IF(D529&gt;0,VLOOKUP(D529,税率表!$A$48:$D$52,4,1),0)</f>
        <v>0</v>
      </c>
      <c r="K529" s="39">
        <f>IF(D529&gt;税率表!$F$1,ROUND((D529-J529)/I529,2),'居民劳务费-倒算'!D529)</f>
        <v>0</v>
      </c>
      <c r="L529" s="39">
        <f t="shared" si="49"/>
        <v>0</v>
      </c>
    </row>
    <row r="530" spans="1:12">
      <c r="A530" s="28">
        <v>529</v>
      </c>
      <c r="B530" s="28"/>
      <c r="C530" s="28"/>
      <c r="D530" s="29"/>
      <c r="E530" s="30">
        <f t="shared" si="45"/>
        <v>0</v>
      </c>
      <c r="F530" s="30">
        <f t="shared" si="46"/>
        <v>0</v>
      </c>
      <c r="G530" s="30">
        <f t="shared" si="47"/>
        <v>0</v>
      </c>
      <c r="H530" s="30">
        <f t="shared" si="48"/>
        <v>0</v>
      </c>
      <c r="I530" s="39">
        <f>IF(D530&gt;0,VLOOKUP(D530,税率表!$A$48:$D$52,3,1),0)</f>
        <v>0</v>
      </c>
      <c r="J530" s="39">
        <f>IF(D530&gt;0,VLOOKUP(D530,税率表!$A$48:$D$52,4,1),0)</f>
        <v>0</v>
      </c>
      <c r="K530" s="39">
        <f>IF(D530&gt;税率表!$F$1,ROUND((D530-J530)/I530,2),'居民劳务费-倒算'!D530)</f>
        <v>0</v>
      </c>
      <c r="L530" s="39">
        <f t="shared" si="49"/>
        <v>0</v>
      </c>
    </row>
    <row r="531" spans="1:12">
      <c r="A531" s="28">
        <v>530</v>
      </c>
      <c r="B531" s="28"/>
      <c r="C531" s="28"/>
      <c r="D531" s="29"/>
      <c r="E531" s="30">
        <f t="shared" si="45"/>
        <v>0</v>
      </c>
      <c r="F531" s="30">
        <f t="shared" si="46"/>
        <v>0</v>
      </c>
      <c r="G531" s="30">
        <f t="shared" si="47"/>
        <v>0</v>
      </c>
      <c r="H531" s="30">
        <f t="shared" si="48"/>
        <v>0</v>
      </c>
      <c r="I531" s="39">
        <f>IF(D531&gt;0,VLOOKUP(D531,税率表!$A$48:$D$52,3,1),0)</f>
        <v>0</v>
      </c>
      <c r="J531" s="39">
        <f>IF(D531&gt;0,VLOOKUP(D531,税率表!$A$48:$D$52,4,1),0)</f>
        <v>0</v>
      </c>
      <c r="K531" s="39">
        <f>IF(D531&gt;税率表!$F$1,ROUND((D531-J531)/I531,2),'居民劳务费-倒算'!D531)</f>
        <v>0</v>
      </c>
      <c r="L531" s="39">
        <f t="shared" si="49"/>
        <v>0</v>
      </c>
    </row>
    <row r="532" spans="1:12">
      <c r="A532" s="28">
        <v>531</v>
      </c>
      <c r="B532" s="28"/>
      <c r="C532" s="28"/>
      <c r="D532" s="29"/>
      <c r="E532" s="30">
        <f t="shared" si="45"/>
        <v>0</v>
      </c>
      <c r="F532" s="30">
        <f t="shared" si="46"/>
        <v>0</v>
      </c>
      <c r="G532" s="30">
        <f t="shared" si="47"/>
        <v>0</v>
      </c>
      <c r="H532" s="30">
        <f t="shared" si="48"/>
        <v>0</v>
      </c>
      <c r="I532" s="39">
        <f>IF(D532&gt;0,VLOOKUP(D532,税率表!$A$48:$D$52,3,1),0)</f>
        <v>0</v>
      </c>
      <c r="J532" s="39">
        <f>IF(D532&gt;0,VLOOKUP(D532,税率表!$A$48:$D$52,4,1),0)</f>
        <v>0</v>
      </c>
      <c r="K532" s="39">
        <f>IF(D532&gt;税率表!$F$1,ROUND((D532-J532)/I532,2),'居民劳务费-倒算'!D532)</f>
        <v>0</v>
      </c>
      <c r="L532" s="39">
        <f t="shared" si="49"/>
        <v>0</v>
      </c>
    </row>
    <row r="533" spans="1:12">
      <c r="A533" s="28">
        <v>532</v>
      </c>
      <c r="B533" s="28"/>
      <c r="C533" s="28"/>
      <c r="D533" s="29"/>
      <c r="E533" s="30">
        <f t="shared" si="45"/>
        <v>0</v>
      </c>
      <c r="F533" s="30">
        <f t="shared" si="46"/>
        <v>0</v>
      </c>
      <c r="G533" s="30">
        <f t="shared" si="47"/>
        <v>0</v>
      </c>
      <c r="H533" s="30">
        <f t="shared" si="48"/>
        <v>0</v>
      </c>
      <c r="I533" s="39">
        <f>IF(D533&gt;0,VLOOKUP(D533,税率表!$A$48:$D$52,3,1),0)</f>
        <v>0</v>
      </c>
      <c r="J533" s="39">
        <f>IF(D533&gt;0,VLOOKUP(D533,税率表!$A$48:$D$52,4,1),0)</f>
        <v>0</v>
      </c>
      <c r="K533" s="39">
        <f>IF(D533&gt;税率表!$F$1,ROUND((D533-J533)/I533,2),'居民劳务费-倒算'!D533)</f>
        <v>0</v>
      </c>
      <c r="L533" s="39">
        <f t="shared" si="49"/>
        <v>0</v>
      </c>
    </row>
    <row r="534" spans="1:12">
      <c r="A534" s="28">
        <v>533</v>
      </c>
      <c r="B534" s="28"/>
      <c r="C534" s="28"/>
      <c r="D534" s="29"/>
      <c r="E534" s="30">
        <f t="shared" si="45"/>
        <v>0</v>
      </c>
      <c r="F534" s="30">
        <f t="shared" si="46"/>
        <v>0</v>
      </c>
      <c r="G534" s="30">
        <f t="shared" si="47"/>
        <v>0</v>
      </c>
      <c r="H534" s="30">
        <f t="shared" si="48"/>
        <v>0</v>
      </c>
      <c r="I534" s="39">
        <f>IF(D534&gt;0,VLOOKUP(D534,税率表!$A$48:$D$52,3,1),0)</f>
        <v>0</v>
      </c>
      <c r="J534" s="39">
        <f>IF(D534&gt;0,VLOOKUP(D534,税率表!$A$48:$D$52,4,1),0)</f>
        <v>0</v>
      </c>
      <c r="K534" s="39">
        <f>IF(D534&gt;税率表!$F$1,ROUND((D534-J534)/I534,2),'居民劳务费-倒算'!D534)</f>
        <v>0</v>
      </c>
      <c r="L534" s="39">
        <f t="shared" si="49"/>
        <v>0</v>
      </c>
    </row>
    <row r="535" spans="1:12">
      <c r="A535" s="28">
        <v>534</v>
      </c>
      <c r="B535" s="28"/>
      <c r="C535" s="28"/>
      <c r="D535" s="29"/>
      <c r="E535" s="30">
        <f t="shared" si="45"/>
        <v>0</v>
      </c>
      <c r="F535" s="30">
        <f t="shared" si="46"/>
        <v>0</v>
      </c>
      <c r="G535" s="30">
        <f t="shared" si="47"/>
        <v>0</v>
      </c>
      <c r="H535" s="30">
        <f t="shared" si="48"/>
        <v>0</v>
      </c>
      <c r="I535" s="39">
        <f>IF(D535&gt;0,VLOOKUP(D535,税率表!$A$48:$D$52,3,1),0)</f>
        <v>0</v>
      </c>
      <c r="J535" s="39">
        <f>IF(D535&gt;0,VLOOKUP(D535,税率表!$A$48:$D$52,4,1),0)</f>
        <v>0</v>
      </c>
      <c r="K535" s="39">
        <f>IF(D535&gt;税率表!$F$1,ROUND((D535-J535)/I535,2),'居民劳务费-倒算'!D535)</f>
        <v>0</v>
      </c>
      <c r="L535" s="39">
        <f t="shared" si="49"/>
        <v>0</v>
      </c>
    </row>
    <row r="536" spans="1:12">
      <c r="A536" s="28">
        <v>535</v>
      </c>
      <c r="B536" s="28"/>
      <c r="C536" s="28"/>
      <c r="D536" s="29"/>
      <c r="E536" s="30">
        <f t="shared" si="45"/>
        <v>0</v>
      </c>
      <c r="F536" s="30">
        <f t="shared" si="46"/>
        <v>0</v>
      </c>
      <c r="G536" s="30">
        <f t="shared" si="47"/>
        <v>0</v>
      </c>
      <c r="H536" s="30">
        <f t="shared" si="48"/>
        <v>0</v>
      </c>
      <c r="I536" s="39">
        <f>IF(D536&gt;0,VLOOKUP(D536,税率表!$A$48:$D$52,3,1),0)</f>
        <v>0</v>
      </c>
      <c r="J536" s="39">
        <f>IF(D536&gt;0,VLOOKUP(D536,税率表!$A$48:$D$52,4,1),0)</f>
        <v>0</v>
      </c>
      <c r="K536" s="39">
        <f>IF(D536&gt;税率表!$F$1,ROUND((D536-J536)/I536,2),'居民劳务费-倒算'!D536)</f>
        <v>0</v>
      </c>
      <c r="L536" s="39">
        <f t="shared" si="49"/>
        <v>0</v>
      </c>
    </row>
    <row r="537" spans="1:12">
      <c r="A537" s="28">
        <v>536</v>
      </c>
      <c r="B537" s="28"/>
      <c r="C537" s="28"/>
      <c r="D537" s="29"/>
      <c r="E537" s="30">
        <f t="shared" si="45"/>
        <v>0</v>
      </c>
      <c r="F537" s="30">
        <f t="shared" si="46"/>
        <v>0</v>
      </c>
      <c r="G537" s="30">
        <f t="shared" si="47"/>
        <v>0</v>
      </c>
      <c r="H537" s="30">
        <f t="shared" si="48"/>
        <v>0</v>
      </c>
      <c r="I537" s="39">
        <f>IF(D537&gt;0,VLOOKUP(D537,税率表!$A$48:$D$52,3,1),0)</f>
        <v>0</v>
      </c>
      <c r="J537" s="39">
        <f>IF(D537&gt;0,VLOOKUP(D537,税率表!$A$48:$D$52,4,1),0)</f>
        <v>0</v>
      </c>
      <c r="K537" s="39">
        <f>IF(D537&gt;税率表!$F$1,ROUND((D537-J537)/I537,2),'居民劳务费-倒算'!D537)</f>
        <v>0</v>
      </c>
      <c r="L537" s="39">
        <f t="shared" si="49"/>
        <v>0</v>
      </c>
    </row>
    <row r="538" spans="1:12">
      <c r="A538" s="28">
        <v>537</v>
      </c>
      <c r="B538" s="28"/>
      <c r="C538" s="28"/>
      <c r="D538" s="29"/>
      <c r="E538" s="30">
        <f t="shared" si="45"/>
        <v>0</v>
      </c>
      <c r="F538" s="30">
        <f t="shared" si="46"/>
        <v>0</v>
      </c>
      <c r="G538" s="30">
        <f t="shared" si="47"/>
        <v>0</v>
      </c>
      <c r="H538" s="30">
        <f t="shared" si="48"/>
        <v>0</v>
      </c>
      <c r="I538" s="39">
        <f>IF(D538&gt;0,VLOOKUP(D538,税率表!$A$48:$D$52,3,1),0)</f>
        <v>0</v>
      </c>
      <c r="J538" s="39">
        <f>IF(D538&gt;0,VLOOKUP(D538,税率表!$A$48:$D$52,4,1),0)</f>
        <v>0</v>
      </c>
      <c r="K538" s="39">
        <f>IF(D538&gt;税率表!$F$1,ROUND((D538-J538)/I538,2),'居民劳务费-倒算'!D538)</f>
        <v>0</v>
      </c>
      <c r="L538" s="39">
        <f t="shared" si="49"/>
        <v>0</v>
      </c>
    </row>
    <row r="539" spans="1:12">
      <c r="A539" s="28">
        <v>538</v>
      </c>
      <c r="B539" s="28"/>
      <c r="C539" s="28"/>
      <c r="D539" s="29"/>
      <c r="E539" s="30">
        <f t="shared" si="45"/>
        <v>0</v>
      </c>
      <c r="F539" s="30">
        <f t="shared" si="46"/>
        <v>0</v>
      </c>
      <c r="G539" s="30">
        <f t="shared" si="47"/>
        <v>0</v>
      </c>
      <c r="H539" s="30">
        <f t="shared" si="48"/>
        <v>0</v>
      </c>
      <c r="I539" s="39">
        <f>IF(D539&gt;0,VLOOKUP(D539,税率表!$A$48:$D$52,3,1),0)</f>
        <v>0</v>
      </c>
      <c r="J539" s="39">
        <f>IF(D539&gt;0,VLOOKUP(D539,税率表!$A$48:$D$52,4,1),0)</f>
        <v>0</v>
      </c>
      <c r="K539" s="39">
        <f>IF(D539&gt;税率表!$F$1,ROUND((D539-J539)/I539,2),'居民劳务费-倒算'!D539)</f>
        <v>0</v>
      </c>
      <c r="L539" s="39">
        <f t="shared" si="49"/>
        <v>0</v>
      </c>
    </row>
    <row r="540" spans="1:12">
      <c r="A540" s="28">
        <v>539</v>
      </c>
      <c r="B540" s="28"/>
      <c r="C540" s="28"/>
      <c r="D540" s="29"/>
      <c r="E540" s="30">
        <f t="shared" si="45"/>
        <v>0</v>
      </c>
      <c r="F540" s="30">
        <f t="shared" si="46"/>
        <v>0</v>
      </c>
      <c r="G540" s="30">
        <f t="shared" si="47"/>
        <v>0</v>
      </c>
      <c r="H540" s="30">
        <f t="shared" si="48"/>
        <v>0</v>
      </c>
      <c r="I540" s="39">
        <f>IF(D540&gt;0,VLOOKUP(D540,税率表!$A$48:$D$52,3,1),0)</f>
        <v>0</v>
      </c>
      <c r="J540" s="39">
        <f>IF(D540&gt;0,VLOOKUP(D540,税率表!$A$48:$D$52,4,1),0)</f>
        <v>0</v>
      </c>
      <c r="K540" s="39">
        <f>IF(D540&gt;税率表!$F$1,ROUND((D540-J540)/I540,2),'居民劳务费-倒算'!D540)</f>
        <v>0</v>
      </c>
      <c r="L540" s="39">
        <f t="shared" si="49"/>
        <v>0</v>
      </c>
    </row>
    <row r="541" spans="1:12">
      <c r="A541" s="28">
        <v>540</v>
      </c>
      <c r="B541" s="28"/>
      <c r="C541" s="28"/>
      <c r="D541" s="29"/>
      <c r="E541" s="30">
        <f t="shared" si="45"/>
        <v>0</v>
      </c>
      <c r="F541" s="30">
        <f t="shared" si="46"/>
        <v>0</v>
      </c>
      <c r="G541" s="30">
        <f t="shared" si="47"/>
        <v>0</v>
      </c>
      <c r="H541" s="30">
        <f t="shared" si="48"/>
        <v>0</v>
      </c>
      <c r="I541" s="39">
        <f>IF(D541&gt;0,VLOOKUP(D541,税率表!$A$48:$D$52,3,1),0)</f>
        <v>0</v>
      </c>
      <c r="J541" s="39">
        <f>IF(D541&gt;0,VLOOKUP(D541,税率表!$A$48:$D$52,4,1),0)</f>
        <v>0</v>
      </c>
      <c r="K541" s="39">
        <f>IF(D541&gt;税率表!$F$1,ROUND((D541-J541)/I541,2),'居民劳务费-倒算'!D541)</f>
        <v>0</v>
      </c>
      <c r="L541" s="39">
        <f t="shared" si="49"/>
        <v>0</v>
      </c>
    </row>
    <row r="542" spans="1:12">
      <c r="A542" s="28">
        <v>541</v>
      </c>
      <c r="B542" s="28"/>
      <c r="C542" s="28"/>
      <c r="D542" s="29"/>
      <c r="E542" s="30">
        <f t="shared" si="45"/>
        <v>0</v>
      </c>
      <c r="F542" s="30">
        <f t="shared" si="46"/>
        <v>0</v>
      </c>
      <c r="G542" s="30">
        <f t="shared" si="47"/>
        <v>0</v>
      </c>
      <c r="H542" s="30">
        <f t="shared" si="48"/>
        <v>0</v>
      </c>
      <c r="I542" s="39">
        <f>IF(D542&gt;0,VLOOKUP(D542,税率表!$A$48:$D$52,3,1),0)</f>
        <v>0</v>
      </c>
      <c r="J542" s="39">
        <f>IF(D542&gt;0,VLOOKUP(D542,税率表!$A$48:$D$52,4,1),0)</f>
        <v>0</v>
      </c>
      <c r="K542" s="39">
        <f>IF(D542&gt;税率表!$F$1,ROUND((D542-J542)/I542,2),'居民劳务费-倒算'!D542)</f>
        <v>0</v>
      </c>
      <c r="L542" s="39">
        <f t="shared" si="49"/>
        <v>0</v>
      </c>
    </row>
    <row r="543" spans="1:12">
      <c r="A543" s="28">
        <v>542</v>
      </c>
      <c r="B543" s="28"/>
      <c r="C543" s="28"/>
      <c r="D543" s="29"/>
      <c r="E543" s="30">
        <f t="shared" si="45"/>
        <v>0</v>
      </c>
      <c r="F543" s="30">
        <f t="shared" si="46"/>
        <v>0</v>
      </c>
      <c r="G543" s="30">
        <f t="shared" si="47"/>
        <v>0</v>
      </c>
      <c r="H543" s="30">
        <f t="shared" si="48"/>
        <v>0</v>
      </c>
      <c r="I543" s="39">
        <f>IF(D543&gt;0,VLOOKUP(D543,税率表!$A$48:$D$52,3,1),0)</f>
        <v>0</v>
      </c>
      <c r="J543" s="39">
        <f>IF(D543&gt;0,VLOOKUP(D543,税率表!$A$48:$D$52,4,1),0)</f>
        <v>0</v>
      </c>
      <c r="K543" s="39">
        <f>IF(D543&gt;税率表!$F$1,ROUND((D543-J543)/I543,2),'居民劳务费-倒算'!D543)</f>
        <v>0</v>
      </c>
      <c r="L543" s="39">
        <f t="shared" si="49"/>
        <v>0</v>
      </c>
    </row>
    <row r="544" spans="1:12">
      <c r="A544" s="28">
        <v>543</v>
      </c>
      <c r="B544" s="28"/>
      <c r="C544" s="28"/>
      <c r="D544" s="29"/>
      <c r="E544" s="30">
        <f t="shared" si="45"/>
        <v>0</v>
      </c>
      <c r="F544" s="30">
        <f t="shared" si="46"/>
        <v>0</v>
      </c>
      <c r="G544" s="30">
        <f t="shared" si="47"/>
        <v>0</v>
      </c>
      <c r="H544" s="30">
        <f t="shared" si="48"/>
        <v>0</v>
      </c>
      <c r="I544" s="39">
        <f>IF(D544&gt;0,VLOOKUP(D544,税率表!$A$48:$D$52,3,1),0)</f>
        <v>0</v>
      </c>
      <c r="J544" s="39">
        <f>IF(D544&gt;0,VLOOKUP(D544,税率表!$A$48:$D$52,4,1),0)</f>
        <v>0</v>
      </c>
      <c r="K544" s="39">
        <f>IF(D544&gt;税率表!$F$1,ROUND((D544-J544)/I544,2),'居民劳务费-倒算'!D544)</f>
        <v>0</v>
      </c>
      <c r="L544" s="39">
        <f t="shared" si="49"/>
        <v>0</v>
      </c>
    </row>
    <row r="545" spans="1:12">
      <c r="A545" s="28">
        <v>544</v>
      </c>
      <c r="B545" s="28"/>
      <c r="C545" s="28"/>
      <c r="D545" s="29"/>
      <c r="E545" s="30">
        <f t="shared" si="45"/>
        <v>0</v>
      </c>
      <c r="F545" s="30">
        <f t="shared" si="46"/>
        <v>0</v>
      </c>
      <c r="G545" s="30">
        <f t="shared" si="47"/>
        <v>0</v>
      </c>
      <c r="H545" s="30">
        <f t="shared" si="48"/>
        <v>0</v>
      </c>
      <c r="I545" s="39">
        <f>IF(D545&gt;0,VLOOKUP(D545,税率表!$A$48:$D$52,3,1),0)</f>
        <v>0</v>
      </c>
      <c r="J545" s="39">
        <f>IF(D545&gt;0,VLOOKUP(D545,税率表!$A$48:$D$52,4,1),0)</f>
        <v>0</v>
      </c>
      <c r="K545" s="39">
        <f>IF(D545&gt;税率表!$F$1,ROUND((D545-J545)/I545,2),'居民劳务费-倒算'!D545)</f>
        <v>0</v>
      </c>
      <c r="L545" s="39">
        <f t="shared" si="49"/>
        <v>0</v>
      </c>
    </row>
    <row r="546" spans="1:12">
      <c r="A546" s="28">
        <v>545</v>
      </c>
      <c r="B546" s="28"/>
      <c r="C546" s="28"/>
      <c r="D546" s="29"/>
      <c r="E546" s="30">
        <f t="shared" si="45"/>
        <v>0</v>
      </c>
      <c r="F546" s="30">
        <f t="shared" si="46"/>
        <v>0</v>
      </c>
      <c r="G546" s="30">
        <f t="shared" si="47"/>
        <v>0</v>
      </c>
      <c r="H546" s="30">
        <f t="shared" si="48"/>
        <v>0</v>
      </c>
      <c r="I546" s="39">
        <f>IF(D546&gt;0,VLOOKUP(D546,税率表!$A$48:$D$52,3,1),0)</f>
        <v>0</v>
      </c>
      <c r="J546" s="39">
        <f>IF(D546&gt;0,VLOOKUP(D546,税率表!$A$48:$D$52,4,1),0)</f>
        <v>0</v>
      </c>
      <c r="K546" s="39">
        <f>IF(D546&gt;税率表!$F$1,ROUND((D546-J546)/I546,2),'居民劳务费-倒算'!D546)</f>
        <v>0</v>
      </c>
      <c r="L546" s="39">
        <f t="shared" si="49"/>
        <v>0</v>
      </c>
    </row>
    <row r="547" spans="1:12">
      <c r="A547" s="28">
        <v>546</v>
      </c>
      <c r="B547" s="28"/>
      <c r="C547" s="28"/>
      <c r="D547" s="29"/>
      <c r="E547" s="30">
        <f t="shared" si="45"/>
        <v>0</v>
      </c>
      <c r="F547" s="30">
        <f t="shared" si="46"/>
        <v>0</v>
      </c>
      <c r="G547" s="30">
        <f t="shared" si="47"/>
        <v>0</v>
      </c>
      <c r="H547" s="30">
        <f t="shared" si="48"/>
        <v>0</v>
      </c>
      <c r="I547" s="39">
        <f>IF(D547&gt;0,VLOOKUP(D547,税率表!$A$48:$D$52,3,1),0)</f>
        <v>0</v>
      </c>
      <c r="J547" s="39">
        <f>IF(D547&gt;0,VLOOKUP(D547,税率表!$A$48:$D$52,4,1),0)</f>
        <v>0</v>
      </c>
      <c r="K547" s="39">
        <f>IF(D547&gt;税率表!$F$1,ROUND((D547-J547)/I547,2),'居民劳务费-倒算'!D547)</f>
        <v>0</v>
      </c>
      <c r="L547" s="39">
        <f t="shared" si="49"/>
        <v>0</v>
      </c>
    </row>
    <row r="548" spans="1:12">
      <c r="A548" s="28">
        <v>547</v>
      </c>
      <c r="B548" s="28"/>
      <c r="C548" s="28"/>
      <c r="D548" s="29"/>
      <c r="E548" s="30">
        <f t="shared" si="45"/>
        <v>0</v>
      </c>
      <c r="F548" s="30">
        <f t="shared" si="46"/>
        <v>0</v>
      </c>
      <c r="G548" s="30">
        <f t="shared" si="47"/>
        <v>0</v>
      </c>
      <c r="H548" s="30">
        <f t="shared" si="48"/>
        <v>0</v>
      </c>
      <c r="I548" s="39">
        <f>IF(D548&gt;0,VLOOKUP(D548,税率表!$A$48:$D$52,3,1),0)</f>
        <v>0</v>
      </c>
      <c r="J548" s="39">
        <f>IF(D548&gt;0,VLOOKUP(D548,税率表!$A$48:$D$52,4,1),0)</f>
        <v>0</v>
      </c>
      <c r="K548" s="39">
        <f>IF(D548&gt;税率表!$F$1,ROUND((D548-J548)/I548,2),'居民劳务费-倒算'!D548)</f>
        <v>0</v>
      </c>
      <c r="L548" s="39">
        <f t="shared" si="49"/>
        <v>0</v>
      </c>
    </row>
    <row r="549" spans="1:12">
      <c r="A549" s="28">
        <v>548</v>
      </c>
      <c r="B549" s="28"/>
      <c r="C549" s="28"/>
      <c r="D549" s="29"/>
      <c r="E549" s="30">
        <f t="shared" si="45"/>
        <v>0</v>
      </c>
      <c r="F549" s="30">
        <f t="shared" si="46"/>
        <v>0</v>
      </c>
      <c r="G549" s="30">
        <f t="shared" si="47"/>
        <v>0</v>
      </c>
      <c r="H549" s="30">
        <f t="shared" si="48"/>
        <v>0</v>
      </c>
      <c r="I549" s="39">
        <f>IF(D549&gt;0,VLOOKUP(D549,税率表!$A$48:$D$52,3,1),0)</f>
        <v>0</v>
      </c>
      <c r="J549" s="39">
        <f>IF(D549&gt;0,VLOOKUP(D549,税率表!$A$48:$D$52,4,1),0)</f>
        <v>0</v>
      </c>
      <c r="K549" s="39">
        <f>IF(D549&gt;税率表!$F$1,ROUND((D549-J549)/I549,2),'居民劳务费-倒算'!D549)</f>
        <v>0</v>
      </c>
      <c r="L549" s="39">
        <f t="shared" si="49"/>
        <v>0</v>
      </c>
    </row>
    <row r="550" spans="1:12">
      <c r="A550" s="28">
        <v>549</v>
      </c>
      <c r="B550" s="28"/>
      <c r="C550" s="28"/>
      <c r="D550" s="29"/>
      <c r="E550" s="30">
        <f t="shared" si="45"/>
        <v>0</v>
      </c>
      <c r="F550" s="30">
        <f t="shared" si="46"/>
        <v>0</v>
      </c>
      <c r="G550" s="30">
        <f t="shared" si="47"/>
        <v>0</v>
      </c>
      <c r="H550" s="30">
        <f t="shared" si="48"/>
        <v>0</v>
      </c>
      <c r="I550" s="39">
        <f>IF(D550&gt;0,VLOOKUP(D550,税率表!$A$48:$D$52,3,1),0)</f>
        <v>0</v>
      </c>
      <c r="J550" s="39">
        <f>IF(D550&gt;0,VLOOKUP(D550,税率表!$A$48:$D$52,4,1),0)</f>
        <v>0</v>
      </c>
      <c r="K550" s="39">
        <f>IF(D550&gt;税率表!$F$1,ROUND((D550-J550)/I550,2),'居民劳务费-倒算'!D550)</f>
        <v>0</v>
      </c>
      <c r="L550" s="39">
        <f t="shared" si="49"/>
        <v>0</v>
      </c>
    </row>
    <row r="551" spans="1:12">
      <c r="A551" s="28">
        <v>550</v>
      </c>
      <c r="B551" s="28"/>
      <c r="C551" s="28"/>
      <c r="D551" s="29"/>
      <c r="E551" s="30">
        <f t="shared" si="45"/>
        <v>0</v>
      </c>
      <c r="F551" s="30">
        <f t="shared" si="46"/>
        <v>0</v>
      </c>
      <c r="G551" s="30">
        <f t="shared" si="47"/>
        <v>0</v>
      </c>
      <c r="H551" s="30">
        <f t="shared" si="48"/>
        <v>0</v>
      </c>
      <c r="I551" s="39">
        <f>IF(D551&gt;0,VLOOKUP(D551,税率表!$A$48:$D$52,3,1),0)</f>
        <v>0</v>
      </c>
      <c r="J551" s="39">
        <f>IF(D551&gt;0,VLOOKUP(D551,税率表!$A$48:$D$52,4,1),0)</f>
        <v>0</v>
      </c>
      <c r="K551" s="39">
        <f>IF(D551&gt;税率表!$F$1,ROUND((D551-J551)/I551,2),'居民劳务费-倒算'!D551)</f>
        <v>0</v>
      </c>
      <c r="L551" s="39">
        <f t="shared" si="49"/>
        <v>0</v>
      </c>
    </row>
    <row r="552" spans="1:12">
      <c r="A552" s="28">
        <v>551</v>
      </c>
      <c r="B552" s="28"/>
      <c r="C552" s="28"/>
      <c r="D552" s="29"/>
      <c r="E552" s="30">
        <f t="shared" si="45"/>
        <v>0</v>
      </c>
      <c r="F552" s="30">
        <f t="shared" si="46"/>
        <v>0</v>
      </c>
      <c r="G552" s="30">
        <f t="shared" si="47"/>
        <v>0</v>
      </c>
      <c r="H552" s="30">
        <f t="shared" si="48"/>
        <v>0</v>
      </c>
      <c r="I552" s="39">
        <f>IF(D552&gt;0,VLOOKUP(D552,税率表!$A$48:$D$52,3,1),0)</f>
        <v>0</v>
      </c>
      <c r="J552" s="39">
        <f>IF(D552&gt;0,VLOOKUP(D552,税率表!$A$48:$D$52,4,1),0)</f>
        <v>0</v>
      </c>
      <c r="K552" s="39">
        <f>IF(D552&gt;税率表!$F$1,ROUND((D552-J552)/I552,2),'居民劳务费-倒算'!D552)</f>
        <v>0</v>
      </c>
      <c r="L552" s="39">
        <f t="shared" si="49"/>
        <v>0</v>
      </c>
    </row>
    <row r="553" spans="1:12">
      <c r="A553" s="28">
        <v>552</v>
      </c>
      <c r="B553" s="28"/>
      <c r="C553" s="28"/>
      <c r="D553" s="29"/>
      <c r="E553" s="30">
        <f t="shared" si="45"/>
        <v>0</v>
      </c>
      <c r="F553" s="30">
        <f t="shared" si="46"/>
        <v>0</v>
      </c>
      <c r="G553" s="30">
        <f t="shared" si="47"/>
        <v>0</v>
      </c>
      <c r="H553" s="30">
        <f t="shared" si="48"/>
        <v>0</v>
      </c>
      <c r="I553" s="39">
        <f>IF(D553&gt;0,VLOOKUP(D553,税率表!$A$48:$D$52,3,1),0)</f>
        <v>0</v>
      </c>
      <c r="J553" s="39">
        <f>IF(D553&gt;0,VLOOKUP(D553,税率表!$A$48:$D$52,4,1),0)</f>
        <v>0</v>
      </c>
      <c r="K553" s="39">
        <f>IF(D553&gt;税率表!$F$1,ROUND((D553-J553)/I553,2),'居民劳务费-倒算'!D553)</f>
        <v>0</v>
      </c>
      <c r="L553" s="39">
        <f t="shared" si="49"/>
        <v>0</v>
      </c>
    </row>
    <row r="554" spans="1:12">
      <c r="A554" s="28">
        <v>553</v>
      </c>
      <c r="B554" s="28"/>
      <c r="C554" s="28"/>
      <c r="D554" s="29"/>
      <c r="E554" s="30">
        <f t="shared" si="45"/>
        <v>0</v>
      </c>
      <c r="F554" s="30">
        <f t="shared" si="46"/>
        <v>0</v>
      </c>
      <c r="G554" s="30">
        <f t="shared" si="47"/>
        <v>0</v>
      </c>
      <c r="H554" s="30">
        <f t="shared" si="48"/>
        <v>0</v>
      </c>
      <c r="I554" s="39">
        <f>IF(D554&gt;0,VLOOKUP(D554,税率表!$A$48:$D$52,3,1),0)</f>
        <v>0</v>
      </c>
      <c r="J554" s="39">
        <f>IF(D554&gt;0,VLOOKUP(D554,税率表!$A$48:$D$52,4,1),0)</f>
        <v>0</v>
      </c>
      <c r="K554" s="39">
        <f>IF(D554&gt;税率表!$F$1,ROUND((D554-J554)/I554,2),'居民劳务费-倒算'!D554)</f>
        <v>0</v>
      </c>
      <c r="L554" s="39">
        <f t="shared" si="49"/>
        <v>0</v>
      </c>
    </row>
    <row r="555" spans="1:12">
      <c r="A555" s="28">
        <v>554</v>
      </c>
      <c r="B555" s="28"/>
      <c r="C555" s="28"/>
      <c r="D555" s="29"/>
      <c r="E555" s="30">
        <f t="shared" si="45"/>
        <v>0</v>
      </c>
      <c r="F555" s="30">
        <f t="shared" si="46"/>
        <v>0</v>
      </c>
      <c r="G555" s="30">
        <f t="shared" si="47"/>
        <v>0</v>
      </c>
      <c r="H555" s="30">
        <f t="shared" si="48"/>
        <v>0</v>
      </c>
      <c r="I555" s="39">
        <f>IF(D555&gt;0,VLOOKUP(D555,税率表!$A$48:$D$52,3,1),0)</f>
        <v>0</v>
      </c>
      <c r="J555" s="39">
        <f>IF(D555&gt;0,VLOOKUP(D555,税率表!$A$48:$D$52,4,1),0)</f>
        <v>0</v>
      </c>
      <c r="K555" s="39">
        <f>IF(D555&gt;税率表!$F$1,ROUND((D555-J555)/I555,2),'居民劳务费-倒算'!D555)</f>
        <v>0</v>
      </c>
      <c r="L555" s="39">
        <f t="shared" si="49"/>
        <v>0</v>
      </c>
    </row>
    <row r="556" spans="1:12">
      <c r="A556" s="28">
        <v>555</v>
      </c>
      <c r="B556" s="28"/>
      <c r="C556" s="28"/>
      <c r="D556" s="29"/>
      <c r="E556" s="30">
        <f t="shared" si="45"/>
        <v>0</v>
      </c>
      <c r="F556" s="30">
        <f t="shared" si="46"/>
        <v>0</v>
      </c>
      <c r="G556" s="30">
        <f t="shared" si="47"/>
        <v>0</v>
      </c>
      <c r="H556" s="30">
        <f t="shared" si="48"/>
        <v>0</v>
      </c>
      <c r="I556" s="39">
        <f>IF(D556&gt;0,VLOOKUP(D556,税率表!$A$48:$D$52,3,1),0)</f>
        <v>0</v>
      </c>
      <c r="J556" s="39">
        <f>IF(D556&gt;0,VLOOKUP(D556,税率表!$A$48:$D$52,4,1),0)</f>
        <v>0</v>
      </c>
      <c r="K556" s="39">
        <f>IF(D556&gt;税率表!$F$1,ROUND((D556-J556)/I556,2),'居民劳务费-倒算'!D556)</f>
        <v>0</v>
      </c>
      <c r="L556" s="39">
        <f t="shared" si="49"/>
        <v>0</v>
      </c>
    </row>
    <row r="557" spans="1:12">
      <c r="A557" s="28">
        <v>556</v>
      </c>
      <c r="B557" s="28"/>
      <c r="C557" s="28"/>
      <c r="D557" s="29"/>
      <c r="E557" s="30">
        <f t="shared" si="45"/>
        <v>0</v>
      </c>
      <c r="F557" s="30">
        <f t="shared" si="46"/>
        <v>0</v>
      </c>
      <c r="G557" s="30">
        <f t="shared" si="47"/>
        <v>0</v>
      </c>
      <c r="H557" s="30">
        <f t="shared" si="48"/>
        <v>0</v>
      </c>
      <c r="I557" s="39">
        <f>IF(D557&gt;0,VLOOKUP(D557,税率表!$A$48:$D$52,3,1),0)</f>
        <v>0</v>
      </c>
      <c r="J557" s="39">
        <f>IF(D557&gt;0,VLOOKUP(D557,税率表!$A$48:$D$52,4,1),0)</f>
        <v>0</v>
      </c>
      <c r="K557" s="39">
        <f>IF(D557&gt;税率表!$F$1,ROUND((D557-J557)/I557,2),'居民劳务费-倒算'!D557)</f>
        <v>0</v>
      </c>
      <c r="L557" s="39">
        <f t="shared" si="49"/>
        <v>0</v>
      </c>
    </row>
    <row r="558" spans="1:12">
      <c r="A558" s="28">
        <v>557</v>
      </c>
      <c r="B558" s="28"/>
      <c r="C558" s="28"/>
      <c r="D558" s="29"/>
      <c r="E558" s="30">
        <f t="shared" si="45"/>
        <v>0</v>
      </c>
      <c r="F558" s="30">
        <f t="shared" si="46"/>
        <v>0</v>
      </c>
      <c r="G558" s="30">
        <f t="shared" si="47"/>
        <v>0</v>
      </c>
      <c r="H558" s="30">
        <f t="shared" si="48"/>
        <v>0</v>
      </c>
      <c r="I558" s="39">
        <f>IF(D558&gt;0,VLOOKUP(D558,税率表!$A$48:$D$52,3,1),0)</f>
        <v>0</v>
      </c>
      <c r="J558" s="39">
        <f>IF(D558&gt;0,VLOOKUP(D558,税率表!$A$48:$D$52,4,1),0)</f>
        <v>0</v>
      </c>
      <c r="K558" s="39">
        <f>IF(D558&gt;税率表!$F$1,ROUND((D558-J558)/I558,2),'居民劳务费-倒算'!D558)</f>
        <v>0</v>
      </c>
      <c r="L558" s="39">
        <f t="shared" si="49"/>
        <v>0</v>
      </c>
    </row>
    <row r="559" spans="1:12">
      <c r="A559" s="28">
        <v>558</v>
      </c>
      <c r="B559" s="28"/>
      <c r="C559" s="28"/>
      <c r="D559" s="29"/>
      <c r="E559" s="30">
        <f t="shared" si="45"/>
        <v>0</v>
      </c>
      <c r="F559" s="30">
        <f t="shared" si="46"/>
        <v>0</v>
      </c>
      <c r="G559" s="30">
        <f t="shared" si="47"/>
        <v>0</v>
      </c>
      <c r="H559" s="30">
        <f t="shared" si="48"/>
        <v>0</v>
      </c>
      <c r="I559" s="39">
        <f>IF(D559&gt;0,VLOOKUP(D559,税率表!$A$48:$D$52,3,1),0)</f>
        <v>0</v>
      </c>
      <c r="J559" s="39">
        <f>IF(D559&gt;0,VLOOKUP(D559,税率表!$A$48:$D$52,4,1),0)</f>
        <v>0</v>
      </c>
      <c r="K559" s="39">
        <f>IF(D559&gt;税率表!$F$1,ROUND((D559-J559)/I559,2),'居民劳务费-倒算'!D559)</f>
        <v>0</v>
      </c>
      <c r="L559" s="39">
        <f t="shared" si="49"/>
        <v>0</v>
      </c>
    </row>
    <row r="560" spans="1:12">
      <c r="A560" s="28">
        <v>559</v>
      </c>
      <c r="B560" s="28"/>
      <c r="C560" s="28"/>
      <c r="D560" s="29"/>
      <c r="E560" s="30">
        <f t="shared" si="45"/>
        <v>0</v>
      </c>
      <c r="F560" s="30">
        <f t="shared" si="46"/>
        <v>0</v>
      </c>
      <c r="G560" s="30">
        <f t="shared" si="47"/>
        <v>0</v>
      </c>
      <c r="H560" s="30">
        <f t="shared" si="48"/>
        <v>0</v>
      </c>
      <c r="I560" s="39">
        <f>IF(D560&gt;0,VLOOKUP(D560,税率表!$A$48:$D$52,3,1),0)</f>
        <v>0</v>
      </c>
      <c r="J560" s="39">
        <f>IF(D560&gt;0,VLOOKUP(D560,税率表!$A$48:$D$52,4,1),0)</f>
        <v>0</v>
      </c>
      <c r="K560" s="39">
        <f>IF(D560&gt;税率表!$F$1,ROUND((D560-J560)/I560,2),'居民劳务费-倒算'!D560)</f>
        <v>0</v>
      </c>
      <c r="L560" s="39">
        <f t="shared" si="49"/>
        <v>0</v>
      </c>
    </row>
    <row r="561" spans="1:12">
      <c r="A561" s="28">
        <v>560</v>
      </c>
      <c r="B561" s="28"/>
      <c r="C561" s="28"/>
      <c r="D561" s="29"/>
      <c r="E561" s="30">
        <f t="shared" si="45"/>
        <v>0</v>
      </c>
      <c r="F561" s="30">
        <f t="shared" si="46"/>
        <v>0</v>
      </c>
      <c r="G561" s="30">
        <f t="shared" si="47"/>
        <v>0</v>
      </c>
      <c r="H561" s="30">
        <f t="shared" si="48"/>
        <v>0</v>
      </c>
      <c r="I561" s="39">
        <f>IF(D561&gt;0,VLOOKUP(D561,税率表!$A$48:$D$52,3,1),0)</f>
        <v>0</v>
      </c>
      <c r="J561" s="39">
        <f>IF(D561&gt;0,VLOOKUP(D561,税率表!$A$48:$D$52,4,1),0)</f>
        <v>0</v>
      </c>
      <c r="K561" s="39">
        <f>IF(D561&gt;税率表!$F$1,ROUND((D561-J561)/I561,2),'居民劳务费-倒算'!D561)</f>
        <v>0</v>
      </c>
      <c r="L561" s="39">
        <f t="shared" si="49"/>
        <v>0</v>
      </c>
    </row>
    <row r="562" spans="1:12">
      <c r="A562" s="28">
        <v>561</v>
      </c>
      <c r="B562" s="28"/>
      <c r="C562" s="28"/>
      <c r="D562" s="29"/>
      <c r="E562" s="30">
        <f t="shared" si="45"/>
        <v>0</v>
      </c>
      <c r="F562" s="30">
        <f t="shared" si="46"/>
        <v>0</v>
      </c>
      <c r="G562" s="30">
        <f t="shared" si="47"/>
        <v>0</v>
      </c>
      <c r="H562" s="30">
        <f t="shared" si="48"/>
        <v>0</v>
      </c>
      <c r="I562" s="39">
        <f>IF(D562&gt;0,VLOOKUP(D562,税率表!$A$48:$D$52,3,1),0)</f>
        <v>0</v>
      </c>
      <c r="J562" s="39">
        <f>IF(D562&gt;0,VLOOKUP(D562,税率表!$A$48:$D$52,4,1),0)</f>
        <v>0</v>
      </c>
      <c r="K562" s="39">
        <f>IF(D562&gt;税率表!$F$1,ROUND((D562-J562)/I562,2),'居民劳务费-倒算'!D562)</f>
        <v>0</v>
      </c>
      <c r="L562" s="39">
        <f t="shared" si="49"/>
        <v>0</v>
      </c>
    </row>
    <row r="563" spans="1:12">
      <c r="A563" s="28">
        <v>562</v>
      </c>
      <c r="B563" s="28"/>
      <c r="C563" s="28"/>
      <c r="D563" s="29"/>
      <c r="E563" s="30">
        <f t="shared" si="45"/>
        <v>0</v>
      </c>
      <c r="F563" s="30">
        <f t="shared" si="46"/>
        <v>0</v>
      </c>
      <c r="G563" s="30">
        <f t="shared" si="47"/>
        <v>0</v>
      </c>
      <c r="H563" s="30">
        <f t="shared" si="48"/>
        <v>0</v>
      </c>
      <c r="I563" s="39">
        <f>IF(D563&gt;0,VLOOKUP(D563,税率表!$A$48:$D$52,3,1),0)</f>
        <v>0</v>
      </c>
      <c r="J563" s="39">
        <f>IF(D563&gt;0,VLOOKUP(D563,税率表!$A$48:$D$52,4,1),0)</f>
        <v>0</v>
      </c>
      <c r="K563" s="39">
        <f>IF(D563&gt;税率表!$F$1,ROUND((D563-J563)/I563,2),'居民劳务费-倒算'!D563)</f>
        <v>0</v>
      </c>
      <c r="L563" s="39">
        <f t="shared" si="49"/>
        <v>0</v>
      </c>
    </row>
    <row r="564" spans="1:12">
      <c r="A564" s="28">
        <v>563</v>
      </c>
      <c r="B564" s="28"/>
      <c r="C564" s="28"/>
      <c r="D564" s="29"/>
      <c r="E564" s="30">
        <f t="shared" si="45"/>
        <v>0</v>
      </c>
      <c r="F564" s="30">
        <f t="shared" si="46"/>
        <v>0</v>
      </c>
      <c r="G564" s="30">
        <f t="shared" si="47"/>
        <v>0</v>
      </c>
      <c r="H564" s="30">
        <f t="shared" si="48"/>
        <v>0</v>
      </c>
      <c r="I564" s="39">
        <f>IF(D564&gt;0,VLOOKUP(D564,税率表!$A$48:$D$52,3,1),0)</f>
        <v>0</v>
      </c>
      <c r="J564" s="39">
        <f>IF(D564&gt;0,VLOOKUP(D564,税率表!$A$48:$D$52,4,1),0)</f>
        <v>0</v>
      </c>
      <c r="K564" s="39">
        <f>IF(D564&gt;税率表!$F$1,ROUND((D564-J564)/I564,2),'居民劳务费-倒算'!D564)</f>
        <v>0</v>
      </c>
      <c r="L564" s="39">
        <f t="shared" si="49"/>
        <v>0</v>
      </c>
    </row>
    <row r="565" spans="1:12">
      <c r="A565" s="28">
        <v>564</v>
      </c>
      <c r="B565" s="28"/>
      <c r="C565" s="28"/>
      <c r="D565" s="29"/>
      <c r="E565" s="30">
        <f t="shared" si="45"/>
        <v>0</v>
      </c>
      <c r="F565" s="30">
        <f t="shared" si="46"/>
        <v>0</v>
      </c>
      <c r="G565" s="30">
        <f t="shared" si="47"/>
        <v>0</v>
      </c>
      <c r="H565" s="30">
        <f t="shared" si="48"/>
        <v>0</v>
      </c>
      <c r="I565" s="39">
        <f>IF(D565&gt;0,VLOOKUP(D565,税率表!$A$48:$D$52,3,1),0)</f>
        <v>0</v>
      </c>
      <c r="J565" s="39">
        <f>IF(D565&gt;0,VLOOKUP(D565,税率表!$A$48:$D$52,4,1),0)</f>
        <v>0</v>
      </c>
      <c r="K565" s="39">
        <f>IF(D565&gt;税率表!$F$1,ROUND((D565-J565)/I565,2),'居民劳务费-倒算'!D565)</f>
        <v>0</v>
      </c>
      <c r="L565" s="39">
        <f t="shared" si="49"/>
        <v>0</v>
      </c>
    </row>
    <row r="566" spans="1:12">
      <c r="A566" s="28">
        <v>565</v>
      </c>
      <c r="B566" s="28"/>
      <c r="C566" s="28"/>
      <c r="D566" s="29"/>
      <c r="E566" s="30">
        <f t="shared" si="45"/>
        <v>0</v>
      </c>
      <c r="F566" s="30">
        <f t="shared" si="46"/>
        <v>0</v>
      </c>
      <c r="G566" s="30">
        <f t="shared" si="47"/>
        <v>0</v>
      </c>
      <c r="H566" s="30">
        <f t="shared" si="48"/>
        <v>0</v>
      </c>
      <c r="I566" s="39">
        <f>IF(D566&gt;0,VLOOKUP(D566,税率表!$A$48:$D$52,3,1),0)</f>
        <v>0</v>
      </c>
      <c r="J566" s="39">
        <f>IF(D566&gt;0,VLOOKUP(D566,税率表!$A$48:$D$52,4,1),0)</f>
        <v>0</v>
      </c>
      <c r="K566" s="39">
        <f>IF(D566&gt;税率表!$F$1,ROUND((D566-J566)/I566,2),'居民劳务费-倒算'!D566)</f>
        <v>0</v>
      </c>
      <c r="L566" s="39">
        <f t="shared" si="49"/>
        <v>0</v>
      </c>
    </row>
    <row r="567" spans="1:12">
      <c r="A567" s="28">
        <v>566</v>
      </c>
      <c r="B567" s="28"/>
      <c r="C567" s="28"/>
      <c r="D567" s="29"/>
      <c r="E567" s="30">
        <f t="shared" si="45"/>
        <v>0</v>
      </c>
      <c r="F567" s="30">
        <f t="shared" si="46"/>
        <v>0</v>
      </c>
      <c r="G567" s="30">
        <f t="shared" si="47"/>
        <v>0</v>
      </c>
      <c r="H567" s="30">
        <f t="shared" si="48"/>
        <v>0</v>
      </c>
      <c r="I567" s="39">
        <f>IF(D567&gt;0,VLOOKUP(D567,税率表!$A$48:$D$52,3,1),0)</f>
        <v>0</v>
      </c>
      <c r="J567" s="39">
        <f>IF(D567&gt;0,VLOOKUP(D567,税率表!$A$48:$D$52,4,1),0)</f>
        <v>0</v>
      </c>
      <c r="K567" s="39">
        <f>IF(D567&gt;税率表!$F$1,ROUND((D567-J567)/I567,2),'居民劳务费-倒算'!D567)</f>
        <v>0</v>
      </c>
      <c r="L567" s="39">
        <f t="shared" si="49"/>
        <v>0</v>
      </c>
    </row>
    <row r="568" spans="1:12">
      <c r="A568" s="28">
        <v>567</v>
      </c>
      <c r="B568" s="28"/>
      <c r="C568" s="28"/>
      <c r="D568" s="29"/>
      <c r="E568" s="30">
        <f t="shared" si="45"/>
        <v>0</v>
      </c>
      <c r="F568" s="30">
        <f t="shared" si="46"/>
        <v>0</v>
      </c>
      <c r="G568" s="30">
        <f t="shared" si="47"/>
        <v>0</v>
      </c>
      <c r="H568" s="30">
        <f t="shared" si="48"/>
        <v>0</v>
      </c>
      <c r="I568" s="39">
        <f>IF(D568&gt;0,VLOOKUP(D568,税率表!$A$48:$D$52,3,1),0)</f>
        <v>0</v>
      </c>
      <c r="J568" s="39">
        <f>IF(D568&gt;0,VLOOKUP(D568,税率表!$A$48:$D$52,4,1),0)</f>
        <v>0</v>
      </c>
      <c r="K568" s="39">
        <f>IF(D568&gt;税率表!$F$1,ROUND((D568-J568)/I568,2),'居民劳务费-倒算'!D568)</f>
        <v>0</v>
      </c>
      <c r="L568" s="39">
        <f t="shared" si="49"/>
        <v>0</v>
      </c>
    </row>
    <row r="569" spans="1:12">
      <c r="A569" s="28">
        <v>568</v>
      </c>
      <c r="B569" s="28"/>
      <c r="C569" s="28"/>
      <c r="D569" s="29"/>
      <c r="E569" s="30">
        <f t="shared" si="45"/>
        <v>0</v>
      </c>
      <c r="F569" s="30">
        <f t="shared" si="46"/>
        <v>0</v>
      </c>
      <c r="G569" s="30">
        <f t="shared" si="47"/>
        <v>0</v>
      </c>
      <c r="H569" s="30">
        <f t="shared" si="48"/>
        <v>0</v>
      </c>
      <c r="I569" s="39">
        <f>IF(D569&gt;0,VLOOKUP(D569,税率表!$A$48:$D$52,3,1),0)</f>
        <v>0</v>
      </c>
      <c r="J569" s="39">
        <f>IF(D569&gt;0,VLOOKUP(D569,税率表!$A$48:$D$52,4,1),0)</f>
        <v>0</v>
      </c>
      <c r="K569" s="39">
        <f>IF(D569&gt;税率表!$F$1,ROUND((D569-J569)/I569,2),'居民劳务费-倒算'!D569)</f>
        <v>0</v>
      </c>
      <c r="L569" s="39">
        <f t="shared" si="49"/>
        <v>0</v>
      </c>
    </row>
    <row r="570" spans="1:12">
      <c r="A570" s="28">
        <v>569</v>
      </c>
      <c r="B570" s="28"/>
      <c r="C570" s="28"/>
      <c r="D570" s="29"/>
      <c r="E570" s="30">
        <f t="shared" si="45"/>
        <v>0</v>
      </c>
      <c r="F570" s="30">
        <f t="shared" si="46"/>
        <v>0</v>
      </c>
      <c r="G570" s="30">
        <f t="shared" si="47"/>
        <v>0</v>
      </c>
      <c r="H570" s="30">
        <f t="shared" si="48"/>
        <v>0</v>
      </c>
      <c r="I570" s="39">
        <f>IF(D570&gt;0,VLOOKUP(D570,税率表!$A$48:$D$52,3,1),0)</f>
        <v>0</v>
      </c>
      <c r="J570" s="39">
        <f>IF(D570&gt;0,VLOOKUP(D570,税率表!$A$48:$D$52,4,1),0)</f>
        <v>0</v>
      </c>
      <c r="K570" s="39">
        <f>IF(D570&gt;税率表!$F$1,ROUND((D570-J570)/I570,2),'居民劳务费-倒算'!D570)</f>
        <v>0</v>
      </c>
      <c r="L570" s="39">
        <f t="shared" si="49"/>
        <v>0</v>
      </c>
    </row>
    <row r="571" spans="1:12">
      <c r="A571" s="28">
        <v>570</v>
      </c>
      <c r="B571" s="28"/>
      <c r="C571" s="28"/>
      <c r="D571" s="29"/>
      <c r="E571" s="30">
        <f t="shared" si="45"/>
        <v>0</v>
      </c>
      <c r="F571" s="30">
        <f t="shared" si="46"/>
        <v>0</v>
      </c>
      <c r="G571" s="30">
        <f t="shared" si="47"/>
        <v>0</v>
      </c>
      <c r="H571" s="30">
        <f t="shared" si="48"/>
        <v>0</v>
      </c>
      <c r="I571" s="39">
        <f>IF(D571&gt;0,VLOOKUP(D571,税率表!$A$48:$D$52,3,1),0)</f>
        <v>0</v>
      </c>
      <c r="J571" s="39">
        <f>IF(D571&gt;0,VLOOKUP(D571,税率表!$A$48:$D$52,4,1),0)</f>
        <v>0</v>
      </c>
      <c r="K571" s="39">
        <f>IF(D571&gt;税率表!$F$1,ROUND((D571-J571)/I571,2),'居民劳务费-倒算'!D571)</f>
        <v>0</v>
      </c>
      <c r="L571" s="39">
        <f t="shared" si="49"/>
        <v>0</v>
      </c>
    </row>
    <row r="572" spans="1:12">
      <c r="A572" s="28">
        <v>571</v>
      </c>
      <c r="B572" s="28"/>
      <c r="C572" s="28"/>
      <c r="D572" s="29"/>
      <c r="E572" s="30">
        <f t="shared" si="45"/>
        <v>0</v>
      </c>
      <c r="F572" s="30">
        <f t="shared" si="46"/>
        <v>0</v>
      </c>
      <c r="G572" s="30">
        <f t="shared" si="47"/>
        <v>0</v>
      </c>
      <c r="H572" s="30">
        <f t="shared" si="48"/>
        <v>0</v>
      </c>
      <c r="I572" s="39">
        <f>IF(D572&gt;0,VLOOKUP(D572,税率表!$A$48:$D$52,3,1),0)</f>
        <v>0</v>
      </c>
      <c r="J572" s="39">
        <f>IF(D572&gt;0,VLOOKUP(D572,税率表!$A$48:$D$52,4,1),0)</f>
        <v>0</v>
      </c>
      <c r="K572" s="39">
        <f>IF(D572&gt;税率表!$F$1,ROUND((D572-J572)/I572,2),'居民劳务费-倒算'!D572)</f>
        <v>0</v>
      </c>
      <c r="L572" s="39">
        <f t="shared" si="49"/>
        <v>0</v>
      </c>
    </row>
    <row r="573" spans="1:12">
      <c r="A573" s="28">
        <v>572</v>
      </c>
      <c r="B573" s="28"/>
      <c r="C573" s="28"/>
      <c r="D573" s="29"/>
      <c r="E573" s="30">
        <f t="shared" si="45"/>
        <v>0</v>
      </c>
      <c r="F573" s="30">
        <f t="shared" si="46"/>
        <v>0</v>
      </c>
      <c r="G573" s="30">
        <f t="shared" si="47"/>
        <v>0</v>
      </c>
      <c r="H573" s="30">
        <f t="shared" si="48"/>
        <v>0</v>
      </c>
      <c r="I573" s="39">
        <f>IF(D573&gt;0,VLOOKUP(D573,税率表!$A$48:$D$52,3,1),0)</f>
        <v>0</v>
      </c>
      <c r="J573" s="39">
        <f>IF(D573&gt;0,VLOOKUP(D573,税率表!$A$48:$D$52,4,1),0)</f>
        <v>0</v>
      </c>
      <c r="K573" s="39">
        <f>IF(D573&gt;税率表!$F$1,ROUND((D573-J573)/I573,2),'居民劳务费-倒算'!D573)</f>
        <v>0</v>
      </c>
      <c r="L573" s="39">
        <f t="shared" si="49"/>
        <v>0</v>
      </c>
    </row>
    <row r="574" spans="1:12">
      <c r="A574" s="28">
        <v>573</v>
      </c>
      <c r="B574" s="28"/>
      <c r="C574" s="28"/>
      <c r="D574" s="29"/>
      <c r="E574" s="30">
        <f t="shared" si="45"/>
        <v>0</v>
      </c>
      <c r="F574" s="30">
        <f t="shared" si="46"/>
        <v>0</v>
      </c>
      <c r="G574" s="30">
        <f t="shared" si="47"/>
        <v>0</v>
      </c>
      <c r="H574" s="30">
        <f t="shared" si="48"/>
        <v>0</v>
      </c>
      <c r="I574" s="39">
        <f>IF(D574&gt;0,VLOOKUP(D574,税率表!$A$48:$D$52,3,1),0)</f>
        <v>0</v>
      </c>
      <c r="J574" s="39">
        <f>IF(D574&gt;0,VLOOKUP(D574,税率表!$A$48:$D$52,4,1),0)</f>
        <v>0</v>
      </c>
      <c r="K574" s="39">
        <f>IF(D574&gt;税率表!$F$1,ROUND((D574-J574)/I574,2),'居民劳务费-倒算'!D574)</f>
        <v>0</v>
      </c>
      <c r="L574" s="39">
        <f t="shared" si="49"/>
        <v>0</v>
      </c>
    </row>
    <row r="575" spans="1:12">
      <c r="A575" s="28">
        <v>574</v>
      </c>
      <c r="B575" s="28"/>
      <c r="C575" s="28"/>
      <c r="D575" s="29"/>
      <c r="E575" s="30">
        <f t="shared" si="45"/>
        <v>0</v>
      </c>
      <c r="F575" s="30">
        <f t="shared" si="46"/>
        <v>0</v>
      </c>
      <c r="G575" s="30">
        <f t="shared" si="47"/>
        <v>0</v>
      </c>
      <c r="H575" s="30">
        <f t="shared" si="48"/>
        <v>0</v>
      </c>
      <c r="I575" s="39">
        <f>IF(D575&gt;0,VLOOKUP(D575,税率表!$A$48:$D$52,3,1),0)</f>
        <v>0</v>
      </c>
      <c r="J575" s="39">
        <f>IF(D575&gt;0,VLOOKUP(D575,税率表!$A$48:$D$52,4,1),0)</f>
        <v>0</v>
      </c>
      <c r="K575" s="39">
        <f>IF(D575&gt;税率表!$F$1,ROUND((D575-J575)/I575,2),'居民劳务费-倒算'!D575)</f>
        <v>0</v>
      </c>
      <c r="L575" s="39">
        <f t="shared" si="49"/>
        <v>0</v>
      </c>
    </row>
    <row r="576" spans="1:12">
      <c r="A576" s="28">
        <v>575</v>
      </c>
      <c r="B576" s="28"/>
      <c r="C576" s="28"/>
      <c r="D576" s="29"/>
      <c r="E576" s="30">
        <f t="shared" si="45"/>
        <v>0</v>
      </c>
      <c r="F576" s="30">
        <f t="shared" si="46"/>
        <v>0</v>
      </c>
      <c r="G576" s="30">
        <f t="shared" si="47"/>
        <v>0</v>
      </c>
      <c r="H576" s="30">
        <f t="shared" si="48"/>
        <v>0</v>
      </c>
      <c r="I576" s="39">
        <f>IF(D576&gt;0,VLOOKUP(D576,税率表!$A$48:$D$52,3,1),0)</f>
        <v>0</v>
      </c>
      <c r="J576" s="39">
        <f>IF(D576&gt;0,VLOOKUP(D576,税率表!$A$48:$D$52,4,1),0)</f>
        <v>0</v>
      </c>
      <c r="K576" s="39">
        <f>IF(D576&gt;税率表!$F$1,ROUND((D576-J576)/I576,2),'居民劳务费-倒算'!D576)</f>
        <v>0</v>
      </c>
      <c r="L576" s="39">
        <f t="shared" si="49"/>
        <v>0</v>
      </c>
    </row>
    <row r="577" spans="1:12">
      <c r="A577" s="28">
        <v>576</v>
      </c>
      <c r="B577" s="28"/>
      <c r="C577" s="28"/>
      <c r="D577" s="29"/>
      <c r="E577" s="30">
        <f t="shared" si="45"/>
        <v>0</v>
      </c>
      <c r="F577" s="30">
        <f t="shared" si="46"/>
        <v>0</v>
      </c>
      <c r="G577" s="30">
        <f t="shared" si="47"/>
        <v>0</v>
      </c>
      <c r="H577" s="30">
        <f t="shared" si="48"/>
        <v>0</v>
      </c>
      <c r="I577" s="39">
        <f>IF(D577&gt;0,VLOOKUP(D577,税率表!$A$48:$D$52,3,1),0)</f>
        <v>0</v>
      </c>
      <c r="J577" s="39">
        <f>IF(D577&gt;0,VLOOKUP(D577,税率表!$A$48:$D$52,4,1),0)</f>
        <v>0</v>
      </c>
      <c r="K577" s="39">
        <f>IF(D577&gt;税率表!$F$1,ROUND((D577-J577)/I577,2),'居民劳务费-倒算'!D577)</f>
        <v>0</v>
      </c>
      <c r="L577" s="39">
        <f t="shared" si="49"/>
        <v>0</v>
      </c>
    </row>
    <row r="578" spans="1:12">
      <c r="A578" s="28">
        <v>577</v>
      </c>
      <c r="B578" s="28"/>
      <c r="C578" s="28"/>
      <c r="D578" s="29"/>
      <c r="E578" s="30">
        <f t="shared" si="45"/>
        <v>0</v>
      </c>
      <c r="F578" s="30">
        <f t="shared" si="46"/>
        <v>0</v>
      </c>
      <c r="G578" s="30">
        <f t="shared" si="47"/>
        <v>0</v>
      </c>
      <c r="H578" s="30">
        <f t="shared" si="48"/>
        <v>0</v>
      </c>
      <c r="I578" s="39">
        <f>IF(D578&gt;0,VLOOKUP(D578,税率表!$A$48:$D$52,3,1),0)</f>
        <v>0</v>
      </c>
      <c r="J578" s="39">
        <f>IF(D578&gt;0,VLOOKUP(D578,税率表!$A$48:$D$52,4,1),0)</f>
        <v>0</v>
      </c>
      <c r="K578" s="39">
        <f>IF(D578&gt;税率表!$F$1,ROUND((D578-J578)/I578,2),'居民劳务费-倒算'!D578)</f>
        <v>0</v>
      </c>
      <c r="L578" s="39">
        <f t="shared" si="49"/>
        <v>0</v>
      </c>
    </row>
    <row r="579" spans="1:12">
      <c r="A579" s="28">
        <v>578</v>
      </c>
      <c r="B579" s="28"/>
      <c r="C579" s="28"/>
      <c r="D579" s="29"/>
      <c r="E579" s="30">
        <f t="shared" si="45"/>
        <v>0</v>
      </c>
      <c r="F579" s="30">
        <f t="shared" si="46"/>
        <v>0</v>
      </c>
      <c r="G579" s="30">
        <f t="shared" si="47"/>
        <v>0</v>
      </c>
      <c r="H579" s="30">
        <f t="shared" si="48"/>
        <v>0</v>
      </c>
      <c r="I579" s="39">
        <f>IF(D579&gt;0,VLOOKUP(D579,税率表!$A$48:$D$52,3,1),0)</f>
        <v>0</v>
      </c>
      <c r="J579" s="39">
        <f>IF(D579&gt;0,VLOOKUP(D579,税率表!$A$48:$D$52,4,1),0)</f>
        <v>0</v>
      </c>
      <c r="K579" s="39">
        <f>IF(D579&gt;税率表!$F$1,ROUND((D579-J579)/I579,2),'居民劳务费-倒算'!D579)</f>
        <v>0</v>
      </c>
      <c r="L579" s="39">
        <f t="shared" si="49"/>
        <v>0</v>
      </c>
    </row>
    <row r="580" spans="1:12">
      <c r="A580" s="28">
        <v>579</v>
      </c>
      <c r="B580" s="28"/>
      <c r="C580" s="28"/>
      <c r="D580" s="29"/>
      <c r="E580" s="30">
        <f t="shared" si="45"/>
        <v>0</v>
      </c>
      <c r="F580" s="30">
        <f t="shared" si="46"/>
        <v>0</v>
      </c>
      <c r="G580" s="30">
        <f t="shared" si="47"/>
        <v>0</v>
      </c>
      <c r="H580" s="30">
        <f t="shared" si="48"/>
        <v>0</v>
      </c>
      <c r="I580" s="39">
        <f>IF(D580&gt;0,VLOOKUP(D580,税率表!$A$48:$D$52,3,1),0)</f>
        <v>0</v>
      </c>
      <c r="J580" s="39">
        <f>IF(D580&gt;0,VLOOKUP(D580,税率表!$A$48:$D$52,4,1),0)</f>
        <v>0</v>
      </c>
      <c r="K580" s="39">
        <f>IF(D580&gt;税率表!$F$1,ROUND((D580-J580)/I580,2),'居民劳务费-倒算'!D580)</f>
        <v>0</v>
      </c>
      <c r="L580" s="39">
        <f t="shared" si="49"/>
        <v>0</v>
      </c>
    </row>
    <row r="581" spans="1:12">
      <c r="A581" s="28">
        <v>580</v>
      </c>
      <c r="B581" s="28"/>
      <c r="C581" s="28"/>
      <c r="D581" s="29"/>
      <c r="E581" s="30">
        <f t="shared" si="45"/>
        <v>0</v>
      </c>
      <c r="F581" s="30">
        <f t="shared" si="46"/>
        <v>0</v>
      </c>
      <c r="G581" s="30">
        <f t="shared" si="47"/>
        <v>0</v>
      </c>
      <c r="H581" s="30">
        <f t="shared" si="48"/>
        <v>0</v>
      </c>
      <c r="I581" s="39">
        <f>IF(D581&gt;0,VLOOKUP(D581,税率表!$A$48:$D$52,3,1),0)</f>
        <v>0</v>
      </c>
      <c r="J581" s="39">
        <f>IF(D581&gt;0,VLOOKUP(D581,税率表!$A$48:$D$52,4,1),0)</f>
        <v>0</v>
      </c>
      <c r="K581" s="39">
        <f>IF(D581&gt;税率表!$F$1,ROUND((D581-J581)/I581,2),'居民劳务费-倒算'!D581)</f>
        <v>0</v>
      </c>
      <c r="L581" s="39">
        <f t="shared" si="49"/>
        <v>0</v>
      </c>
    </row>
    <row r="582" spans="1:12">
      <c r="A582" s="28">
        <v>581</v>
      </c>
      <c r="B582" s="28"/>
      <c r="C582" s="28"/>
      <c r="D582" s="29"/>
      <c r="E582" s="30">
        <f t="shared" si="45"/>
        <v>0</v>
      </c>
      <c r="F582" s="30">
        <f t="shared" si="46"/>
        <v>0</v>
      </c>
      <c r="G582" s="30">
        <f t="shared" si="47"/>
        <v>0</v>
      </c>
      <c r="H582" s="30">
        <f t="shared" si="48"/>
        <v>0</v>
      </c>
      <c r="I582" s="39">
        <f>IF(D582&gt;0,VLOOKUP(D582,税率表!$A$48:$D$52,3,1),0)</f>
        <v>0</v>
      </c>
      <c r="J582" s="39">
        <f>IF(D582&gt;0,VLOOKUP(D582,税率表!$A$48:$D$52,4,1),0)</f>
        <v>0</v>
      </c>
      <c r="K582" s="39">
        <f>IF(D582&gt;税率表!$F$1,ROUND((D582-J582)/I582,2),'居民劳务费-倒算'!D582)</f>
        <v>0</v>
      </c>
      <c r="L582" s="39">
        <f t="shared" si="49"/>
        <v>0</v>
      </c>
    </row>
    <row r="583" spans="1:12">
      <c r="A583" s="28">
        <v>582</v>
      </c>
      <c r="B583" s="28"/>
      <c r="C583" s="28"/>
      <c r="D583" s="29"/>
      <c r="E583" s="30">
        <f t="shared" si="45"/>
        <v>0</v>
      </c>
      <c r="F583" s="30">
        <f t="shared" si="46"/>
        <v>0</v>
      </c>
      <c r="G583" s="30">
        <f t="shared" si="47"/>
        <v>0</v>
      </c>
      <c r="H583" s="30">
        <f t="shared" si="48"/>
        <v>0</v>
      </c>
      <c r="I583" s="39">
        <f>IF(D583&gt;0,VLOOKUP(D583,税率表!$A$48:$D$52,3,1),0)</f>
        <v>0</v>
      </c>
      <c r="J583" s="39">
        <f>IF(D583&gt;0,VLOOKUP(D583,税率表!$A$48:$D$52,4,1),0)</f>
        <v>0</v>
      </c>
      <c r="K583" s="39">
        <f>IF(D583&gt;税率表!$F$1,ROUND((D583-J583)/I583,2),'居民劳务费-倒算'!D583)</f>
        <v>0</v>
      </c>
      <c r="L583" s="39">
        <f t="shared" si="49"/>
        <v>0</v>
      </c>
    </row>
    <row r="584" spans="1:12">
      <c r="A584" s="28">
        <v>583</v>
      </c>
      <c r="B584" s="28"/>
      <c r="C584" s="28"/>
      <c r="D584" s="29"/>
      <c r="E584" s="30">
        <f t="shared" si="45"/>
        <v>0</v>
      </c>
      <c r="F584" s="30">
        <f t="shared" si="46"/>
        <v>0</v>
      </c>
      <c r="G584" s="30">
        <f t="shared" si="47"/>
        <v>0</v>
      </c>
      <c r="H584" s="30">
        <f t="shared" si="48"/>
        <v>0</v>
      </c>
      <c r="I584" s="39">
        <f>IF(D584&gt;0,VLOOKUP(D584,税率表!$A$48:$D$52,3,1),0)</f>
        <v>0</v>
      </c>
      <c r="J584" s="39">
        <f>IF(D584&gt;0,VLOOKUP(D584,税率表!$A$48:$D$52,4,1),0)</f>
        <v>0</v>
      </c>
      <c r="K584" s="39">
        <f>IF(D584&gt;税率表!$F$1,ROUND((D584-J584)/I584,2),'居民劳务费-倒算'!D584)</f>
        <v>0</v>
      </c>
      <c r="L584" s="39">
        <f t="shared" si="49"/>
        <v>0</v>
      </c>
    </row>
    <row r="585" spans="1:12">
      <c r="A585" s="28">
        <v>584</v>
      </c>
      <c r="B585" s="28"/>
      <c r="C585" s="28"/>
      <c r="D585" s="29"/>
      <c r="E585" s="30">
        <f t="shared" si="45"/>
        <v>0</v>
      </c>
      <c r="F585" s="30">
        <f t="shared" si="46"/>
        <v>0</v>
      </c>
      <c r="G585" s="30">
        <f t="shared" si="47"/>
        <v>0</v>
      </c>
      <c r="H585" s="30">
        <f t="shared" si="48"/>
        <v>0</v>
      </c>
      <c r="I585" s="39">
        <f>IF(D585&gt;0,VLOOKUP(D585,税率表!$A$48:$D$52,3,1),0)</f>
        <v>0</v>
      </c>
      <c r="J585" s="39">
        <f>IF(D585&gt;0,VLOOKUP(D585,税率表!$A$48:$D$52,4,1),0)</f>
        <v>0</v>
      </c>
      <c r="K585" s="39">
        <f>IF(D585&gt;税率表!$F$1,ROUND((D585-J585)/I585,2),'居民劳务费-倒算'!D585)</f>
        <v>0</v>
      </c>
      <c r="L585" s="39">
        <f t="shared" si="49"/>
        <v>0</v>
      </c>
    </row>
    <row r="586" spans="1:12">
      <c r="A586" s="28">
        <v>585</v>
      </c>
      <c r="B586" s="28"/>
      <c r="C586" s="28"/>
      <c r="D586" s="29"/>
      <c r="E586" s="30">
        <f t="shared" ref="E586:E649" si="50">ROUND(IF(H586&lt;=800,0,IF(H586&lt;=25000,20%,IF(H586&lt;=62500,30%,IF(H586&gt;62500,40%)))),2)</f>
        <v>0</v>
      </c>
      <c r="F586" s="30">
        <f t="shared" ref="F586:F649" si="51">IF(D586="",0,ROUND(IF(H586&lt;=25000,0,IF(H586&lt;=62500,2000,7000)),2))</f>
        <v>0</v>
      </c>
      <c r="G586" s="30">
        <f t="shared" ref="G586:G649" si="52">ROUND(H586-D586,2)</f>
        <v>0</v>
      </c>
      <c r="H586" s="30">
        <f t="shared" ref="H586:H649" si="53">ROUND(IF(D586&lt;=800,D586,IF(D586&lt;=3360,(D586-160)/0.8,IF(D586&lt;=21000,D586/0.84,IF(D586&lt;=49500,(D586-2000)/0.76,IF(D586&gt;49500,(D586-7000)/0.68))))),2)</f>
        <v>0</v>
      </c>
      <c r="I586" s="39">
        <f>IF(D586&gt;0,VLOOKUP(D586,税率表!$A$48:$D$52,3,1),0)</f>
        <v>0</v>
      </c>
      <c r="J586" s="39">
        <f>IF(D586&gt;0,VLOOKUP(D586,税率表!$A$48:$D$52,4,1),0)</f>
        <v>0</v>
      </c>
      <c r="K586" s="39">
        <f>IF(D586&gt;税率表!$F$1,ROUND((D586-J586)/I586,2),'居民劳务费-倒算'!D586)</f>
        <v>0</v>
      </c>
      <c r="L586" s="39">
        <f t="shared" ref="L586:L649" si="54">K586-D586</f>
        <v>0</v>
      </c>
    </row>
    <row r="587" spans="1:12">
      <c r="A587" s="28">
        <v>586</v>
      </c>
      <c r="B587" s="28"/>
      <c r="C587" s="28"/>
      <c r="D587" s="29"/>
      <c r="E587" s="30">
        <f t="shared" si="50"/>
        <v>0</v>
      </c>
      <c r="F587" s="30">
        <f t="shared" si="51"/>
        <v>0</v>
      </c>
      <c r="G587" s="30">
        <f t="shared" si="52"/>
        <v>0</v>
      </c>
      <c r="H587" s="30">
        <f t="shared" si="53"/>
        <v>0</v>
      </c>
      <c r="I587" s="39">
        <f>IF(D587&gt;0,VLOOKUP(D587,税率表!$A$48:$D$52,3,1),0)</f>
        <v>0</v>
      </c>
      <c r="J587" s="39">
        <f>IF(D587&gt;0,VLOOKUP(D587,税率表!$A$48:$D$52,4,1),0)</f>
        <v>0</v>
      </c>
      <c r="K587" s="39">
        <f>IF(D587&gt;税率表!$F$1,ROUND((D587-J587)/I587,2),'居民劳务费-倒算'!D587)</f>
        <v>0</v>
      </c>
      <c r="L587" s="39">
        <f t="shared" si="54"/>
        <v>0</v>
      </c>
    </row>
    <row r="588" spans="1:12">
      <c r="A588" s="28">
        <v>587</v>
      </c>
      <c r="B588" s="28"/>
      <c r="C588" s="28"/>
      <c r="D588" s="29"/>
      <c r="E588" s="30">
        <f t="shared" si="50"/>
        <v>0</v>
      </c>
      <c r="F588" s="30">
        <f t="shared" si="51"/>
        <v>0</v>
      </c>
      <c r="G588" s="30">
        <f t="shared" si="52"/>
        <v>0</v>
      </c>
      <c r="H588" s="30">
        <f t="shared" si="53"/>
        <v>0</v>
      </c>
      <c r="I588" s="39">
        <f>IF(D588&gt;0,VLOOKUP(D588,税率表!$A$48:$D$52,3,1),0)</f>
        <v>0</v>
      </c>
      <c r="J588" s="39">
        <f>IF(D588&gt;0,VLOOKUP(D588,税率表!$A$48:$D$52,4,1),0)</f>
        <v>0</v>
      </c>
      <c r="K588" s="39">
        <f>IF(D588&gt;税率表!$F$1,ROUND((D588-J588)/I588,2),'居民劳务费-倒算'!D588)</f>
        <v>0</v>
      </c>
      <c r="L588" s="39">
        <f t="shared" si="54"/>
        <v>0</v>
      </c>
    </row>
    <row r="589" spans="1:12">
      <c r="A589" s="28">
        <v>588</v>
      </c>
      <c r="B589" s="28"/>
      <c r="C589" s="28"/>
      <c r="D589" s="29"/>
      <c r="E589" s="30">
        <f t="shared" si="50"/>
        <v>0</v>
      </c>
      <c r="F589" s="30">
        <f t="shared" si="51"/>
        <v>0</v>
      </c>
      <c r="G589" s="30">
        <f t="shared" si="52"/>
        <v>0</v>
      </c>
      <c r="H589" s="30">
        <f t="shared" si="53"/>
        <v>0</v>
      </c>
      <c r="I589" s="39">
        <f>IF(D589&gt;0,VLOOKUP(D589,税率表!$A$48:$D$52,3,1),0)</f>
        <v>0</v>
      </c>
      <c r="J589" s="39">
        <f>IF(D589&gt;0,VLOOKUP(D589,税率表!$A$48:$D$52,4,1),0)</f>
        <v>0</v>
      </c>
      <c r="K589" s="39">
        <f>IF(D589&gt;税率表!$F$1,ROUND((D589-J589)/I589,2),'居民劳务费-倒算'!D589)</f>
        <v>0</v>
      </c>
      <c r="L589" s="39">
        <f t="shared" si="54"/>
        <v>0</v>
      </c>
    </row>
    <row r="590" spans="1:12">
      <c r="A590" s="28">
        <v>589</v>
      </c>
      <c r="B590" s="28"/>
      <c r="C590" s="28"/>
      <c r="D590" s="29"/>
      <c r="E590" s="30">
        <f t="shared" si="50"/>
        <v>0</v>
      </c>
      <c r="F590" s="30">
        <f t="shared" si="51"/>
        <v>0</v>
      </c>
      <c r="G590" s="30">
        <f t="shared" si="52"/>
        <v>0</v>
      </c>
      <c r="H590" s="30">
        <f t="shared" si="53"/>
        <v>0</v>
      </c>
      <c r="I590" s="39">
        <f>IF(D590&gt;0,VLOOKUP(D590,税率表!$A$48:$D$52,3,1),0)</f>
        <v>0</v>
      </c>
      <c r="J590" s="39">
        <f>IF(D590&gt;0,VLOOKUP(D590,税率表!$A$48:$D$52,4,1),0)</f>
        <v>0</v>
      </c>
      <c r="K590" s="39">
        <f>IF(D590&gt;税率表!$F$1,ROUND((D590-J590)/I590,2),'居民劳务费-倒算'!D590)</f>
        <v>0</v>
      </c>
      <c r="L590" s="39">
        <f t="shared" si="54"/>
        <v>0</v>
      </c>
    </row>
    <row r="591" spans="1:12">
      <c r="A591" s="28">
        <v>590</v>
      </c>
      <c r="B591" s="28"/>
      <c r="C591" s="28"/>
      <c r="D591" s="29"/>
      <c r="E591" s="30">
        <f t="shared" si="50"/>
        <v>0</v>
      </c>
      <c r="F591" s="30">
        <f t="shared" si="51"/>
        <v>0</v>
      </c>
      <c r="G591" s="30">
        <f t="shared" si="52"/>
        <v>0</v>
      </c>
      <c r="H591" s="30">
        <f t="shared" si="53"/>
        <v>0</v>
      </c>
      <c r="I591" s="39">
        <f>IF(D591&gt;0,VLOOKUP(D591,税率表!$A$48:$D$52,3,1),0)</f>
        <v>0</v>
      </c>
      <c r="J591" s="39">
        <f>IF(D591&gt;0,VLOOKUP(D591,税率表!$A$48:$D$52,4,1),0)</f>
        <v>0</v>
      </c>
      <c r="K591" s="39">
        <f>IF(D591&gt;税率表!$F$1,ROUND((D591-J591)/I591,2),'居民劳务费-倒算'!D591)</f>
        <v>0</v>
      </c>
      <c r="L591" s="39">
        <f t="shared" si="54"/>
        <v>0</v>
      </c>
    </row>
    <row r="592" spans="1:12">
      <c r="A592" s="28">
        <v>591</v>
      </c>
      <c r="B592" s="28"/>
      <c r="C592" s="28"/>
      <c r="D592" s="29"/>
      <c r="E592" s="30">
        <f t="shared" si="50"/>
        <v>0</v>
      </c>
      <c r="F592" s="30">
        <f t="shared" si="51"/>
        <v>0</v>
      </c>
      <c r="G592" s="30">
        <f t="shared" si="52"/>
        <v>0</v>
      </c>
      <c r="H592" s="30">
        <f t="shared" si="53"/>
        <v>0</v>
      </c>
      <c r="I592" s="39">
        <f>IF(D592&gt;0,VLOOKUP(D592,税率表!$A$48:$D$52,3,1),0)</f>
        <v>0</v>
      </c>
      <c r="J592" s="39">
        <f>IF(D592&gt;0,VLOOKUP(D592,税率表!$A$48:$D$52,4,1),0)</f>
        <v>0</v>
      </c>
      <c r="K592" s="39">
        <f>IF(D592&gt;税率表!$F$1,ROUND((D592-J592)/I592,2),'居民劳务费-倒算'!D592)</f>
        <v>0</v>
      </c>
      <c r="L592" s="39">
        <f t="shared" si="54"/>
        <v>0</v>
      </c>
    </row>
    <row r="593" spans="1:12">
      <c r="A593" s="28">
        <v>592</v>
      </c>
      <c r="B593" s="28"/>
      <c r="C593" s="28"/>
      <c r="D593" s="29"/>
      <c r="E593" s="30">
        <f t="shared" si="50"/>
        <v>0</v>
      </c>
      <c r="F593" s="30">
        <f t="shared" si="51"/>
        <v>0</v>
      </c>
      <c r="G593" s="30">
        <f t="shared" si="52"/>
        <v>0</v>
      </c>
      <c r="H593" s="30">
        <f t="shared" si="53"/>
        <v>0</v>
      </c>
      <c r="I593" s="39">
        <f>IF(D593&gt;0,VLOOKUP(D593,税率表!$A$48:$D$52,3,1),0)</f>
        <v>0</v>
      </c>
      <c r="J593" s="39">
        <f>IF(D593&gt;0,VLOOKUP(D593,税率表!$A$48:$D$52,4,1),0)</f>
        <v>0</v>
      </c>
      <c r="K593" s="39">
        <f>IF(D593&gt;税率表!$F$1,ROUND((D593-J593)/I593,2),'居民劳务费-倒算'!D593)</f>
        <v>0</v>
      </c>
      <c r="L593" s="39">
        <f t="shared" si="54"/>
        <v>0</v>
      </c>
    </row>
    <row r="594" spans="1:12">
      <c r="A594" s="28">
        <v>593</v>
      </c>
      <c r="B594" s="28"/>
      <c r="C594" s="28"/>
      <c r="D594" s="29"/>
      <c r="E594" s="30">
        <f t="shared" si="50"/>
        <v>0</v>
      </c>
      <c r="F594" s="30">
        <f t="shared" si="51"/>
        <v>0</v>
      </c>
      <c r="G594" s="30">
        <f t="shared" si="52"/>
        <v>0</v>
      </c>
      <c r="H594" s="30">
        <f t="shared" si="53"/>
        <v>0</v>
      </c>
      <c r="I594" s="39">
        <f>IF(D594&gt;0,VLOOKUP(D594,税率表!$A$48:$D$52,3,1),0)</f>
        <v>0</v>
      </c>
      <c r="J594" s="39">
        <f>IF(D594&gt;0,VLOOKUP(D594,税率表!$A$48:$D$52,4,1),0)</f>
        <v>0</v>
      </c>
      <c r="K594" s="39">
        <f>IF(D594&gt;税率表!$F$1,ROUND((D594-J594)/I594,2),'居民劳务费-倒算'!D594)</f>
        <v>0</v>
      </c>
      <c r="L594" s="39">
        <f t="shared" si="54"/>
        <v>0</v>
      </c>
    </row>
    <row r="595" spans="1:12">
      <c r="A595" s="28">
        <v>594</v>
      </c>
      <c r="B595" s="28"/>
      <c r="C595" s="28"/>
      <c r="D595" s="29"/>
      <c r="E595" s="30">
        <f t="shared" si="50"/>
        <v>0</v>
      </c>
      <c r="F595" s="30">
        <f t="shared" si="51"/>
        <v>0</v>
      </c>
      <c r="G595" s="30">
        <f t="shared" si="52"/>
        <v>0</v>
      </c>
      <c r="H595" s="30">
        <f t="shared" si="53"/>
        <v>0</v>
      </c>
      <c r="I595" s="39">
        <f>IF(D595&gt;0,VLOOKUP(D595,税率表!$A$48:$D$52,3,1),0)</f>
        <v>0</v>
      </c>
      <c r="J595" s="39">
        <f>IF(D595&gt;0,VLOOKUP(D595,税率表!$A$48:$D$52,4,1),0)</f>
        <v>0</v>
      </c>
      <c r="K595" s="39">
        <f>IF(D595&gt;税率表!$F$1,ROUND((D595-J595)/I595,2),'居民劳务费-倒算'!D595)</f>
        <v>0</v>
      </c>
      <c r="L595" s="39">
        <f t="shared" si="54"/>
        <v>0</v>
      </c>
    </row>
    <row r="596" spans="1:12">
      <c r="A596" s="28">
        <v>595</v>
      </c>
      <c r="B596" s="28"/>
      <c r="C596" s="28"/>
      <c r="D596" s="29"/>
      <c r="E596" s="30">
        <f t="shared" si="50"/>
        <v>0</v>
      </c>
      <c r="F596" s="30">
        <f t="shared" si="51"/>
        <v>0</v>
      </c>
      <c r="G596" s="30">
        <f t="shared" si="52"/>
        <v>0</v>
      </c>
      <c r="H596" s="30">
        <f t="shared" si="53"/>
        <v>0</v>
      </c>
      <c r="I596" s="39">
        <f>IF(D596&gt;0,VLOOKUP(D596,税率表!$A$48:$D$52,3,1),0)</f>
        <v>0</v>
      </c>
      <c r="J596" s="39">
        <f>IF(D596&gt;0,VLOOKUP(D596,税率表!$A$48:$D$52,4,1),0)</f>
        <v>0</v>
      </c>
      <c r="K596" s="39">
        <f>IF(D596&gt;税率表!$F$1,ROUND((D596-J596)/I596,2),'居民劳务费-倒算'!D596)</f>
        <v>0</v>
      </c>
      <c r="L596" s="39">
        <f t="shared" si="54"/>
        <v>0</v>
      </c>
    </row>
    <row r="597" spans="1:12">
      <c r="A597" s="28">
        <v>596</v>
      </c>
      <c r="B597" s="28"/>
      <c r="C597" s="28"/>
      <c r="D597" s="29"/>
      <c r="E597" s="30">
        <f t="shared" si="50"/>
        <v>0</v>
      </c>
      <c r="F597" s="30">
        <f t="shared" si="51"/>
        <v>0</v>
      </c>
      <c r="G597" s="30">
        <f t="shared" si="52"/>
        <v>0</v>
      </c>
      <c r="H597" s="30">
        <f t="shared" si="53"/>
        <v>0</v>
      </c>
      <c r="I597" s="39">
        <f>IF(D597&gt;0,VLOOKUP(D597,税率表!$A$48:$D$52,3,1),0)</f>
        <v>0</v>
      </c>
      <c r="J597" s="39">
        <f>IF(D597&gt;0,VLOOKUP(D597,税率表!$A$48:$D$52,4,1),0)</f>
        <v>0</v>
      </c>
      <c r="K597" s="39">
        <f>IF(D597&gt;税率表!$F$1,ROUND((D597-J597)/I597,2),'居民劳务费-倒算'!D597)</f>
        <v>0</v>
      </c>
      <c r="L597" s="39">
        <f t="shared" si="54"/>
        <v>0</v>
      </c>
    </row>
    <row r="598" spans="1:12">
      <c r="A598" s="28">
        <v>597</v>
      </c>
      <c r="B598" s="28"/>
      <c r="C598" s="28"/>
      <c r="D598" s="29"/>
      <c r="E598" s="30">
        <f t="shared" si="50"/>
        <v>0</v>
      </c>
      <c r="F598" s="30">
        <f t="shared" si="51"/>
        <v>0</v>
      </c>
      <c r="G598" s="30">
        <f t="shared" si="52"/>
        <v>0</v>
      </c>
      <c r="H598" s="30">
        <f t="shared" si="53"/>
        <v>0</v>
      </c>
      <c r="I598" s="39">
        <f>IF(D598&gt;0,VLOOKUP(D598,税率表!$A$48:$D$52,3,1),0)</f>
        <v>0</v>
      </c>
      <c r="J598" s="39">
        <f>IF(D598&gt;0,VLOOKUP(D598,税率表!$A$48:$D$52,4,1),0)</f>
        <v>0</v>
      </c>
      <c r="K598" s="39">
        <f>IF(D598&gt;税率表!$F$1,ROUND((D598-J598)/I598,2),'居民劳务费-倒算'!D598)</f>
        <v>0</v>
      </c>
      <c r="L598" s="39">
        <f t="shared" si="54"/>
        <v>0</v>
      </c>
    </row>
    <row r="599" spans="1:12">
      <c r="A599" s="28">
        <v>598</v>
      </c>
      <c r="B599" s="28"/>
      <c r="C599" s="28"/>
      <c r="D599" s="29"/>
      <c r="E599" s="30">
        <f t="shared" si="50"/>
        <v>0</v>
      </c>
      <c r="F599" s="30">
        <f t="shared" si="51"/>
        <v>0</v>
      </c>
      <c r="G599" s="30">
        <f t="shared" si="52"/>
        <v>0</v>
      </c>
      <c r="H599" s="30">
        <f t="shared" si="53"/>
        <v>0</v>
      </c>
      <c r="I599" s="39">
        <f>IF(D599&gt;0,VLOOKUP(D599,税率表!$A$48:$D$52,3,1),0)</f>
        <v>0</v>
      </c>
      <c r="J599" s="39">
        <f>IF(D599&gt;0,VLOOKUP(D599,税率表!$A$48:$D$52,4,1),0)</f>
        <v>0</v>
      </c>
      <c r="K599" s="39">
        <f>IF(D599&gt;税率表!$F$1,ROUND((D599-J599)/I599,2),'居民劳务费-倒算'!D599)</f>
        <v>0</v>
      </c>
      <c r="L599" s="39">
        <f t="shared" si="54"/>
        <v>0</v>
      </c>
    </row>
    <row r="600" spans="1:12">
      <c r="A600" s="28">
        <v>599</v>
      </c>
      <c r="B600" s="28"/>
      <c r="C600" s="28"/>
      <c r="D600" s="29"/>
      <c r="E600" s="30">
        <f t="shared" si="50"/>
        <v>0</v>
      </c>
      <c r="F600" s="30">
        <f t="shared" si="51"/>
        <v>0</v>
      </c>
      <c r="G600" s="30">
        <f t="shared" si="52"/>
        <v>0</v>
      </c>
      <c r="H600" s="30">
        <f t="shared" si="53"/>
        <v>0</v>
      </c>
      <c r="I600" s="39">
        <f>IF(D600&gt;0,VLOOKUP(D600,税率表!$A$48:$D$52,3,1),0)</f>
        <v>0</v>
      </c>
      <c r="J600" s="39">
        <f>IF(D600&gt;0,VLOOKUP(D600,税率表!$A$48:$D$52,4,1),0)</f>
        <v>0</v>
      </c>
      <c r="K600" s="39">
        <f>IF(D600&gt;税率表!$F$1,ROUND((D600-J600)/I600,2),'居民劳务费-倒算'!D600)</f>
        <v>0</v>
      </c>
      <c r="L600" s="39">
        <f t="shared" si="54"/>
        <v>0</v>
      </c>
    </row>
    <row r="601" spans="1:12">
      <c r="A601" s="28">
        <v>600</v>
      </c>
      <c r="B601" s="28"/>
      <c r="C601" s="28"/>
      <c r="D601" s="29"/>
      <c r="E601" s="30">
        <f t="shared" si="50"/>
        <v>0</v>
      </c>
      <c r="F601" s="30">
        <f t="shared" si="51"/>
        <v>0</v>
      </c>
      <c r="G601" s="30">
        <f t="shared" si="52"/>
        <v>0</v>
      </c>
      <c r="H601" s="30">
        <f t="shared" si="53"/>
        <v>0</v>
      </c>
      <c r="I601" s="39">
        <f>IF(D601&gt;0,VLOOKUP(D601,税率表!$A$48:$D$52,3,1),0)</f>
        <v>0</v>
      </c>
      <c r="J601" s="39">
        <f>IF(D601&gt;0,VLOOKUP(D601,税率表!$A$48:$D$52,4,1),0)</f>
        <v>0</v>
      </c>
      <c r="K601" s="39">
        <f>IF(D601&gt;税率表!$F$1,ROUND((D601-J601)/I601,2),'居民劳务费-倒算'!D601)</f>
        <v>0</v>
      </c>
      <c r="L601" s="39">
        <f t="shared" si="54"/>
        <v>0</v>
      </c>
    </row>
    <row r="602" spans="1:12">
      <c r="A602" s="28">
        <v>601</v>
      </c>
      <c r="B602" s="28"/>
      <c r="C602" s="28"/>
      <c r="D602" s="29"/>
      <c r="E602" s="30">
        <f t="shared" si="50"/>
        <v>0</v>
      </c>
      <c r="F602" s="30">
        <f t="shared" si="51"/>
        <v>0</v>
      </c>
      <c r="G602" s="30">
        <f t="shared" si="52"/>
        <v>0</v>
      </c>
      <c r="H602" s="30">
        <f t="shared" si="53"/>
        <v>0</v>
      </c>
      <c r="I602" s="39">
        <f>IF(D602&gt;0,VLOOKUP(D602,税率表!$A$48:$D$52,3,1),0)</f>
        <v>0</v>
      </c>
      <c r="J602" s="39">
        <f>IF(D602&gt;0,VLOOKUP(D602,税率表!$A$48:$D$52,4,1),0)</f>
        <v>0</v>
      </c>
      <c r="K602" s="39">
        <f>IF(D602&gt;税率表!$F$1,ROUND((D602-J602)/I602,2),'居民劳务费-倒算'!D602)</f>
        <v>0</v>
      </c>
      <c r="L602" s="39">
        <f t="shared" si="54"/>
        <v>0</v>
      </c>
    </row>
    <row r="603" spans="1:12">
      <c r="A603" s="28">
        <v>602</v>
      </c>
      <c r="B603" s="28"/>
      <c r="C603" s="28"/>
      <c r="D603" s="29"/>
      <c r="E603" s="30">
        <f t="shared" si="50"/>
        <v>0</v>
      </c>
      <c r="F603" s="30">
        <f t="shared" si="51"/>
        <v>0</v>
      </c>
      <c r="G603" s="30">
        <f t="shared" si="52"/>
        <v>0</v>
      </c>
      <c r="H603" s="30">
        <f t="shared" si="53"/>
        <v>0</v>
      </c>
      <c r="I603" s="39">
        <f>IF(D603&gt;0,VLOOKUP(D603,税率表!$A$48:$D$52,3,1),0)</f>
        <v>0</v>
      </c>
      <c r="J603" s="39">
        <f>IF(D603&gt;0,VLOOKUP(D603,税率表!$A$48:$D$52,4,1),0)</f>
        <v>0</v>
      </c>
      <c r="K603" s="39">
        <f>IF(D603&gt;税率表!$F$1,ROUND((D603-J603)/I603,2),'居民劳务费-倒算'!D603)</f>
        <v>0</v>
      </c>
      <c r="L603" s="39">
        <f t="shared" si="54"/>
        <v>0</v>
      </c>
    </row>
    <row r="604" spans="1:12">
      <c r="A604" s="28">
        <v>603</v>
      </c>
      <c r="B604" s="28"/>
      <c r="C604" s="28"/>
      <c r="D604" s="29"/>
      <c r="E604" s="30">
        <f t="shared" si="50"/>
        <v>0</v>
      </c>
      <c r="F604" s="30">
        <f t="shared" si="51"/>
        <v>0</v>
      </c>
      <c r="G604" s="30">
        <f t="shared" si="52"/>
        <v>0</v>
      </c>
      <c r="H604" s="30">
        <f t="shared" si="53"/>
        <v>0</v>
      </c>
      <c r="I604" s="39">
        <f>IF(D604&gt;0,VLOOKUP(D604,税率表!$A$48:$D$52,3,1),0)</f>
        <v>0</v>
      </c>
      <c r="J604" s="39">
        <f>IF(D604&gt;0,VLOOKUP(D604,税率表!$A$48:$D$52,4,1),0)</f>
        <v>0</v>
      </c>
      <c r="K604" s="39">
        <f>IF(D604&gt;税率表!$F$1,ROUND((D604-J604)/I604,2),'居民劳务费-倒算'!D604)</f>
        <v>0</v>
      </c>
      <c r="L604" s="39">
        <f t="shared" si="54"/>
        <v>0</v>
      </c>
    </row>
    <row r="605" spans="1:12">
      <c r="A605" s="28">
        <v>604</v>
      </c>
      <c r="B605" s="28"/>
      <c r="C605" s="28"/>
      <c r="D605" s="29"/>
      <c r="E605" s="30">
        <f t="shared" si="50"/>
        <v>0</v>
      </c>
      <c r="F605" s="30">
        <f t="shared" si="51"/>
        <v>0</v>
      </c>
      <c r="G605" s="30">
        <f t="shared" si="52"/>
        <v>0</v>
      </c>
      <c r="H605" s="30">
        <f t="shared" si="53"/>
        <v>0</v>
      </c>
      <c r="I605" s="39">
        <f>IF(D605&gt;0,VLOOKUP(D605,税率表!$A$48:$D$52,3,1),0)</f>
        <v>0</v>
      </c>
      <c r="J605" s="39">
        <f>IF(D605&gt;0,VLOOKUP(D605,税率表!$A$48:$D$52,4,1),0)</f>
        <v>0</v>
      </c>
      <c r="K605" s="39">
        <f>IF(D605&gt;税率表!$F$1,ROUND((D605-J605)/I605,2),'居民劳务费-倒算'!D605)</f>
        <v>0</v>
      </c>
      <c r="L605" s="39">
        <f t="shared" si="54"/>
        <v>0</v>
      </c>
    </row>
    <row r="606" spans="1:12">
      <c r="A606" s="28">
        <v>605</v>
      </c>
      <c r="B606" s="28"/>
      <c r="C606" s="28"/>
      <c r="D606" s="29"/>
      <c r="E606" s="30">
        <f t="shared" si="50"/>
        <v>0</v>
      </c>
      <c r="F606" s="30">
        <f t="shared" si="51"/>
        <v>0</v>
      </c>
      <c r="G606" s="30">
        <f t="shared" si="52"/>
        <v>0</v>
      </c>
      <c r="H606" s="30">
        <f t="shared" si="53"/>
        <v>0</v>
      </c>
      <c r="I606" s="39">
        <f>IF(D606&gt;0,VLOOKUP(D606,税率表!$A$48:$D$52,3,1),0)</f>
        <v>0</v>
      </c>
      <c r="J606" s="39">
        <f>IF(D606&gt;0,VLOOKUP(D606,税率表!$A$48:$D$52,4,1),0)</f>
        <v>0</v>
      </c>
      <c r="K606" s="39">
        <f>IF(D606&gt;税率表!$F$1,ROUND((D606-J606)/I606,2),'居民劳务费-倒算'!D606)</f>
        <v>0</v>
      </c>
      <c r="L606" s="39">
        <f t="shared" si="54"/>
        <v>0</v>
      </c>
    </row>
    <row r="607" spans="1:12">
      <c r="A607" s="28">
        <v>606</v>
      </c>
      <c r="B607" s="28"/>
      <c r="C607" s="28"/>
      <c r="D607" s="29"/>
      <c r="E607" s="30">
        <f t="shared" si="50"/>
        <v>0</v>
      </c>
      <c r="F607" s="30">
        <f t="shared" si="51"/>
        <v>0</v>
      </c>
      <c r="G607" s="30">
        <f t="shared" si="52"/>
        <v>0</v>
      </c>
      <c r="H607" s="30">
        <f t="shared" si="53"/>
        <v>0</v>
      </c>
      <c r="I607" s="39">
        <f>IF(D607&gt;0,VLOOKUP(D607,税率表!$A$48:$D$52,3,1),0)</f>
        <v>0</v>
      </c>
      <c r="J607" s="39">
        <f>IF(D607&gt;0,VLOOKUP(D607,税率表!$A$48:$D$52,4,1),0)</f>
        <v>0</v>
      </c>
      <c r="K607" s="39">
        <f>IF(D607&gt;税率表!$F$1,ROUND((D607-J607)/I607,2),'居民劳务费-倒算'!D607)</f>
        <v>0</v>
      </c>
      <c r="L607" s="39">
        <f t="shared" si="54"/>
        <v>0</v>
      </c>
    </row>
    <row r="608" spans="1:12">
      <c r="A608" s="28">
        <v>607</v>
      </c>
      <c r="B608" s="28"/>
      <c r="C608" s="28"/>
      <c r="D608" s="29"/>
      <c r="E608" s="30">
        <f t="shared" si="50"/>
        <v>0</v>
      </c>
      <c r="F608" s="30">
        <f t="shared" si="51"/>
        <v>0</v>
      </c>
      <c r="G608" s="30">
        <f t="shared" si="52"/>
        <v>0</v>
      </c>
      <c r="H608" s="30">
        <f t="shared" si="53"/>
        <v>0</v>
      </c>
      <c r="I608" s="39">
        <f>IF(D608&gt;0,VLOOKUP(D608,税率表!$A$48:$D$52,3,1),0)</f>
        <v>0</v>
      </c>
      <c r="J608" s="39">
        <f>IF(D608&gt;0,VLOOKUP(D608,税率表!$A$48:$D$52,4,1),0)</f>
        <v>0</v>
      </c>
      <c r="K608" s="39">
        <f>IF(D608&gt;税率表!$F$1,ROUND((D608-J608)/I608,2),'居民劳务费-倒算'!D608)</f>
        <v>0</v>
      </c>
      <c r="L608" s="39">
        <f t="shared" si="54"/>
        <v>0</v>
      </c>
    </row>
    <row r="609" spans="1:12">
      <c r="A609" s="28">
        <v>608</v>
      </c>
      <c r="B609" s="28"/>
      <c r="C609" s="28"/>
      <c r="D609" s="29"/>
      <c r="E609" s="30">
        <f t="shared" si="50"/>
        <v>0</v>
      </c>
      <c r="F609" s="30">
        <f t="shared" si="51"/>
        <v>0</v>
      </c>
      <c r="G609" s="30">
        <f t="shared" si="52"/>
        <v>0</v>
      </c>
      <c r="H609" s="30">
        <f t="shared" si="53"/>
        <v>0</v>
      </c>
      <c r="I609" s="39">
        <f>IF(D609&gt;0,VLOOKUP(D609,税率表!$A$48:$D$52,3,1),0)</f>
        <v>0</v>
      </c>
      <c r="J609" s="39">
        <f>IF(D609&gt;0,VLOOKUP(D609,税率表!$A$48:$D$52,4,1),0)</f>
        <v>0</v>
      </c>
      <c r="K609" s="39">
        <f>IF(D609&gt;税率表!$F$1,ROUND((D609-J609)/I609,2),'居民劳务费-倒算'!D609)</f>
        <v>0</v>
      </c>
      <c r="L609" s="39">
        <f t="shared" si="54"/>
        <v>0</v>
      </c>
    </row>
    <row r="610" spans="1:12">
      <c r="A610" s="28">
        <v>609</v>
      </c>
      <c r="B610" s="28"/>
      <c r="C610" s="28"/>
      <c r="D610" s="29"/>
      <c r="E610" s="30">
        <f t="shared" si="50"/>
        <v>0</v>
      </c>
      <c r="F610" s="30">
        <f t="shared" si="51"/>
        <v>0</v>
      </c>
      <c r="G610" s="30">
        <f t="shared" si="52"/>
        <v>0</v>
      </c>
      <c r="H610" s="30">
        <f t="shared" si="53"/>
        <v>0</v>
      </c>
      <c r="I610" s="39">
        <f>IF(D610&gt;0,VLOOKUP(D610,税率表!$A$48:$D$52,3,1),0)</f>
        <v>0</v>
      </c>
      <c r="J610" s="39">
        <f>IF(D610&gt;0,VLOOKUP(D610,税率表!$A$48:$D$52,4,1),0)</f>
        <v>0</v>
      </c>
      <c r="K610" s="39">
        <f>IF(D610&gt;税率表!$F$1,ROUND((D610-J610)/I610,2),'居民劳务费-倒算'!D610)</f>
        <v>0</v>
      </c>
      <c r="L610" s="39">
        <f t="shared" si="54"/>
        <v>0</v>
      </c>
    </row>
    <row r="611" spans="1:12">
      <c r="A611" s="28">
        <v>610</v>
      </c>
      <c r="B611" s="28"/>
      <c r="C611" s="28"/>
      <c r="D611" s="29"/>
      <c r="E611" s="30">
        <f t="shared" si="50"/>
        <v>0</v>
      </c>
      <c r="F611" s="30">
        <f t="shared" si="51"/>
        <v>0</v>
      </c>
      <c r="G611" s="30">
        <f t="shared" si="52"/>
        <v>0</v>
      </c>
      <c r="H611" s="30">
        <f t="shared" si="53"/>
        <v>0</v>
      </c>
      <c r="I611" s="39">
        <f>IF(D611&gt;0,VLOOKUP(D611,税率表!$A$48:$D$52,3,1),0)</f>
        <v>0</v>
      </c>
      <c r="J611" s="39">
        <f>IF(D611&gt;0,VLOOKUP(D611,税率表!$A$48:$D$52,4,1),0)</f>
        <v>0</v>
      </c>
      <c r="K611" s="39">
        <f>IF(D611&gt;税率表!$F$1,ROUND((D611-J611)/I611,2),'居民劳务费-倒算'!D611)</f>
        <v>0</v>
      </c>
      <c r="L611" s="39">
        <f t="shared" si="54"/>
        <v>0</v>
      </c>
    </row>
    <row r="612" spans="1:12">
      <c r="A612" s="28">
        <v>611</v>
      </c>
      <c r="B612" s="28"/>
      <c r="C612" s="28"/>
      <c r="D612" s="29"/>
      <c r="E612" s="30">
        <f t="shared" si="50"/>
        <v>0</v>
      </c>
      <c r="F612" s="30">
        <f t="shared" si="51"/>
        <v>0</v>
      </c>
      <c r="G612" s="30">
        <f t="shared" si="52"/>
        <v>0</v>
      </c>
      <c r="H612" s="30">
        <f t="shared" si="53"/>
        <v>0</v>
      </c>
      <c r="I612" s="39">
        <f>IF(D612&gt;0,VLOOKUP(D612,税率表!$A$48:$D$52,3,1),0)</f>
        <v>0</v>
      </c>
      <c r="J612" s="39">
        <f>IF(D612&gt;0,VLOOKUP(D612,税率表!$A$48:$D$52,4,1),0)</f>
        <v>0</v>
      </c>
      <c r="K612" s="39">
        <f>IF(D612&gt;税率表!$F$1,ROUND((D612-J612)/I612,2),'居民劳务费-倒算'!D612)</f>
        <v>0</v>
      </c>
      <c r="L612" s="39">
        <f t="shared" si="54"/>
        <v>0</v>
      </c>
    </row>
    <row r="613" spans="1:12">
      <c r="A613" s="28">
        <v>612</v>
      </c>
      <c r="B613" s="28"/>
      <c r="C613" s="28"/>
      <c r="D613" s="29"/>
      <c r="E613" s="30">
        <f t="shared" si="50"/>
        <v>0</v>
      </c>
      <c r="F613" s="30">
        <f t="shared" si="51"/>
        <v>0</v>
      </c>
      <c r="G613" s="30">
        <f t="shared" si="52"/>
        <v>0</v>
      </c>
      <c r="H613" s="30">
        <f t="shared" si="53"/>
        <v>0</v>
      </c>
      <c r="I613" s="39">
        <f>IF(D613&gt;0,VLOOKUP(D613,税率表!$A$48:$D$52,3,1),0)</f>
        <v>0</v>
      </c>
      <c r="J613" s="39">
        <f>IF(D613&gt;0,VLOOKUP(D613,税率表!$A$48:$D$52,4,1),0)</f>
        <v>0</v>
      </c>
      <c r="K613" s="39">
        <f>IF(D613&gt;税率表!$F$1,ROUND((D613-J613)/I613,2),'居民劳务费-倒算'!D613)</f>
        <v>0</v>
      </c>
      <c r="L613" s="39">
        <f t="shared" si="54"/>
        <v>0</v>
      </c>
    </row>
    <row r="614" spans="1:12">
      <c r="A614" s="28">
        <v>613</v>
      </c>
      <c r="B614" s="28"/>
      <c r="C614" s="28"/>
      <c r="D614" s="29"/>
      <c r="E614" s="30">
        <f t="shared" si="50"/>
        <v>0</v>
      </c>
      <c r="F614" s="30">
        <f t="shared" si="51"/>
        <v>0</v>
      </c>
      <c r="G614" s="30">
        <f t="shared" si="52"/>
        <v>0</v>
      </c>
      <c r="H614" s="30">
        <f t="shared" si="53"/>
        <v>0</v>
      </c>
      <c r="I614" s="39">
        <f>IF(D614&gt;0,VLOOKUP(D614,税率表!$A$48:$D$52,3,1),0)</f>
        <v>0</v>
      </c>
      <c r="J614" s="39">
        <f>IF(D614&gt;0,VLOOKUP(D614,税率表!$A$48:$D$52,4,1),0)</f>
        <v>0</v>
      </c>
      <c r="K614" s="39">
        <f>IF(D614&gt;税率表!$F$1,ROUND((D614-J614)/I614,2),'居民劳务费-倒算'!D614)</f>
        <v>0</v>
      </c>
      <c r="L614" s="39">
        <f t="shared" si="54"/>
        <v>0</v>
      </c>
    </row>
    <row r="615" spans="1:12">
      <c r="A615" s="28">
        <v>614</v>
      </c>
      <c r="B615" s="28"/>
      <c r="C615" s="28"/>
      <c r="D615" s="29"/>
      <c r="E615" s="30">
        <f t="shared" si="50"/>
        <v>0</v>
      </c>
      <c r="F615" s="30">
        <f t="shared" si="51"/>
        <v>0</v>
      </c>
      <c r="G615" s="30">
        <f t="shared" si="52"/>
        <v>0</v>
      </c>
      <c r="H615" s="30">
        <f t="shared" si="53"/>
        <v>0</v>
      </c>
      <c r="I615" s="39">
        <f>IF(D615&gt;0,VLOOKUP(D615,税率表!$A$48:$D$52,3,1),0)</f>
        <v>0</v>
      </c>
      <c r="J615" s="39">
        <f>IF(D615&gt;0,VLOOKUP(D615,税率表!$A$48:$D$52,4,1),0)</f>
        <v>0</v>
      </c>
      <c r="K615" s="39">
        <f>IF(D615&gt;税率表!$F$1,ROUND((D615-J615)/I615,2),'居民劳务费-倒算'!D615)</f>
        <v>0</v>
      </c>
      <c r="L615" s="39">
        <f t="shared" si="54"/>
        <v>0</v>
      </c>
    </row>
    <row r="616" spans="1:12">
      <c r="A616" s="28">
        <v>615</v>
      </c>
      <c r="B616" s="28"/>
      <c r="C616" s="28"/>
      <c r="D616" s="29"/>
      <c r="E616" s="30">
        <f t="shared" si="50"/>
        <v>0</v>
      </c>
      <c r="F616" s="30">
        <f t="shared" si="51"/>
        <v>0</v>
      </c>
      <c r="G616" s="30">
        <f t="shared" si="52"/>
        <v>0</v>
      </c>
      <c r="H616" s="30">
        <f t="shared" si="53"/>
        <v>0</v>
      </c>
      <c r="I616" s="39">
        <f>IF(D616&gt;0,VLOOKUP(D616,税率表!$A$48:$D$52,3,1),0)</f>
        <v>0</v>
      </c>
      <c r="J616" s="39">
        <f>IF(D616&gt;0,VLOOKUP(D616,税率表!$A$48:$D$52,4,1),0)</f>
        <v>0</v>
      </c>
      <c r="K616" s="39">
        <f>IF(D616&gt;税率表!$F$1,ROUND((D616-J616)/I616,2),'居民劳务费-倒算'!D616)</f>
        <v>0</v>
      </c>
      <c r="L616" s="39">
        <f t="shared" si="54"/>
        <v>0</v>
      </c>
    </row>
    <row r="617" spans="1:12">
      <c r="A617" s="28">
        <v>616</v>
      </c>
      <c r="B617" s="28"/>
      <c r="C617" s="28"/>
      <c r="D617" s="29"/>
      <c r="E617" s="30">
        <f t="shared" si="50"/>
        <v>0</v>
      </c>
      <c r="F617" s="30">
        <f t="shared" si="51"/>
        <v>0</v>
      </c>
      <c r="G617" s="30">
        <f t="shared" si="52"/>
        <v>0</v>
      </c>
      <c r="H617" s="30">
        <f t="shared" si="53"/>
        <v>0</v>
      </c>
      <c r="I617" s="39">
        <f>IF(D617&gt;0,VLOOKUP(D617,税率表!$A$48:$D$52,3,1),0)</f>
        <v>0</v>
      </c>
      <c r="J617" s="39">
        <f>IF(D617&gt;0,VLOOKUP(D617,税率表!$A$48:$D$52,4,1),0)</f>
        <v>0</v>
      </c>
      <c r="K617" s="39">
        <f>IF(D617&gt;税率表!$F$1,ROUND((D617-J617)/I617,2),'居民劳务费-倒算'!D617)</f>
        <v>0</v>
      </c>
      <c r="L617" s="39">
        <f t="shared" si="54"/>
        <v>0</v>
      </c>
    </row>
    <row r="618" spans="1:12">
      <c r="A618" s="28">
        <v>617</v>
      </c>
      <c r="B618" s="28"/>
      <c r="C618" s="28"/>
      <c r="D618" s="29"/>
      <c r="E618" s="30">
        <f t="shared" si="50"/>
        <v>0</v>
      </c>
      <c r="F618" s="30">
        <f t="shared" si="51"/>
        <v>0</v>
      </c>
      <c r="G618" s="30">
        <f t="shared" si="52"/>
        <v>0</v>
      </c>
      <c r="H618" s="30">
        <f t="shared" si="53"/>
        <v>0</v>
      </c>
      <c r="I618" s="39">
        <f>IF(D618&gt;0,VLOOKUP(D618,税率表!$A$48:$D$52,3,1),0)</f>
        <v>0</v>
      </c>
      <c r="J618" s="39">
        <f>IF(D618&gt;0,VLOOKUP(D618,税率表!$A$48:$D$52,4,1),0)</f>
        <v>0</v>
      </c>
      <c r="K618" s="39">
        <f>IF(D618&gt;税率表!$F$1,ROUND((D618-J618)/I618,2),'居民劳务费-倒算'!D618)</f>
        <v>0</v>
      </c>
      <c r="L618" s="39">
        <f t="shared" si="54"/>
        <v>0</v>
      </c>
    </row>
    <row r="619" spans="1:12">
      <c r="A619" s="28">
        <v>618</v>
      </c>
      <c r="B619" s="28"/>
      <c r="C619" s="28"/>
      <c r="D619" s="29"/>
      <c r="E619" s="30">
        <f t="shared" si="50"/>
        <v>0</v>
      </c>
      <c r="F619" s="30">
        <f t="shared" si="51"/>
        <v>0</v>
      </c>
      <c r="G619" s="30">
        <f t="shared" si="52"/>
        <v>0</v>
      </c>
      <c r="H619" s="30">
        <f t="shared" si="53"/>
        <v>0</v>
      </c>
      <c r="I619" s="39">
        <f>IF(D619&gt;0,VLOOKUP(D619,税率表!$A$48:$D$52,3,1),0)</f>
        <v>0</v>
      </c>
      <c r="J619" s="39">
        <f>IF(D619&gt;0,VLOOKUP(D619,税率表!$A$48:$D$52,4,1),0)</f>
        <v>0</v>
      </c>
      <c r="K619" s="39">
        <f>IF(D619&gt;税率表!$F$1,ROUND((D619-J619)/I619,2),'居民劳务费-倒算'!D619)</f>
        <v>0</v>
      </c>
      <c r="L619" s="39">
        <f t="shared" si="54"/>
        <v>0</v>
      </c>
    </row>
    <row r="620" spans="1:12">
      <c r="A620" s="28">
        <v>619</v>
      </c>
      <c r="B620" s="28"/>
      <c r="C620" s="28"/>
      <c r="D620" s="29"/>
      <c r="E620" s="30">
        <f t="shared" si="50"/>
        <v>0</v>
      </c>
      <c r="F620" s="30">
        <f t="shared" si="51"/>
        <v>0</v>
      </c>
      <c r="G620" s="30">
        <f t="shared" si="52"/>
        <v>0</v>
      </c>
      <c r="H620" s="30">
        <f t="shared" si="53"/>
        <v>0</v>
      </c>
      <c r="I620" s="39">
        <f>IF(D620&gt;0,VLOOKUP(D620,税率表!$A$48:$D$52,3,1),0)</f>
        <v>0</v>
      </c>
      <c r="J620" s="39">
        <f>IF(D620&gt;0,VLOOKUP(D620,税率表!$A$48:$D$52,4,1),0)</f>
        <v>0</v>
      </c>
      <c r="K620" s="39">
        <f>IF(D620&gt;税率表!$F$1,ROUND((D620-J620)/I620,2),'居民劳务费-倒算'!D620)</f>
        <v>0</v>
      </c>
      <c r="L620" s="39">
        <f t="shared" si="54"/>
        <v>0</v>
      </c>
    </row>
    <row r="621" spans="1:12">
      <c r="A621" s="28">
        <v>620</v>
      </c>
      <c r="B621" s="28"/>
      <c r="C621" s="28"/>
      <c r="D621" s="29"/>
      <c r="E621" s="30">
        <f t="shared" si="50"/>
        <v>0</v>
      </c>
      <c r="F621" s="30">
        <f t="shared" si="51"/>
        <v>0</v>
      </c>
      <c r="G621" s="30">
        <f t="shared" si="52"/>
        <v>0</v>
      </c>
      <c r="H621" s="30">
        <f t="shared" si="53"/>
        <v>0</v>
      </c>
      <c r="I621" s="39">
        <f>IF(D621&gt;0,VLOOKUP(D621,税率表!$A$48:$D$52,3,1),0)</f>
        <v>0</v>
      </c>
      <c r="J621" s="39">
        <f>IF(D621&gt;0,VLOOKUP(D621,税率表!$A$48:$D$52,4,1),0)</f>
        <v>0</v>
      </c>
      <c r="K621" s="39">
        <f>IF(D621&gt;税率表!$F$1,ROUND((D621-J621)/I621,2),'居民劳务费-倒算'!D621)</f>
        <v>0</v>
      </c>
      <c r="L621" s="39">
        <f t="shared" si="54"/>
        <v>0</v>
      </c>
    </row>
    <row r="622" spans="1:12">
      <c r="A622" s="28">
        <v>621</v>
      </c>
      <c r="B622" s="28"/>
      <c r="C622" s="28"/>
      <c r="D622" s="29"/>
      <c r="E622" s="30">
        <f t="shared" si="50"/>
        <v>0</v>
      </c>
      <c r="F622" s="30">
        <f t="shared" si="51"/>
        <v>0</v>
      </c>
      <c r="G622" s="30">
        <f t="shared" si="52"/>
        <v>0</v>
      </c>
      <c r="H622" s="30">
        <f t="shared" si="53"/>
        <v>0</v>
      </c>
      <c r="I622" s="39">
        <f>IF(D622&gt;0,VLOOKUP(D622,税率表!$A$48:$D$52,3,1),0)</f>
        <v>0</v>
      </c>
      <c r="J622" s="39">
        <f>IF(D622&gt;0,VLOOKUP(D622,税率表!$A$48:$D$52,4,1),0)</f>
        <v>0</v>
      </c>
      <c r="K622" s="39">
        <f>IF(D622&gt;税率表!$F$1,ROUND((D622-J622)/I622,2),'居民劳务费-倒算'!D622)</f>
        <v>0</v>
      </c>
      <c r="L622" s="39">
        <f t="shared" si="54"/>
        <v>0</v>
      </c>
    </row>
    <row r="623" spans="1:12">
      <c r="A623" s="28">
        <v>622</v>
      </c>
      <c r="B623" s="28"/>
      <c r="C623" s="28"/>
      <c r="D623" s="29"/>
      <c r="E623" s="30">
        <f t="shared" si="50"/>
        <v>0</v>
      </c>
      <c r="F623" s="30">
        <f t="shared" si="51"/>
        <v>0</v>
      </c>
      <c r="G623" s="30">
        <f t="shared" si="52"/>
        <v>0</v>
      </c>
      <c r="H623" s="30">
        <f t="shared" si="53"/>
        <v>0</v>
      </c>
      <c r="I623" s="39">
        <f>IF(D623&gt;0,VLOOKUP(D623,税率表!$A$48:$D$52,3,1),0)</f>
        <v>0</v>
      </c>
      <c r="J623" s="39">
        <f>IF(D623&gt;0,VLOOKUP(D623,税率表!$A$48:$D$52,4,1),0)</f>
        <v>0</v>
      </c>
      <c r="K623" s="39">
        <f>IF(D623&gt;税率表!$F$1,ROUND((D623-J623)/I623,2),'居民劳务费-倒算'!D623)</f>
        <v>0</v>
      </c>
      <c r="L623" s="39">
        <f t="shared" si="54"/>
        <v>0</v>
      </c>
    </row>
    <row r="624" spans="1:12">
      <c r="A624" s="28">
        <v>623</v>
      </c>
      <c r="B624" s="28"/>
      <c r="C624" s="28"/>
      <c r="D624" s="29"/>
      <c r="E624" s="30">
        <f t="shared" si="50"/>
        <v>0</v>
      </c>
      <c r="F624" s="30">
        <f t="shared" si="51"/>
        <v>0</v>
      </c>
      <c r="G624" s="30">
        <f t="shared" si="52"/>
        <v>0</v>
      </c>
      <c r="H624" s="30">
        <f t="shared" si="53"/>
        <v>0</v>
      </c>
      <c r="I624" s="39">
        <f>IF(D624&gt;0,VLOOKUP(D624,税率表!$A$48:$D$52,3,1),0)</f>
        <v>0</v>
      </c>
      <c r="J624" s="39">
        <f>IF(D624&gt;0,VLOOKUP(D624,税率表!$A$48:$D$52,4,1),0)</f>
        <v>0</v>
      </c>
      <c r="K624" s="39">
        <f>IF(D624&gt;税率表!$F$1,ROUND((D624-J624)/I624,2),'居民劳务费-倒算'!D624)</f>
        <v>0</v>
      </c>
      <c r="L624" s="39">
        <f t="shared" si="54"/>
        <v>0</v>
      </c>
    </row>
    <row r="625" spans="1:12">
      <c r="A625" s="28">
        <v>624</v>
      </c>
      <c r="B625" s="28"/>
      <c r="C625" s="28"/>
      <c r="D625" s="29"/>
      <c r="E625" s="30">
        <f t="shared" si="50"/>
        <v>0</v>
      </c>
      <c r="F625" s="30">
        <f t="shared" si="51"/>
        <v>0</v>
      </c>
      <c r="G625" s="30">
        <f t="shared" si="52"/>
        <v>0</v>
      </c>
      <c r="H625" s="30">
        <f t="shared" si="53"/>
        <v>0</v>
      </c>
      <c r="I625" s="39">
        <f>IF(D625&gt;0,VLOOKUP(D625,税率表!$A$48:$D$52,3,1),0)</f>
        <v>0</v>
      </c>
      <c r="J625" s="39">
        <f>IF(D625&gt;0,VLOOKUP(D625,税率表!$A$48:$D$52,4,1),0)</f>
        <v>0</v>
      </c>
      <c r="K625" s="39">
        <f>IF(D625&gt;税率表!$F$1,ROUND((D625-J625)/I625,2),'居民劳务费-倒算'!D625)</f>
        <v>0</v>
      </c>
      <c r="L625" s="39">
        <f t="shared" si="54"/>
        <v>0</v>
      </c>
    </row>
    <row r="626" spans="1:12">
      <c r="A626" s="28">
        <v>625</v>
      </c>
      <c r="B626" s="28"/>
      <c r="C626" s="28"/>
      <c r="D626" s="29"/>
      <c r="E626" s="30">
        <f t="shared" si="50"/>
        <v>0</v>
      </c>
      <c r="F626" s="30">
        <f t="shared" si="51"/>
        <v>0</v>
      </c>
      <c r="G626" s="30">
        <f t="shared" si="52"/>
        <v>0</v>
      </c>
      <c r="H626" s="30">
        <f t="shared" si="53"/>
        <v>0</v>
      </c>
      <c r="I626" s="39">
        <f>IF(D626&gt;0,VLOOKUP(D626,税率表!$A$48:$D$52,3,1),0)</f>
        <v>0</v>
      </c>
      <c r="J626" s="39">
        <f>IF(D626&gt;0,VLOOKUP(D626,税率表!$A$48:$D$52,4,1),0)</f>
        <v>0</v>
      </c>
      <c r="K626" s="39">
        <f>IF(D626&gt;税率表!$F$1,ROUND((D626-J626)/I626,2),'居民劳务费-倒算'!D626)</f>
        <v>0</v>
      </c>
      <c r="L626" s="39">
        <f t="shared" si="54"/>
        <v>0</v>
      </c>
    </row>
    <row r="627" spans="1:12">
      <c r="A627" s="28">
        <v>626</v>
      </c>
      <c r="B627" s="28"/>
      <c r="C627" s="28"/>
      <c r="D627" s="29"/>
      <c r="E627" s="30">
        <f t="shared" si="50"/>
        <v>0</v>
      </c>
      <c r="F627" s="30">
        <f t="shared" si="51"/>
        <v>0</v>
      </c>
      <c r="G627" s="30">
        <f t="shared" si="52"/>
        <v>0</v>
      </c>
      <c r="H627" s="30">
        <f t="shared" si="53"/>
        <v>0</v>
      </c>
      <c r="I627" s="39">
        <f>IF(D627&gt;0,VLOOKUP(D627,税率表!$A$48:$D$52,3,1),0)</f>
        <v>0</v>
      </c>
      <c r="J627" s="39">
        <f>IF(D627&gt;0,VLOOKUP(D627,税率表!$A$48:$D$52,4,1),0)</f>
        <v>0</v>
      </c>
      <c r="K627" s="39">
        <f>IF(D627&gt;税率表!$F$1,ROUND((D627-J627)/I627,2),'居民劳务费-倒算'!D627)</f>
        <v>0</v>
      </c>
      <c r="L627" s="39">
        <f t="shared" si="54"/>
        <v>0</v>
      </c>
    </row>
    <row r="628" spans="1:12">
      <c r="A628" s="28">
        <v>627</v>
      </c>
      <c r="B628" s="28"/>
      <c r="C628" s="28"/>
      <c r="D628" s="29"/>
      <c r="E628" s="30">
        <f t="shared" si="50"/>
        <v>0</v>
      </c>
      <c r="F628" s="30">
        <f t="shared" si="51"/>
        <v>0</v>
      </c>
      <c r="G628" s="30">
        <f t="shared" si="52"/>
        <v>0</v>
      </c>
      <c r="H628" s="30">
        <f t="shared" si="53"/>
        <v>0</v>
      </c>
      <c r="I628" s="39">
        <f>IF(D628&gt;0,VLOOKUP(D628,税率表!$A$48:$D$52,3,1),0)</f>
        <v>0</v>
      </c>
      <c r="J628" s="39">
        <f>IF(D628&gt;0,VLOOKUP(D628,税率表!$A$48:$D$52,4,1),0)</f>
        <v>0</v>
      </c>
      <c r="K628" s="39">
        <f>IF(D628&gt;税率表!$F$1,ROUND((D628-J628)/I628,2),'居民劳务费-倒算'!D628)</f>
        <v>0</v>
      </c>
      <c r="L628" s="39">
        <f t="shared" si="54"/>
        <v>0</v>
      </c>
    </row>
    <row r="629" spans="1:12">
      <c r="A629" s="28">
        <v>628</v>
      </c>
      <c r="B629" s="28"/>
      <c r="C629" s="28"/>
      <c r="D629" s="29"/>
      <c r="E629" s="30">
        <f t="shared" si="50"/>
        <v>0</v>
      </c>
      <c r="F629" s="30">
        <f t="shared" si="51"/>
        <v>0</v>
      </c>
      <c r="G629" s="30">
        <f t="shared" si="52"/>
        <v>0</v>
      </c>
      <c r="H629" s="30">
        <f t="shared" si="53"/>
        <v>0</v>
      </c>
      <c r="I629" s="39">
        <f>IF(D629&gt;0,VLOOKUP(D629,税率表!$A$48:$D$52,3,1),0)</f>
        <v>0</v>
      </c>
      <c r="J629" s="39">
        <f>IF(D629&gt;0,VLOOKUP(D629,税率表!$A$48:$D$52,4,1),0)</f>
        <v>0</v>
      </c>
      <c r="K629" s="39">
        <f>IF(D629&gt;税率表!$F$1,ROUND((D629-J629)/I629,2),'居民劳务费-倒算'!D629)</f>
        <v>0</v>
      </c>
      <c r="L629" s="39">
        <f t="shared" si="54"/>
        <v>0</v>
      </c>
    </row>
    <row r="630" spans="1:12">
      <c r="A630" s="28">
        <v>629</v>
      </c>
      <c r="B630" s="28"/>
      <c r="C630" s="28"/>
      <c r="D630" s="29"/>
      <c r="E630" s="30">
        <f t="shared" si="50"/>
        <v>0</v>
      </c>
      <c r="F630" s="30">
        <f t="shared" si="51"/>
        <v>0</v>
      </c>
      <c r="G630" s="30">
        <f t="shared" si="52"/>
        <v>0</v>
      </c>
      <c r="H630" s="30">
        <f t="shared" si="53"/>
        <v>0</v>
      </c>
      <c r="I630" s="39">
        <f>IF(D630&gt;0,VLOOKUP(D630,税率表!$A$48:$D$52,3,1),0)</f>
        <v>0</v>
      </c>
      <c r="J630" s="39">
        <f>IF(D630&gt;0,VLOOKUP(D630,税率表!$A$48:$D$52,4,1),0)</f>
        <v>0</v>
      </c>
      <c r="K630" s="39">
        <f>IF(D630&gt;税率表!$F$1,ROUND((D630-J630)/I630,2),'居民劳务费-倒算'!D630)</f>
        <v>0</v>
      </c>
      <c r="L630" s="39">
        <f t="shared" si="54"/>
        <v>0</v>
      </c>
    </row>
    <row r="631" spans="1:12">
      <c r="A631" s="28">
        <v>630</v>
      </c>
      <c r="B631" s="28"/>
      <c r="C631" s="28"/>
      <c r="D631" s="29"/>
      <c r="E631" s="30">
        <f t="shared" si="50"/>
        <v>0</v>
      </c>
      <c r="F631" s="30">
        <f t="shared" si="51"/>
        <v>0</v>
      </c>
      <c r="G631" s="30">
        <f t="shared" si="52"/>
        <v>0</v>
      </c>
      <c r="H631" s="30">
        <f t="shared" si="53"/>
        <v>0</v>
      </c>
      <c r="I631" s="39">
        <f>IF(D631&gt;0,VLOOKUP(D631,税率表!$A$48:$D$52,3,1),0)</f>
        <v>0</v>
      </c>
      <c r="J631" s="39">
        <f>IF(D631&gt;0,VLOOKUP(D631,税率表!$A$48:$D$52,4,1),0)</f>
        <v>0</v>
      </c>
      <c r="K631" s="39">
        <f>IF(D631&gt;税率表!$F$1,ROUND((D631-J631)/I631,2),'居民劳务费-倒算'!D631)</f>
        <v>0</v>
      </c>
      <c r="L631" s="39">
        <f t="shared" si="54"/>
        <v>0</v>
      </c>
    </row>
    <row r="632" spans="1:12">
      <c r="A632" s="28">
        <v>631</v>
      </c>
      <c r="B632" s="28"/>
      <c r="C632" s="28"/>
      <c r="D632" s="29"/>
      <c r="E632" s="30">
        <f t="shared" si="50"/>
        <v>0</v>
      </c>
      <c r="F632" s="30">
        <f t="shared" si="51"/>
        <v>0</v>
      </c>
      <c r="G632" s="30">
        <f t="shared" si="52"/>
        <v>0</v>
      </c>
      <c r="H632" s="30">
        <f t="shared" si="53"/>
        <v>0</v>
      </c>
      <c r="I632" s="39">
        <f>IF(D632&gt;0,VLOOKUP(D632,税率表!$A$48:$D$52,3,1),0)</f>
        <v>0</v>
      </c>
      <c r="J632" s="39">
        <f>IF(D632&gt;0,VLOOKUP(D632,税率表!$A$48:$D$52,4,1),0)</f>
        <v>0</v>
      </c>
      <c r="K632" s="39">
        <f>IF(D632&gt;税率表!$F$1,ROUND((D632-J632)/I632,2),'居民劳务费-倒算'!D632)</f>
        <v>0</v>
      </c>
      <c r="L632" s="39">
        <f t="shared" si="54"/>
        <v>0</v>
      </c>
    </row>
    <row r="633" spans="1:12">
      <c r="A633" s="28">
        <v>632</v>
      </c>
      <c r="B633" s="28"/>
      <c r="C633" s="28"/>
      <c r="D633" s="29"/>
      <c r="E633" s="30">
        <f t="shared" si="50"/>
        <v>0</v>
      </c>
      <c r="F633" s="30">
        <f t="shared" si="51"/>
        <v>0</v>
      </c>
      <c r="G633" s="30">
        <f t="shared" si="52"/>
        <v>0</v>
      </c>
      <c r="H633" s="30">
        <f t="shared" si="53"/>
        <v>0</v>
      </c>
      <c r="I633" s="39">
        <f>IF(D633&gt;0,VLOOKUP(D633,税率表!$A$48:$D$52,3,1),0)</f>
        <v>0</v>
      </c>
      <c r="J633" s="39">
        <f>IF(D633&gt;0,VLOOKUP(D633,税率表!$A$48:$D$52,4,1),0)</f>
        <v>0</v>
      </c>
      <c r="K633" s="39">
        <f>IF(D633&gt;税率表!$F$1,ROUND((D633-J633)/I633,2),'居民劳务费-倒算'!D633)</f>
        <v>0</v>
      </c>
      <c r="L633" s="39">
        <f t="shared" si="54"/>
        <v>0</v>
      </c>
    </row>
    <row r="634" spans="1:12">
      <c r="A634" s="28">
        <v>633</v>
      </c>
      <c r="B634" s="28"/>
      <c r="C634" s="28"/>
      <c r="D634" s="29"/>
      <c r="E634" s="30">
        <f t="shared" si="50"/>
        <v>0</v>
      </c>
      <c r="F634" s="30">
        <f t="shared" si="51"/>
        <v>0</v>
      </c>
      <c r="G634" s="30">
        <f t="shared" si="52"/>
        <v>0</v>
      </c>
      <c r="H634" s="30">
        <f t="shared" si="53"/>
        <v>0</v>
      </c>
      <c r="I634" s="39">
        <f>IF(D634&gt;0,VLOOKUP(D634,税率表!$A$48:$D$52,3,1),0)</f>
        <v>0</v>
      </c>
      <c r="J634" s="39">
        <f>IF(D634&gt;0,VLOOKUP(D634,税率表!$A$48:$D$52,4,1),0)</f>
        <v>0</v>
      </c>
      <c r="K634" s="39">
        <f>IF(D634&gt;税率表!$F$1,ROUND((D634-J634)/I634,2),'居民劳务费-倒算'!D634)</f>
        <v>0</v>
      </c>
      <c r="L634" s="39">
        <f t="shared" si="54"/>
        <v>0</v>
      </c>
    </row>
    <row r="635" spans="1:12">
      <c r="A635" s="28">
        <v>634</v>
      </c>
      <c r="B635" s="28"/>
      <c r="C635" s="28"/>
      <c r="D635" s="29"/>
      <c r="E635" s="30">
        <f t="shared" si="50"/>
        <v>0</v>
      </c>
      <c r="F635" s="30">
        <f t="shared" si="51"/>
        <v>0</v>
      </c>
      <c r="G635" s="30">
        <f t="shared" si="52"/>
        <v>0</v>
      </c>
      <c r="H635" s="30">
        <f t="shared" si="53"/>
        <v>0</v>
      </c>
      <c r="I635" s="39">
        <f>IF(D635&gt;0,VLOOKUP(D635,税率表!$A$48:$D$52,3,1),0)</f>
        <v>0</v>
      </c>
      <c r="J635" s="39">
        <f>IF(D635&gt;0,VLOOKUP(D635,税率表!$A$48:$D$52,4,1),0)</f>
        <v>0</v>
      </c>
      <c r="K635" s="39">
        <f>IF(D635&gt;税率表!$F$1,ROUND((D635-J635)/I635,2),'居民劳务费-倒算'!D635)</f>
        <v>0</v>
      </c>
      <c r="L635" s="39">
        <f t="shared" si="54"/>
        <v>0</v>
      </c>
    </row>
    <row r="636" spans="1:12">
      <c r="A636" s="28">
        <v>635</v>
      </c>
      <c r="B636" s="28"/>
      <c r="C636" s="28"/>
      <c r="D636" s="29"/>
      <c r="E636" s="30">
        <f t="shared" si="50"/>
        <v>0</v>
      </c>
      <c r="F636" s="30">
        <f t="shared" si="51"/>
        <v>0</v>
      </c>
      <c r="G636" s="30">
        <f t="shared" si="52"/>
        <v>0</v>
      </c>
      <c r="H636" s="30">
        <f t="shared" si="53"/>
        <v>0</v>
      </c>
      <c r="I636" s="39">
        <f>IF(D636&gt;0,VLOOKUP(D636,税率表!$A$48:$D$52,3,1),0)</f>
        <v>0</v>
      </c>
      <c r="J636" s="39">
        <f>IF(D636&gt;0,VLOOKUP(D636,税率表!$A$48:$D$52,4,1),0)</f>
        <v>0</v>
      </c>
      <c r="K636" s="39">
        <f>IF(D636&gt;税率表!$F$1,ROUND((D636-J636)/I636,2),'居民劳务费-倒算'!D636)</f>
        <v>0</v>
      </c>
      <c r="L636" s="39">
        <f t="shared" si="54"/>
        <v>0</v>
      </c>
    </row>
    <row r="637" spans="1:12">
      <c r="A637" s="28">
        <v>636</v>
      </c>
      <c r="B637" s="28"/>
      <c r="C637" s="28"/>
      <c r="D637" s="29"/>
      <c r="E637" s="30">
        <f t="shared" si="50"/>
        <v>0</v>
      </c>
      <c r="F637" s="30">
        <f t="shared" si="51"/>
        <v>0</v>
      </c>
      <c r="G637" s="30">
        <f t="shared" si="52"/>
        <v>0</v>
      </c>
      <c r="H637" s="30">
        <f t="shared" si="53"/>
        <v>0</v>
      </c>
      <c r="I637" s="39">
        <f>IF(D637&gt;0,VLOOKUP(D637,税率表!$A$48:$D$52,3,1),0)</f>
        <v>0</v>
      </c>
      <c r="J637" s="39">
        <f>IF(D637&gt;0,VLOOKUP(D637,税率表!$A$48:$D$52,4,1),0)</f>
        <v>0</v>
      </c>
      <c r="K637" s="39">
        <f>IF(D637&gt;税率表!$F$1,ROUND((D637-J637)/I637,2),'居民劳务费-倒算'!D637)</f>
        <v>0</v>
      </c>
      <c r="L637" s="39">
        <f t="shared" si="54"/>
        <v>0</v>
      </c>
    </row>
    <row r="638" spans="1:12">
      <c r="A638" s="28">
        <v>637</v>
      </c>
      <c r="B638" s="28"/>
      <c r="C638" s="28"/>
      <c r="D638" s="29"/>
      <c r="E638" s="30">
        <f t="shared" si="50"/>
        <v>0</v>
      </c>
      <c r="F638" s="30">
        <f t="shared" si="51"/>
        <v>0</v>
      </c>
      <c r="G638" s="30">
        <f t="shared" si="52"/>
        <v>0</v>
      </c>
      <c r="H638" s="30">
        <f t="shared" si="53"/>
        <v>0</v>
      </c>
      <c r="I638" s="39">
        <f>IF(D638&gt;0,VLOOKUP(D638,税率表!$A$48:$D$52,3,1),0)</f>
        <v>0</v>
      </c>
      <c r="J638" s="39">
        <f>IF(D638&gt;0,VLOOKUP(D638,税率表!$A$48:$D$52,4,1),0)</f>
        <v>0</v>
      </c>
      <c r="K638" s="39">
        <f>IF(D638&gt;税率表!$F$1,ROUND((D638-J638)/I638,2),'居民劳务费-倒算'!D638)</f>
        <v>0</v>
      </c>
      <c r="L638" s="39">
        <f t="shared" si="54"/>
        <v>0</v>
      </c>
    </row>
    <row r="639" spans="1:12">
      <c r="A639" s="28">
        <v>638</v>
      </c>
      <c r="B639" s="28"/>
      <c r="C639" s="28"/>
      <c r="D639" s="29"/>
      <c r="E639" s="30">
        <f t="shared" si="50"/>
        <v>0</v>
      </c>
      <c r="F639" s="30">
        <f t="shared" si="51"/>
        <v>0</v>
      </c>
      <c r="G639" s="30">
        <f t="shared" si="52"/>
        <v>0</v>
      </c>
      <c r="H639" s="30">
        <f t="shared" si="53"/>
        <v>0</v>
      </c>
      <c r="I639" s="39">
        <f>IF(D639&gt;0,VLOOKUP(D639,税率表!$A$48:$D$52,3,1),0)</f>
        <v>0</v>
      </c>
      <c r="J639" s="39">
        <f>IF(D639&gt;0,VLOOKUP(D639,税率表!$A$48:$D$52,4,1),0)</f>
        <v>0</v>
      </c>
      <c r="K639" s="39">
        <f>IF(D639&gt;税率表!$F$1,ROUND((D639-J639)/I639,2),'居民劳务费-倒算'!D639)</f>
        <v>0</v>
      </c>
      <c r="L639" s="39">
        <f t="shared" si="54"/>
        <v>0</v>
      </c>
    </row>
    <row r="640" spans="1:12">
      <c r="A640" s="28">
        <v>639</v>
      </c>
      <c r="B640" s="28"/>
      <c r="C640" s="28"/>
      <c r="D640" s="29"/>
      <c r="E640" s="30">
        <f t="shared" si="50"/>
        <v>0</v>
      </c>
      <c r="F640" s="30">
        <f t="shared" si="51"/>
        <v>0</v>
      </c>
      <c r="G640" s="30">
        <f t="shared" si="52"/>
        <v>0</v>
      </c>
      <c r="H640" s="30">
        <f t="shared" si="53"/>
        <v>0</v>
      </c>
      <c r="I640" s="39">
        <f>IF(D640&gt;0,VLOOKUP(D640,税率表!$A$48:$D$52,3,1),0)</f>
        <v>0</v>
      </c>
      <c r="J640" s="39">
        <f>IF(D640&gt;0,VLOOKUP(D640,税率表!$A$48:$D$52,4,1),0)</f>
        <v>0</v>
      </c>
      <c r="K640" s="39">
        <f>IF(D640&gt;税率表!$F$1,ROUND((D640-J640)/I640,2),'居民劳务费-倒算'!D640)</f>
        <v>0</v>
      </c>
      <c r="L640" s="39">
        <f t="shared" si="54"/>
        <v>0</v>
      </c>
    </row>
    <row r="641" spans="1:12">
      <c r="A641" s="28">
        <v>640</v>
      </c>
      <c r="B641" s="28"/>
      <c r="C641" s="28"/>
      <c r="D641" s="29"/>
      <c r="E641" s="30">
        <f t="shared" si="50"/>
        <v>0</v>
      </c>
      <c r="F641" s="30">
        <f t="shared" si="51"/>
        <v>0</v>
      </c>
      <c r="G641" s="30">
        <f t="shared" si="52"/>
        <v>0</v>
      </c>
      <c r="H641" s="30">
        <f t="shared" si="53"/>
        <v>0</v>
      </c>
      <c r="I641" s="39">
        <f>IF(D641&gt;0,VLOOKUP(D641,税率表!$A$48:$D$52,3,1),0)</f>
        <v>0</v>
      </c>
      <c r="J641" s="39">
        <f>IF(D641&gt;0,VLOOKUP(D641,税率表!$A$48:$D$52,4,1),0)</f>
        <v>0</v>
      </c>
      <c r="K641" s="39">
        <f>IF(D641&gt;税率表!$F$1,ROUND((D641-J641)/I641,2),'居民劳务费-倒算'!D641)</f>
        <v>0</v>
      </c>
      <c r="L641" s="39">
        <f t="shared" si="54"/>
        <v>0</v>
      </c>
    </row>
    <row r="642" spans="1:12">
      <c r="A642" s="28">
        <v>641</v>
      </c>
      <c r="B642" s="28"/>
      <c r="C642" s="28"/>
      <c r="D642" s="29"/>
      <c r="E642" s="30">
        <f t="shared" si="50"/>
        <v>0</v>
      </c>
      <c r="F642" s="30">
        <f t="shared" si="51"/>
        <v>0</v>
      </c>
      <c r="G642" s="30">
        <f t="shared" si="52"/>
        <v>0</v>
      </c>
      <c r="H642" s="30">
        <f t="shared" si="53"/>
        <v>0</v>
      </c>
      <c r="I642" s="39">
        <f>IF(D642&gt;0,VLOOKUP(D642,税率表!$A$48:$D$52,3,1),0)</f>
        <v>0</v>
      </c>
      <c r="J642" s="39">
        <f>IF(D642&gt;0,VLOOKUP(D642,税率表!$A$48:$D$52,4,1),0)</f>
        <v>0</v>
      </c>
      <c r="K642" s="39">
        <f>IF(D642&gt;税率表!$F$1,ROUND((D642-J642)/I642,2),'居民劳务费-倒算'!D642)</f>
        <v>0</v>
      </c>
      <c r="L642" s="39">
        <f t="shared" si="54"/>
        <v>0</v>
      </c>
    </row>
    <row r="643" spans="1:12">
      <c r="A643" s="28">
        <v>642</v>
      </c>
      <c r="B643" s="28"/>
      <c r="C643" s="28"/>
      <c r="D643" s="29"/>
      <c r="E643" s="30">
        <f t="shared" si="50"/>
        <v>0</v>
      </c>
      <c r="F643" s="30">
        <f t="shared" si="51"/>
        <v>0</v>
      </c>
      <c r="G643" s="30">
        <f t="shared" si="52"/>
        <v>0</v>
      </c>
      <c r="H643" s="30">
        <f t="shared" si="53"/>
        <v>0</v>
      </c>
      <c r="I643" s="39">
        <f>IF(D643&gt;0,VLOOKUP(D643,税率表!$A$48:$D$52,3,1),0)</f>
        <v>0</v>
      </c>
      <c r="J643" s="39">
        <f>IF(D643&gt;0,VLOOKUP(D643,税率表!$A$48:$D$52,4,1),0)</f>
        <v>0</v>
      </c>
      <c r="K643" s="39">
        <f>IF(D643&gt;税率表!$F$1,ROUND((D643-J643)/I643,2),'居民劳务费-倒算'!D643)</f>
        <v>0</v>
      </c>
      <c r="L643" s="39">
        <f t="shared" si="54"/>
        <v>0</v>
      </c>
    </row>
    <row r="644" spans="1:12">
      <c r="A644" s="28">
        <v>643</v>
      </c>
      <c r="B644" s="28"/>
      <c r="C644" s="28"/>
      <c r="D644" s="29"/>
      <c r="E644" s="30">
        <f t="shared" si="50"/>
        <v>0</v>
      </c>
      <c r="F644" s="30">
        <f t="shared" si="51"/>
        <v>0</v>
      </c>
      <c r="G644" s="30">
        <f t="shared" si="52"/>
        <v>0</v>
      </c>
      <c r="H644" s="30">
        <f t="shared" si="53"/>
        <v>0</v>
      </c>
      <c r="I644" s="39">
        <f>IF(D644&gt;0,VLOOKUP(D644,税率表!$A$48:$D$52,3,1),0)</f>
        <v>0</v>
      </c>
      <c r="J644" s="39">
        <f>IF(D644&gt;0,VLOOKUP(D644,税率表!$A$48:$D$52,4,1),0)</f>
        <v>0</v>
      </c>
      <c r="K644" s="39">
        <f>IF(D644&gt;税率表!$F$1,ROUND((D644-J644)/I644,2),'居民劳务费-倒算'!D644)</f>
        <v>0</v>
      </c>
      <c r="L644" s="39">
        <f t="shared" si="54"/>
        <v>0</v>
      </c>
    </row>
    <row r="645" spans="1:12">
      <c r="A645" s="28">
        <v>644</v>
      </c>
      <c r="B645" s="28"/>
      <c r="C645" s="28"/>
      <c r="D645" s="29"/>
      <c r="E645" s="30">
        <f t="shared" si="50"/>
        <v>0</v>
      </c>
      <c r="F645" s="30">
        <f t="shared" si="51"/>
        <v>0</v>
      </c>
      <c r="G645" s="30">
        <f t="shared" si="52"/>
        <v>0</v>
      </c>
      <c r="H645" s="30">
        <f t="shared" si="53"/>
        <v>0</v>
      </c>
      <c r="I645" s="39">
        <f>IF(D645&gt;0,VLOOKUP(D645,税率表!$A$48:$D$52,3,1),0)</f>
        <v>0</v>
      </c>
      <c r="J645" s="39">
        <f>IF(D645&gt;0,VLOOKUP(D645,税率表!$A$48:$D$52,4,1),0)</f>
        <v>0</v>
      </c>
      <c r="K645" s="39">
        <f>IF(D645&gt;税率表!$F$1,ROUND((D645-J645)/I645,2),'居民劳务费-倒算'!D645)</f>
        <v>0</v>
      </c>
      <c r="L645" s="39">
        <f t="shared" si="54"/>
        <v>0</v>
      </c>
    </row>
    <row r="646" spans="1:12">
      <c r="A646" s="28">
        <v>645</v>
      </c>
      <c r="B646" s="28"/>
      <c r="C646" s="28"/>
      <c r="D646" s="29"/>
      <c r="E646" s="30">
        <f t="shared" si="50"/>
        <v>0</v>
      </c>
      <c r="F646" s="30">
        <f t="shared" si="51"/>
        <v>0</v>
      </c>
      <c r="G646" s="30">
        <f t="shared" si="52"/>
        <v>0</v>
      </c>
      <c r="H646" s="30">
        <f t="shared" si="53"/>
        <v>0</v>
      </c>
      <c r="I646" s="39">
        <f>IF(D646&gt;0,VLOOKUP(D646,税率表!$A$48:$D$52,3,1),0)</f>
        <v>0</v>
      </c>
      <c r="J646" s="39">
        <f>IF(D646&gt;0,VLOOKUP(D646,税率表!$A$48:$D$52,4,1),0)</f>
        <v>0</v>
      </c>
      <c r="K646" s="39">
        <f>IF(D646&gt;税率表!$F$1,ROUND((D646-J646)/I646,2),'居民劳务费-倒算'!D646)</f>
        <v>0</v>
      </c>
      <c r="L646" s="39">
        <f t="shared" si="54"/>
        <v>0</v>
      </c>
    </row>
    <row r="647" spans="1:12">
      <c r="A647" s="28">
        <v>646</v>
      </c>
      <c r="B647" s="28"/>
      <c r="C647" s="28"/>
      <c r="D647" s="29"/>
      <c r="E647" s="30">
        <f t="shared" si="50"/>
        <v>0</v>
      </c>
      <c r="F647" s="30">
        <f t="shared" si="51"/>
        <v>0</v>
      </c>
      <c r="G647" s="30">
        <f t="shared" si="52"/>
        <v>0</v>
      </c>
      <c r="H647" s="30">
        <f t="shared" si="53"/>
        <v>0</v>
      </c>
      <c r="I647" s="39">
        <f>IF(D647&gt;0,VLOOKUP(D647,税率表!$A$48:$D$52,3,1),0)</f>
        <v>0</v>
      </c>
      <c r="J647" s="39">
        <f>IF(D647&gt;0,VLOOKUP(D647,税率表!$A$48:$D$52,4,1),0)</f>
        <v>0</v>
      </c>
      <c r="K647" s="39">
        <f>IF(D647&gt;税率表!$F$1,ROUND((D647-J647)/I647,2),'居民劳务费-倒算'!D647)</f>
        <v>0</v>
      </c>
      <c r="L647" s="39">
        <f t="shared" si="54"/>
        <v>0</v>
      </c>
    </row>
    <row r="648" spans="1:12">
      <c r="A648" s="28">
        <v>647</v>
      </c>
      <c r="B648" s="28"/>
      <c r="C648" s="28"/>
      <c r="D648" s="29"/>
      <c r="E648" s="30">
        <f t="shared" si="50"/>
        <v>0</v>
      </c>
      <c r="F648" s="30">
        <f t="shared" si="51"/>
        <v>0</v>
      </c>
      <c r="G648" s="30">
        <f t="shared" si="52"/>
        <v>0</v>
      </c>
      <c r="H648" s="30">
        <f t="shared" si="53"/>
        <v>0</v>
      </c>
      <c r="I648" s="39">
        <f>IF(D648&gt;0,VLOOKUP(D648,税率表!$A$48:$D$52,3,1),0)</f>
        <v>0</v>
      </c>
      <c r="J648" s="39">
        <f>IF(D648&gt;0,VLOOKUP(D648,税率表!$A$48:$D$52,4,1),0)</f>
        <v>0</v>
      </c>
      <c r="K648" s="39">
        <f>IF(D648&gt;税率表!$F$1,ROUND((D648-J648)/I648,2),'居民劳务费-倒算'!D648)</f>
        <v>0</v>
      </c>
      <c r="L648" s="39">
        <f t="shared" si="54"/>
        <v>0</v>
      </c>
    </row>
    <row r="649" spans="1:12">
      <c r="A649" s="28">
        <v>648</v>
      </c>
      <c r="B649" s="28"/>
      <c r="C649" s="28"/>
      <c r="D649" s="29"/>
      <c r="E649" s="30">
        <f t="shared" si="50"/>
        <v>0</v>
      </c>
      <c r="F649" s="30">
        <f t="shared" si="51"/>
        <v>0</v>
      </c>
      <c r="G649" s="30">
        <f t="shared" si="52"/>
        <v>0</v>
      </c>
      <c r="H649" s="30">
        <f t="shared" si="53"/>
        <v>0</v>
      </c>
      <c r="I649" s="39">
        <f>IF(D649&gt;0,VLOOKUP(D649,税率表!$A$48:$D$52,3,1),0)</f>
        <v>0</v>
      </c>
      <c r="J649" s="39">
        <f>IF(D649&gt;0,VLOOKUP(D649,税率表!$A$48:$D$52,4,1),0)</f>
        <v>0</v>
      </c>
      <c r="K649" s="39">
        <f>IF(D649&gt;税率表!$F$1,ROUND((D649-J649)/I649,2),'居民劳务费-倒算'!D649)</f>
        <v>0</v>
      </c>
      <c r="L649" s="39">
        <f t="shared" si="54"/>
        <v>0</v>
      </c>
    </row>
    <row r="650" spans="1:12">
      <c r="A650" s="28">
        <v>649</v>
      </c>
      <c r="B650" s="28"/>
      <c r="C650" s="28"/>
      <c r="D650" s="29"/>
      <c r="E650" s="30">
        <f t="shared" ref="E650:E713" si="55">ROUND(IF(H650&lt;=800,0,IF(H650&lt;=25000,20%,IF(H650&lt;=62500,30%,IF(H650&gt;62500,40%)))),2)</f>
        <v>0</v>
      </c>
      <c r="F650" s="30">
        <f t="shared" ref="F650:F713" si="56">IF(D650="",0,ROUND(IF(H650&lt;=25000,0,IF(H650&lt;=62500,2000,7000)),2))</f>
        <v>0</v>
      </c>
      <c r="G650" s="30">
        <f t="shared" ref="G650:G713" si="57">ROUND(H650-D650,2)</f>
        <v>0</v>
      </c>
      <c r="H650" s="30">
        <f t="shared" ref="H650:H713" si="58">ROUND(IF(D650&lt;=800,D650,IF(D650&lt;=3360,(D650-160)/0.8,IF(D650&lt;=21000,D650/0.84,IF(D650&lt;=49500,(D650-2000)/0.76,IF(D650&gt;49500,(D650-7000)/0.68))))),2)</f>
        <v>0</v>
      </c>
      <c r="I650" s="39">
        <f>IF(D650&gt;0,VLOOKUP(D650,税率表!$A$48:$D$52,3,1),0)</f>
        <v>0</v>
      </c>
      <c r="J650" s="39">
        <f>IF(D650&gt;0,VLOOKUP(D650,税率表!$A$48:$D$52,4,1),0)</f>
        <v>0</v>
      </c>
      <c r="K650" s="39">
        <f>IF(D650&gt;税率表!$F$1,ROUND((D650-J650)/I650,2),'居民劳务费-倒算'!D650)</f>
        <v>0</v>
      </c>
      <c r="L650" s="39">
        <f t="shared" ref="L650:L713" si="59">K650-D650</f>
        <v>0</v>
      </c>
    </row>
    <row r="651" spans="1:12">
      <c r="A651" s="28">
        <v>650</v>
      </c>
      <c r="B651" s="28"/>
      <c r="C651" s="28"/>
      <c r="D651" s="29"/>
      <c r="E651" s="30">
        <f t="shared" si="55"/>
        <v>0</v>
      </c>
      <c r="F651" s="30">
        <f t="shared" si="56"/>
        <v>0</v>
      </c>
      <c r="G651" s="30">
        <f t="shared" si="57"/>
        <v>0</v>
      </c>
      <c r="H651" s="30">
        <f t="shared" si="58"/>
        <v>0</v>
      </c>
      <c r="I651" s="39">
        <f>IF(D651&gt;0,VLOOKUP(D651,税率表!$A$48:$D$52,3,1),0)</f>
        <v>0</v>
      </c>
      <c r="J651" s="39">
        <f>IF(D651&gt;0,VLOOKUP(D651,税率表!$A$48:$D$52,4,1),0)</f>
        <v>0</v>
      </c>
      <c r="K651" s="39">
        <f>IF(D651&gt;税率表!$F$1,ROUND((D651-J651)/I651,2),'居民劳务费-倒算'!D651)</f>
        <v>0</v>
      </c>
      <c r="L651" s="39">
        <f t="shared" si="59"/>
        <v>0</v>
      </c>
    </row>
    <row r="652" spans="1:12">
      <c r="A652" s="28">
        <v>651</v>
      </c>
      <c r="B652" s="28"/>
      <c r="C652" s="28"/>
      <c r="D652" s="29"/>
      <c r="E652" s="30">
        <f t="shared" si="55"/>
        <v>0</v>
      </c>
      <c r="F652" s="30">
        <f t="shared" si="56"/>
        <v>0</v>
      </c>
      <c r="G652" s="30">
        <f t="shared" si="57"/>
        <v>0</v>
      </c>
      <c r="H652" s="30">
        <f t="shared" si="58"/>
        <v>0</v>
      </c>
      <c r="I652" s="39">
        <f>IF(D652&gt;0,VLOOKUP(D652,税率表!$A$48:$D$52,3,1),0)</f>
        <v>0</v>
      </c>
      <c r="J652" s="39">
        <f>IF(D652&gt;0,VLOOKUP(D652,税率表!$A$48:$D$52,4,1),0)</f>
        <v>0</v>
      </c>
      <c r="K652" s="39">
        <f>IF(D652&gt;税率表!$F$1,ROUND((D652-J652)/I652,2),'居民劳务费-倒算'!D652)</f>
        <v>0</v>
      </c>
      <c r="L652" s="39">
        <f t="shared" si="59"/>
        <v>0</v>
      </c>
    </row>
    <row r="653" spans="1:12">
      <c r="A653" s="28">
        <v>652</v>
      </c>
      <c r="B653" s="28"/>
      <c r="C653" s="28"/>
      <c r="D653" s="29"/>
      <c r="E653" s="30">
        <f t="shared" si="55"/>
        <v>0</v>
      </c>
      <c r="F653" s="30">
        <f t="shared" si="56"/>
        <v>0</v>
      </c>
      <c r="G653" s="30">
        <f t="shared" si="57"/>
        <v>0</v>
      </c>
      <c r="H653" s="30">
        <f t="shared" si="58"/>
        <v>0</v>
      </c>
      <c r="I653" s="39">
        <f>IF(D653&gt;0,VLOOKUP(D653,税率表!$A$48:$D$52,3,1),0)</f>
        <v>0</v>
      </c>
      <c r="J653" s="39">
        <f>IF(D653&gt;0,VLOOKUP(D653,税率表!$A$48:$D$52,4,1),0)</f>
        <v>0</v>
      </c>
      <c r="K653" s="39">
        <f>IF(D653&gt;税率表!$F$1,ROUND((D653-J653)/I653,2),'居民劳务费-倒算'!D653)</f>
        <v>0</v>
      </c>
      <c r="L653" s="39">
        <f t="shared" si="59"/>
        <v>0</v>
      </c>
    </row>
    <row r="654" spans="1:12">
      <c r="A654" s="28">
        <v>653</v>
      </c>
      <c r="B654" s="28"/>
      <c r="C654" s="28"/>
      <c r="D654" s="29"/>
      <c r="E654" s="30">
        <f t="shared" si="55"/>
        <v>0</v>
      </c>
      <c r="F654" s="30">
        <f t="shared" si="56"/>
        <v>0</v>
      </c>
      <c r="G654" s="30">
        <f t="shared" si="57"/>
        <v>0</v>
      </c>
      <c r="H654" s="30">
        <f t="shared" si="58"/>
        <v>0</v>
      </c>
      <c r="I654" s="39">
        <f>IF(D654&gt;0,VLOOKUP(D654,税率表!$A$48:$D$52,3,1),0)</f>
        <v>0</v>
      </c>
      <c r="J654" s="39">
        <f>IF(D654&gt;0,VLOOKUP(D654,税率表!$A$48:$D$52,4,1),0)</f>
        <v>0</v>
      </c>
      <c r="K654" s="39">
        <f>IF(D654&gt;税率表!$F$1,ROUND((D654-J654)/I654,2),'居民劳务费-倒算'!D654)</f>
        <v>0</v>
      </c>
      <c r="L654" s="39">
        <f t="shared" si="59"/>
        <v>0</v>
      </c>
    </row>
    <row r="655" spans="1:12">
      <c r="A655" s="28">
        <v>654</v>
      </c>
      <c r="B655" s="28"/>
      <c r="C655" s="28"/>
      <c r="D655" s="29"/>
      <c r="E655" s="30">
        <f t="shared" si="55"/>
        <v>0</v>
      </c>
      <c r="F655" s="30">
        <f t="shared" si="56"/>
        <v>0</v>
      </c>
      <c r="G655" s="30">
        <f t="shared" si="57"/>
        <v>0</v>
      </c>
      <c r="H655" s="30">
        <f t="shared" si="58"/>
        <v>0</v>
      </c>
      <c r="I655" s="39">
        <f>IF(D655&gt;0,VLOOKUP(D655,税率表!$A$48:$D$52,3,1),0)</f>
        <v>0</v>
      </c>
      <c r="J655" s="39">
        <f>IF(D655&gt;0,VLOOKUP(D655,税率表!$A$48:$D$52,4,1),0)</f>
        <v>0</v>
      </c>
      <c r="K655" s="39">
        <f>IF(D655&gt;税率表!$F$1,ROUND((D655-J655)/I655,2),'居民劳务费-倒算'!D655)</f>
        <v>0</v>
      </c>
      <c r="L655" s="39">
        <f t="shared" si="59"/>
        <v>0</v>
      </c>
    </row>
    <row r="656" spans="1:12">
      <c r="A656" s="28">
        <v>655</v>
      </c>
      <c r="B656" s="28"/>
      <c r="C656" s="28"/>
      <c r="D656" s="29"/>
      <c r="E656" s="30">
        <f t="shared" si="55"/>
        <v>0</v>
      </c>
      <c r="F656" s="30">
        <f t="shared" si="56"/>
        <v>0</v>
      </c>
      <c r="G656" s="30">
        <f t="shared" si="57"/>
        <v>0</v>
      </c>
      <c r="H656" s="30">
        <f t="shared" si="58"/>
        <v>0</v>
      </c>
      <c r="I656" s="39">
        <f>IF(D656&gt;0,VLOOKUP(D656,税率表!$A$48:$D$52,3,1),0)</f>
        <v>0</v>
      </c>
      <c r="J656" s="39">
        <f>IF(D656&gt;0,VLOOKUP(D656,税率表!$A$48:$D$52,4,1),0)</f>
        <v>0</v>
      </c>
      <c r="K656" s="39">
        <f>IF(D656&gt;税率表!$F$1,ROUND((D656-J656)/I656,2),'居民劳务费-倒算'!D656)</f>
        <v>0</v>
      </c>
      <c r="L656" s="39">
        <f t="shared" si="59"/>
        <v>0</v>
      </c>
    </row>
    <row r="657" spans="1:12">
      <c r="A657" s="28">
        <v>656</v>
      </c>
      <c r="B657" s="28"/>
      <c r="C657" s="28"/>
      <c r="D657" s="29"/>
      <c r="E657" s="30">
        <f t="shared" si="55"/>
        <v>0</v>
      </c>
      <c r="F657" s="30">
        <f t="shared" si="56"/>
        <v>0</v>
      </c>
      <c r="G657" s="30">
        <f t="shared" si="57"/>
        <v>0</v>
      </c>
      <c r="H657" s="30">
        <f t="shared" si="58"/>
        <v>0</v>
      </c>
      <c r="I657" s="39">
        <f>IF(D657&gt;0,VLOOKUP(D657,税率表!$A$48:$D$52,3,1),0)</f>
        <v>0</v>
      </c>
      <c r="J657" s="39">
        <f>IF(D657&gt;0,VLOOKUP(D657,税率表!$A$48:$D$52,4,1),0)</f>
        <v>0</v>
      </c>
      <c r="K657" s="39">
        <f>IF(D657&gt;税率表!$F$1,ROUND((D657-J657)/I657,2),'居民劳务费-倒算'!D657)</f>
        <v>0</v>
      </c>
      <c r="L657" s="39">
        <f t="shared" si="59"/>
        <v>0</v>
      </c>
    </row>
    <row r="658" spans="1:12">
      <c r="A658" s="28">
        <v>657</v>
      </c>
      <c r="B658" s="28"/>
      <c r="C658" s="28"/>
      <c r="D658" s="29"/>
      <c r="E658" s="30">
        <f t="shared" si="55"/>
        <v>0</v>
      </c>
      <c r="F658" s="30">
        <f t="shared" si="56"/>
        <v>0</v>
      </c>
      <c r="G658" s="30">
        <f t="shared" si="57"/>
        <v>0</v>
      </c>
      <c r="H658" s="30">
        <f t="shared" si="58"/>
        <v>0</v>
      </c>
      <c r="I658" s="39">
        <f>IF(D658&gt;0,VLOOKUP(D658,税率表!$A$48:$D$52,3,1),0)</f>
        <v>0</v>
      </c>
      <c r="J658" s="39">
        <f>IF(D658&gt;0,VLOOKUP(D658,税率表!$A$48:$D$52,4,1),0)</f>
        <v>0</v>
      </c>
      <c r="K658" s="39">
        <f>IF(D658&gt;税率表!$F$1,ROUND((D658-J658)/I658,2),'居民劳务费-倒算'!D658)</f>
        <v>0</v>
      </c>
      <c r="L658" s="39">
        <f t="shared" si="59"/>
        <v>0</v>
      </c>
    </row>
    <row r="659" spans="1:12">
      <c r="A659" s="28">
        <v>658</v>
      </c>
      <c r="B659" s="28"/>
      <c r="C659" s="28"/>
      <c r="D659" s="29"/>
      <c r="E659" s="30">
        <f t="shared" si="55"/>
        <v>0</v>
      </c>
      <c r="F659" s="30">
        <f t="shared" si="56"/>
        <v>0</v>
      </c>
      <c r="G659" s="30">
        <f t="shared" si="57"/>
        <v>0</v>
      </c>
      <c r="H659" s="30">
        <f t="shared" si="58"/>
        <v>0</v>
      </c>
      <c r="I659" s="39">
        <f>IF(D659&gt;0,VLOOKUP(D659,税率表!$A$48:$D$52,3,1),0)</f>
        <v>0</v>
      </c>
      <c r="J659" s="39">
        <f>IF(D659&gt;0,VLOOKUP(D659,税率表!$A$48:$D$52,4,1),0)</f>
        <v>0</v>
      </c>
      <c r="K659" s="39">
        <f>IF(D659&gt;税率表!$F$1,ROUND((D659-J659)/I659,2),'居民劳务费-倒算'!D659)</f>
        <v>0</v>
      </c>
      <c r="L659" s="39">
        <f t="shared" si="59"/>
        <v>0</v>
      </c>
    </row>
    <row r="660" spans="1:12">
      <c r="A660" s="28">
        <v>659</v>
      </c>
      <c r="B660" s="28"/>
      <c r="C660" s="28"/>
      <c r="D660" s="29"/>
      <c r="E660" s="30">
        <f t="shared" si="55"/>
        <v>0</v>
      </c>
      <c r="F660" s="30">
        <f t="shared" si="56"/>
        <v>0</v>
      </c>
      <c r="G660" s="30">
        <f t="shared" si="57"/>
        <v>0</v>
      </c>
      <c r="H660" s="30">
        <f t="shared" si="58"/>
        <v>0</v>
      </c>
      <c r="I660" s="39">
        <f>IF(D660&gt;0,VLOOKUP(D660,税率表!$A$48:$D$52,3,1),0)</f>
        <v>0</v>
      </c>
      <c r="J660" s="39">
        <f>IF(D660&gt;0,VLOOKUP(D660,税率表!$A$48:$D$52,4,1),0)</f>
        <v>0</v>
      </c>
      <c r="K660" s="39">
        <f>IF(D660&gt;税率表!$F$1,ROUND((D660-J660)/I660,2),'居民劳务费-倒算'!D660)</f>
        <v>0</v>
      </c>
      <c r="L660" s="39">
        <f t="shared" si="59"/>
        <v>0</v>
      </c>
    </row>
    <row r="661" spans="1:12">
      <c r="A661" s="28">
        <v>660</v>
      </c>
      <c r="B661" s="28"/>
      <c r="C661" s="28"/>
      <c r="D661" s="29"/>
      <c r="E661" s="30">
        <f t="shared" si="55"/>
        <v>0</v>
      </c>
      <c r="F661" s="30">
        <f t="shared" si="56"/>
        <v>0</v>
      </c>
      <c r="G661" s="30">
        <f t="shared" si="57"/>
        <v>0</v>
      </c>
      <c r="H661" s="30">
        <f t="shared" si="58"/>
        <v>0</v>
      </c>
      <c r="I661" s="39">
        <f>IF(D661&gt;0,VLOOKUP(D661,税率表!$A$48:$D$52,3,1),0)</f>
        <v>0</v>
      </c>
      <c r="J661" s="39">
        <f>IF(D661&gt;0,VLOOKUP(D661,税率表!$A$48:$D$52,4,1),0)</f>
        <v>0</v>
      </c>
      <c r="K661" s="39">
        <f>IF(D661&gt;税率表!$F$1,ROUND((D661-J661)/I661,2),'居民劳务费-倒算'!D661)</f>
        <v>0</v>
      </c>
      <c r="L661" s="39">
        <f t="shared" si="59"/>
        <v>0</v>
      </c>
    </row>
    <row r="662" spans="1:12">
      <c r="A662" s="28">
        <v>661</v>
      </c>
      <c r="B662" s="28"/>
      <c r="C662" s="28"/>
      <c r="D662" s="29"/>
      <c r="E662" s="30">
        <f t="shared" si="55"/>
        <v>0</v>
      </c>
      <c r="F662" s="30">
        <f t="shared" si="56"/>
        <v>0</v>
      </c>
      <c r="G662" s="30">
        <f t="shared" si="57"/>
        <v>0</v>
      </c>
      <c r="H662" s="30">
        <f t="shared" si="58"/>
        <v>0</v>
      </c>
      <c r="I662" s="39">
        <f>IF(D662&gt;0,VLOOKUP(D662,税率表!$A$48:$D$52,3,1),0)</f>
        <v>0</v>
      </c>
      <c r="J662" s="39">
        <f>IF(D662&gt;0,VLOOKUP(D662,税率表!$A$48:$D$52,4,1),0)</f>
        <v>0</v>
      </c>
      <c r="K662" s="39">
        <f>IF(D662&gt;税率表!$F$1,ROUND((D662-J662)/I662,2),'居民劳务费-倒算'!D662)</f>
        <v>0</v>
      </c>
      <c r="L662" s="39">
        <f t="shared" si="59"/>
        <v>0</v>
      </c>
    </row>
    <row r="663" spans="1:12">
      <c r="A663" s="28">
        <v>662</v>
      </c>
      <c r="B663" s="28"/>
      <c r="C663" s="28"/>
      <c r="D663" s="29"/>
      <c r="E663" s="30">
        <f t="shared" si="55"/>
        <v>0</v>
      </c>
      <c r="F663" s="30">
        <f t="shared" si="56"/>
        <v>0</v>
      </c>
      <c r="G663" s="30">
        <f t="shared" si="57"/>
        <v>0</v>
      </c>
      <c r="H663" s="30">
        <f t="shared" si="58"/>
        <v>0</v>
      </c>
      <c r="I663" s="39">
        <f>IF(D663&gt;0,VLOOKUP(D663,税率表!$A$48:$D$52,3,1),0)</f>
        <v>0</v>
      </c>
      <c r="J663" s="39">
        <f>IF(D663&gt;0,VLOOKUP(D663,税率表!$A$48:$D$52,4,1),0)</f>
        <v>0</v>
      </c>
      <c r="K663" s="39">
        <f>IF(D663&gt;税率表!$F$1,ROUND((D663-J663)/I663,2),'居民劳务费-倒算'!D663)</f>
        <v>0</v>
      </c>
      <c r="L663" s="39">
        <f t="shared" si="59"/>
        <v>0</v>
      </c>
    </row>
    <row r="664" spans="1:12">
      <c r="A664" s="28">
        <v>663</v>
      </c>
      <c r="B664" s="28"/>
      <c r="C664" s="28"/>
      <c r="D664" s="29"/>
      <c r="E664" s="30">
        <f t="shared" si="55"/>
        <v>0</v>
      </c>
      <c r="F664" s="30">
        <f t="shared" si="56"/>
        <v>0</v>
      </c>
      <c r="G664" s="30">
        <f t="shared" si="57"/>
        <v>0</v>
      </c>
      <c r="H664" s="30">
        <f t="shared" si="58"/>
        <v>0</v>
      </c>
      <c r="I664" s="39">
        <f>IF(D664&gt;0,VLOOKUP(D664,税率表!$A$48:$D$52,3,1),0)</f>
        <v>0</v>
      </c>
      <c r="J664" s="39">
        <f>IF(D664&gt;0,VLOOKUP(D664,税率表!$A$48:$D$52,4,1),0)</f>
        <v>0</v>
      </c>
      <c r="K664" s="39">
        <f>IF(D664&gt;税率表!$F$1,ROUND((D664-J664)/I664,2),'居民劳务费-倒算'!D664)</f>
        <v>0</v>
      </c>
      <c r="L664" s="39">
        <f t="shared" si="59"/>
        <v>0</v>
      </c>
    </row>
    <row r="665" spans="1:12">
      <c r="A665" s="28">
        <v>664</v>
      </c>
      <c r="B665" s="28"/>
      <c r="C665" s="28"/>
      <c r="D665" s="29"/>
      <c r="E665" s="30">
        <f t="shared" si="55"/>
        <v>0</v>
      </c>
      <c r="F665" s="30">
        <f t="shared" si="56"/>
        <v>0</v>
      </c>
      <c r="G665" s="30">
        <f t="shared" si="57"/>
        <v>0</v>
      </c>
      <c r="H665" s="30">
        <f t="shared" si="58"/>
        <v>0</v>
      </c>
      <c r="I665" s="39">
        <f>IF(D665&gt;0,VLOOKUP(D665,税率表!$A$48:$D$52,3,1),0)</f>
        <v>0</v>
      </c>
      <c r="J665" s="39">
        <f>IF(D665&gt;0,VLOOKUP(D665,税率表!$A$48:$D$52,4,1),0)</f>
        <v>0</v>
      </c>
      <c r="K665" s="39">
        <f>IF(D665&gt;税率表!$F$1,ROUND((D665-J665)/I665,2),'居民劳务费-倒算'!D665)</f>
        <v>0</v>
      </c>
      <c r="L665" s="39">
        <f t="shared" si="59"/>
        <v>0</v>
      </c>
    </row>
    <row r="666" spans="1:12">
      <c r="A666" s="28">
        <v>665</v>
      </c>
      <c r="B666" s="28"/>
      <c r="C666" s="28"/>
      <c r="D666" s="29"/>
      <c r="E666" s="30">
        <f t="shared" si="55"/>
        <v>0</v>
      </c>
      <c r="F666" s="30">
        <f t="shared" si="56"/>
        <v>0</v>
      </c>
      <c r="G666" s="30">
        <f t="shared" si="57"/>
        <v>0</v>
      </c>
      <c r="H666" s="30">
        <f t="shared" si="58"/>
        <v>0</v>
      </c>
      <c r="I666" s="39">
        <f>IF(D666&gt;0,VLOOKUP(D666,税率表!$A$48:$D$52,3,1),0)</f>
        <v>0</v>
      </c>
      <c r="J666" s="39">
        <f>IF(D666&gt;0,VLOOKUP(D666,税率表!$A$48:$D$52,4,1),0)</f>
        <v>0</v>
      </c>
      <c r="K666" s="39">
        <f>IF(D666&gt;税率表!$F$1,ROUND((D666-J666)/I666,2),'居民劳务费-倒算'!D666)</f>
        <v>0</v>
      </c>
      <c r="L666" s="39">
        <f t="shared" si="59"/>
        <v>0</v>
      </c>
    </row>
    <row r="667" spans="1:12">
      <c r="A667" s="28">
        <v>666</v>
      </c>
      <c r="B667" s="28"/>
      <c r="C667" s="28"/>
      <c r="D667" s="29"/>
      <c r="E667" s="30">
        <f t="shared" si="55"/>
        <v>0</v>
      </c>
      <c r="F667" s="30">
        <f t="shared" si="56"/>
        <v>0</v>
      </c>
      <c r="G667" s="30">
        <f t="shared" si="57"/>
        <v>0</v>
      </c>
      <c r="H667" s="30">
        <f t="shared" si="58"/>
        <v>0</v>
      </c>
      <c r="I667" s="39">
        <f>IF(D667&gt;0,VLOOKUP(D667,税率表!$A$48:$D$52,3,1),0)</f>
        <v>0</v>
      </c>
      <c r="J667" s="39">
        <f>IF(D667&gt;0,VLOOKUP(D667,税率表!$A$48:$D$52,4,1),0)</f>
        <v>0</v>
      </c>
      <c r="K667" s="39">
        <f>IF(D667&gt;税率表!$F$1,ROUND((D667-J667)/I667,2),'居民劳务费-倒算'!D667)</f>
        <v>0</v>
      </c>
      <c r="L667" s="39">
        <f t="shared" si="59"/>
        <v>0</v>
      </c>
    </row>
    <row r="668" spans="1:12">
      <c r="A668" s="28">
        <v>667</v>
      </c>
      <c r="B668" s="28"/>
      <c r="C668" s="28"/>
      <c r="D668" s="29"/>
      <c r="E668" s="30">
        <f t="shared" si="55"/>
        <v>0</v>
      </c>
      <c r="F668" s="30">
        <f t="shared" si="56"/>
        <v>0</v>
      </c>
      <c r="G668" s="30">
        <f t="shared" si="57"/>
        <v>0</v>
      </c>
      <c r="H668" s="30">
        <f t="shared" si="58"/>
        <v>0</v>
      </c>
      <c r="I668" s="39">
        <f>IF(D668&gt;0,VLOOKUP(D668,税率表!$A$48:$D$52,3,1),0)</f>
        <v>0</v>
      </c>
      <c r="J668" s="39">
        <f>IF(D668&gt;0,VLOOKUP(D668,税率表!$A$48:$D$52,4,1),0)</f>
        <v>0</v>
      </c>
      <c r="K668" s="39">
        <f>IF(D668&gt;税率表!$F$1,ROUND((D668-J668)/I668,2),'居民劳务费-倒算'!D668)</f>
        <v>0</v>
      </c>
      <c r="L668" s="39">
        <f t="shared" si="59"/>
        <v>0</v>
      </c>
    </row>
    <row r="669" spans="1:12">
      <c r="A669" s="28">
        <v>668</v>
      </c>
      <c r="B669" s="28"/>
      <c r="C669" s="28"/>
      <c r="D669" s="29"/>
      <c r="E669" s="30">
        <f t="shared" si="55"/>
        <v>0</v>
      </c>
      <c r="F669" s="30">
        <f t="shared" si="56"/>
        <v>0</v>
      </c>
      <c r="G669" s="30">
        <f t="shared" si="57"/>
        <v>0</v>
      </c>
      <c r="H669" s="30">
        <f t="shared" si="58"/>
        <v>0</v>
      </c>
      <c r="I669" s="39">
        <f>IF(D669&gt;0,VLOOKUP(D669,税率表!$A$48:$D$52,3,1),0)</f>
        <v>0</v>
      </c>
      <c r="J669" s="39">
        <f>IF(D669&gt;0,VLOOKUP(D669,税率表!$A$48:$D$52,4,1),0)</f>
        <v>0</v>
      </c>
      <c r="K669" s="39">
        <f>IF(D669&gt;税率表!$F$1,ROUND((D669-J669)/I669,2),'居民劳务费-倒算'!D669)</f>
        <v>0</v>
      </c>
      <c r="L669" s="39">
        <f t="shared" si="59"/>
        <v>0</v>
      </c>
    </row>
    <row r="670" spans="1:12">
      <c r="A670" s="28">
        <v>669</v>
      </c>
      <c r="B670" s="28"/>
      <c r="C670" s="28"/>
      <c r="D670" s="29"/>
      <c r="E670" s="30">
        <f t="shared" si="55"/>
        <v>0</v>
      </c>
      <c r="F670" s="30">
        <f t="shared" si="56"/>
        <v>0</v>
      </c>
      <c r="G670" s="30">
        <f t="shared" si="57"/>
        <v>0</v>
      </c>
      <c r="H670" s="30">
        <f t="shared" si="58"/>
        <v>0</v>
      </c>
      <c r="I670" s="39">
        <f>IF(D670&gt;0,VLOOKUP(D670,税率表!$A$48:$D$52,3,1),0)</f>
        <v>0</v>
      </c>
      <c r="J670" s="39">
        <f>IF(D670&gt;0,VLOOKUP(D670,税率表!$A$48:$D$52,4,1),0)</f>
        <v>0</v>
      </c>
      <c r="K670" s="39">
        <f>IF(D670&gt;税率表!$F$1,ROUND((D670-J670)/I670,2),'居民劳务费-倒算'!D670)</f>
        <v>0</v>
      </c>
      <c r="L670" s="39">
        <f t="shared" si="59"/>
        <v>0</v>
      </c>
    </row>
    <row r="671" spans="1:12">
      <c r="A671" s="28">
        <v>670</v>
      </c>
      <c r="B671" s="28"/>
      <c r="C671" s="28"/>
      <c r="D671" s="29"/>
      <c r="E671" s="30">
        <f t="shared" si="55"/>
        <v>0</v>
      </c>
      <c r="F671" s="30">
        <f t="shared" si="56"/>
        <v>0</v>
      </c>
      <c r="G671" s="30">
        <f t="shared" si="57"/>
        <v>0</v>
      </c>
      <c r="H671" s="30">
        <f t="shared" si="58"/>
        <v>0</v>
      </c>
      <c r="I671" s="39">
        <f>IF(D671&gt;0,VLOOKUP(D671,税率表!$A$48:$D$52,3,1),0)</f>
        <v>0</v>
      </c>
      <c r="J671" s="39">
        <f>IF(D671&gt;0,VLOOKUP(D671,税率表!$A$48:$D$52,4,1),0)</f>
        <v>0</v>
      </c>
      <c r="K671" s="39">
        <f>IF(D671&gt;税率表!$F$1,ROUND((D671-J671)/I671,2),'居民劳务费-倒算'!D671)</f>
        <v>0</v>
      </c>
      <c r="L671" s="39">
        <f t="shared" si="59"/>
        <v>0</v>
      </c>
    </row>
    <row r="672" spans="1:12">
      <c r="A672" s="28">
        <v>671</v>
      </c>
      <c r="B672" s="28"/>
      <c r="C672" s="28"/>
      <c r="D672" s="29"/>
      <c r="E672" s="30">
        <f t="shared" si="55"/>
        <v>0</v>
      </c>
      <c r="F672" s="30">
        <f t="shared" si="56"/>
        <v>0</v>
      </c>
      <c r="G672" s="30">
        <f t="shared" si="57"/>
        <v>0</v>
      </c>
      <c r="H672" s="30">
        <f t="shared" si="58"/>
        <v>0</v>
      </c>
      <c r="I672" s="39">
        <f>IF(D672&gt;0,VLOOKUP(D672,税率表!$A$48:$D$52,3,1),0)</f>
        <v>0</v>
      </c>
      <c r="J672" s="39">
        <f>IF(D672&gt;0,VLOOKUP(D672,税率表!$A$48:$D$52,4,1),0)</f>
        <v>0</v>
      </c>
      <c r="K672" s="39">
        <f>IF(D672&gt;税率表!$F$1,ROUND((D672-J672)/I672,2),'居民劳务费-倒算'!D672)</f>
        <v>0</v>
      </c>
      <c r="L672" s="39">
        <f t="shared" si="59"/>
        <v>0</v>
      </c>
    </row>
    <row r="673" spans="1:12">
      <c r="A673" s="28">
        <v>672</v>
      </c>
      <c r="B673" s="28"/>
      <c r="C673" s="28"/>
      <c r="D673" s="29"/>
      <c r="E673" s="30">
        <f t="shared" si="55"/>
        <v>0</v>
      </c>
      <c r="F673" s="30">
        <f t="shared" si="56"/>
        <v>0</v>
      </c>
      <c r="G673" s="30">
        <f t="shared" si="57"/>
        <v>0</v>
      </c>
      <c r="H673" s="30">
        <f t="shared" si="58"/>
        <v>0</v>
      </c>
      <c r="I673" s="39">
        <f>IF(D673&gt;0,VLOOKUP(D673,税率表!$A$48:$D$52,3,1),0)</f>
        <v>0</v>
      </c>
      <c r="J673" s="39">
        <f>IF(D673&gt;0,VLOOKUP(D673,税率表!$A$48:$D$52,4,1),0)</f>
        <v>0</v>
      </c>
      <c r="K673" s="39">
        <f>IF(D673&gt;税率表!$F$1,ROUND((D673-J673)/I673,2),'居民劳务费-倒算'!D673)</f>
        <v>0</v>
      </c>
      <c r="L673" s="39">
        <f t="shared" si="59"/>
        <v>0</v>
      </c>
    </row>
    <row r="674" spans="1:12">
      <c r="A674" s="28">
        <v>673</v>
      </c>
      <c r="B674" s="28"/>
      <c r="C674" s="28"/>
      <c r="D674" s="29"/>
      <c r="E674" s="30">
        <f t="shared" si="55"/>
        <v>0</v>
      </c>
      <c r="F674" s="30">
        <f t="shared" si="56"/>
        <v>0</v>
      </c>
      <c r="G674" s="30">
        <f t="shared" si="57"/>
        <v>0</v>
      </c>
      <c r="H674" s="30">
        <f t="shared" si="58"/>
        <v>0</v>
      </c>
      <c r="I674" s="39">
        <f>IF(D674&gt;0,VLOOKUP(D674,税率表!$A$48:$D$52,3,1),0)</f>
        <v>0</v>
      </c>
      <c r="J674" s="39">
        <f>IF(D674&gt;0,VLOOKUP(D674,税率表!$A$48:$D$52,4,1),0)</f>
        <v>0</v>
      </c>
      <c r="K674" s="39">
        <f>IF(D674&gt;税率表!$F$1,ROUND((D674-J674)/I674,2),'居民劳务费-倒算'!D674)</f>
        <v>0</v>
      </c>
      <c r="L674" s="39">
        <f t="shared" si="59"/>
        <v>0</v>
      </c>
    </row>
    <row r="675" spans="1:12">
      <c r="A675" s="28">
        <v>674</v>
      </c>
      <c r="B675" s="28"/>
      <c r="C675" s="28"/>
      <c r="D675" s="29"/>
      <c r="E675" s="30">
        <f t="shared" si="55"/>
        <v>0</v>
      </c>
      <c r="F675" s="30">
        <f t="shared" si="56"/>
        <v>0</v>
      </c>
      <c r="G675" s="30">
        <f t="shared" si="57"/>
        <v>0</v>
      </c>
      <c r="H675" s="30">
        <f t="shared" si="58"/>
        <v>0</v>
      </c>
      <c r="I675" s="39">
        <f>IF(D675&gt;0,VLOOKUP(D675,税率表!$A$48:$D$52,3,1),0)</f>
        <v>0</v>
      </c>
      <c r="J675" s="39">
        <f>IF(D675&gt;0,VLOOKUP(D675,税率表!$A$48:$D$52,4,1),0)</f>
        <v>0</v>
      </c>
      <c r="K675" s="39">
        <f>IF(D675&gt;税率表!$F$1,ROUND((D675-J675)/I675,2),'居民劳务费-倒算'!D675)</f>
        <v>0</v>
      </c>
      <c r="L675" s="39">
        <f t="shared" si="59"/>
        <v>0</v>
      </c>
    </row>
    <row r="676" spans="1:12">
      <c r="A676" s="28">
        <v>675</v>
      </c>
      <c r="B676" s="28"/>
      <c r="C676" s="28"/>
      <c r="D676" s="29"/>
      <c r="E676" s="30">
        <f t="shared" si="55"/>
        <v>0</v>
      </c>
      <c r="F676" s="30">
        <f t="shared" si="56"/>
        <v>0</v>
      </c>
      <c r="G676" s="30">
        <f t="shared" si="57"/>
        <v>0</v>
      </c>
      <c r="H676" s="30">
        <f t="shared" si="58"/>
        <v>0</v>
      </c>
      <c r="I676" s="39">
        <f>IF(D676&gt;0,VLOOKUP(D676,税率表!$A$48:$D$52,3,1),0)</f>
        <v>0</v>
      </c>
      <c r="J676" s="39">
        <f>IF(D676&gt;0,VLOOKUP(D676,税率表!$A$48:$D$52,4,1),0)</f>
        <v>0</v>
      </c>
      <c r="K676" s="39">
        <f>IF(D676&gt;税率表!$F$1,ROUND((D676-J676)/I676,2),'居民劳务费-倒算'!D676)</f>
        <v>0</v>
      </c>
      <c r="L676" s="39">
        <f t="shared" si="59"/>
        <v>0</v>
      </c>
    </row>
    <row r="677" spans="1:12">
      <c r="A677" s="28">
        <v>676</v>
      </c>
      <c r="B677" s="28"/>
      <c r="C677" s="28"/>
      <c r="D677" s="29"/>
      <c r="E677" s="30">
        <f t="shared" si="55"/>
        <v>0</v>
      </c>
      <c r="F677" s="30">
        <f t="shared" si="56"/>
        <v>0</v>
      </c>
      <c r="G677" s="30">
        <f t="shared" si="57"/>
        <v>0</v>
      </c>
      <c r="H677" s="30">
        <f t="shared" si="58"/>
        <v>0</v>
      </c>
      <c r="I677" s="39">
        <f>IF(D677&gt;0,VLOOKUP(D677,税率表!$A$48:$D$52,3,1),0)</f>
        <v>0</v>
      </c>
      <c r="J677" s="39">
        <f>IF(D677&gt;0,VLOOKUP(D677,税率表!$A$48:$D$52,4,1),0)</f>
        <v>0</v>
      </c>
      <c r="K677" s="39">
        <f>IF(D677&gt;税率表!$F$1,ROUND((D677-J677)/I677,2),'居民劳务费-倒算'!D677)</f>
        <v>0</v>
      </c>
      <c r="L677" s="39">
        <f t="shared" si="59"/>
        <v>0</v>
      </c>
    </row>
    <row r="678" spans="1:12">
      <c r="A678" s="28">
        <v>677</v>
      </c>
      <c r="B678" s="28"/>
      <c r="C678" s="28"/>
      <c r="D678" s="29"/>
      <c r="E678" s="30">
        <f t="shared" si="55"/>
        <v>0</v>
      </c>
      <c r="F678" s="30">
        <f t="shared" si="56"/>
        <v>0</v>
      </c>
      <c r="G678" s="30">
        <f t="shared" si="57"/>
        <v>0</v>
      </c>
      <c r="H678" s="30">
        <f t="shared" si="58"/>
        <v>0</v>
      </c>
      <c r="I678" s="39">
        <f>IF(D678&gt;0,VLOOKUP(D678,税率表!$A$48:$D$52,3,1),0)</f>
        <v>0</v>
      </c>
      <c r="J678" s="39">
        <f>IF(D678&gt;0,VLOOKUP(D678,税率表!$A$48:$D$52,4,1),0)</f>
        <v>0</v>
      </c>
      <c r="K678" s="39">
        <f>IF(D678&gt;税率表!$F$1,ROUND((D678-J678)/I678,2),'居民劳务费-倒算'!D678)</f>
        <v>0</v>
      </c>
      <c r="L678" s="39">
        <f t="shared" si="59"/>
        <v>0</v>
      </c>
    </row>
    <row r="679" spans="1:12">
      <c r="A679" s="28">
        <v>678</v>
      </c>
      <c r="B679" s="28"/>
      <c r="C679" s="28"/>
      <c r="D679" s="29"/>
      <c r="E679" s="30">
        <f t="shared" si="55"/>
        <v>0</v>
      </c>
      <c r="F679" s="30">
        <f t="shared" si="56"/>
        <v>0</v>
      </c>
      <c r="G679" s="30">
        <f t="shared" si="57"/>
        <v>0</v>
      </c>
      <c r="H679" s="30">
        <f t="shared" si="58"/>
        <v>0</v>
      </c>
      <c r="I679" s="39">
        <f>IF(D679&gt;0,VLOOKUP(D679,税率表!$A$48:$D$52,3,1),0)</f>
        <v>0</v>
      </c>
      <c r="J679" s="39">
        <f>IF(D679&gt;0,VLOOKUP(D679,税率表!$A$48:$D$52,4,1),0)</f>
        <v>0</v>
      </c>
      <c r="K679" s="39">
        <f>IF(D679&gt;税率表!$F$1,ROUND((D679-J679)/I679,2),'居民劳务费-倒算'!D679)</f>
        <v>0</v>
      </c>
      <c r="L679" s="39">
        <f t="shared" si="59"/>
        <v>0</v>
      </c>
    </row>
    <row r="680" spans="1:12">
      <c r="A680" s="28">
        <v>679</v>
      </c>
      <c r="B680" s="28"/>
      <c r="C680" s="28"/>
      <c r="D680" s="29"/>
      <c r="E680" s="30">
        <f t="shared" si="55"/>
        <v>0</v>
      </c>
      <c r="F680" s="30">
        <f t="shared" si="56"/>
        <v>0</v>
      </c>
      <c r="G680" s="30">
        <f t="shared" si="57"/>
        <v>0</v>
      </c>
      <c r="H680" s="30">
        <f t="shared" si="58"/>
        <v>0</v>
      </c>
      <c r="I680" s="39">
        <f>IF(D680&gt;0,VLOOKUP(D680,税率表!$A$48:$D$52,3,1),0)</f>
        <v>0</v>
      </c>
      <c r="J680" s="39">
        <f>IF(D680&gt;0,VLOOKUP(D680,税率表!$A$48:$D$52,4,1),0)</f>
        <v>0</v>
      </c>
      <c r="K680" s="39">
        <f>IF(D680&gt;税率表!$F$1,ROUND((D680-J680)/I680,2),'居民劳务费-倒算'!D680)</f>
        <v>0</v>
      </c>
      <c r="L680" s="39">
        <f t="shared" si="59"/>
        <v>0</v>
      </c>
    </row>
    <row r="681" spans="1:12">
      <c r="A681" s="28">
        <v>680</v>
      </c>
      <c r="B681" s="28"/>
      <c r="C681" s="28"/>
      <c r="D681" s="29"/>
      <c r="E681" s="30">
        <f t="shared" si="55"/>
        <v>0</v>
      </c>
      <c r="F681" s="30">
        <f t="shared" si="56"/>
        <v>0</v>
      </c>
      <c r="G681" s="30">
        <f t="shared" si="57"/>
        <v>0</v>
      </c>
      <c r="H681" s="30">
        <f t="shared" si="58"/>
        <v>0</v>
      </c>
      <c r="I681" s="39">
        <f>IF(D681&gt;0,VLOOKUP(D681,税率表!$A$48:$D$52,3,1),0)</f>
        <v>0</v>
      </c>
      <c r="J681" s="39">
        <f>IF(D681&gt;0,VLOOKUP(D681,税率表!$A$48:$D$52,4,1),0)</f>
        <v>0</v>
      </c>
      <c r="K681" s="39">
        <f>IF(D681&gt;税率表!$F$1,ROUND((D681-J681)/I681,2),'居民劳务费-倒算'!D681)</f>
        <v>0</v>
      </c>
      <c r="L681" s="39">
        <f t="shared" si="59"/>
        <v>0</v>
      </c>
    </row>
    <row r="682" spans="1:12">
      <c r="A682" s="28">
        <v>681</v>
      </c>
      <c r="B682" s="28"/>
      <c r="C682" s="28"/>
      <c r="D682" s="29"/>
      <c r="E682" s="30">
        <f t="shared" si="55"/>
        <v>0</v>
      </c>
      <c r="F682" s="30">
        <f t="shared" si="56"/>
        <v>0</v>
      </c>
      <c r="G682" s="30">
        <f t="shared" si="57"/>
        <v>0</v>
      </c>
      <c r="H682" s="30">
        <f t="shared" si="58"/>
        <v>0</v>
      </c>
      <c r="I682" s="39">
        <f>IF(D682&gt;0,VLOOKUP(D682,税率表!$A$48:$D$52,3,1),0)</f>
        <v>0</v>
      </c>
      <c r="J682" s="39">
        <f>IF(D682&gt;0,VLOOKUP(D682,税率表!$A$48:$D$52,4,1),0)</f>
        <v>0</v>
      </c>
      <c r="K682" s="39">
        <f>IF(D682&gt;税率表!$F$1,ROUND((D682-J682)/I682,2),'居民劳务费-倒算'!D682)</f>
        <v>0</v>
      </c>
      <c r="L682" s="39">
        <f t="shared" si="59"/>
        <v>0</v>
      </c>
    </row>
    <row r="683" spans="1:12">
      <c r="A683" s="28">
        <v>682</v>
      </c>
      <c r="B683" s="28"/>
      <c r="C683" s="28"/>
      <c r="D683" s="29"/>
      <c r="E683" s="30">
        <f t="shared" si="55"/>
        <v>0</v>
      </c>
      <c r="F683" s="30">
        <f t="shared" si="56"/>
        <v>0</v>
      </c>
      <c r="G683" s="30">
        <f t="shared" si="57"/>
        <v>0</v>
      </c>
      <c r="H683" s="30">
        <f t="shared" si="58"/>
        <v>0</v>
      </c>
      <c r="I683" s="39">
        <f>IF(D683&gt;0,VLOOKUP(D683,税率表!$A$48:$D$52,3,1),0)</f>
        <v>0</v>
      </c>
      <c r="J683" s="39">
        <f>IF(D683&gt;0,VLOOKUP(D683,税率表!$A$48:$D$52,4,1),0)</f>
        <v>0</v>
      </c>
      <c r="K683" s="39">
        <f>IF(D683&gt;税率表!$F$1,ROUND((D683-J683)/I683,2),'居民劳务费-倒算'!D683)</f>
        <v>0</v>
      </c>
      <c r="L683" s="39">
        <f t="shared" si="59"/>
        <v>0</v>
      </c>
    </row>
    <row r="684" spans="1:12">
      <c r="A684" s="28">
        <v>683</v>
      </c>
      <c r="B684" s="28"/>
      <c r="C684" s="28"/>
      <c r="D684" s="29"/>
      <c r="E684" s="30">
        <f t="shared" si="55"/>
        <v>0</v>
      </c>
      <c r="F684" s="30">
        <f t="shared" si="56"/>
        <v>0</v>
      </c>
      <c r="G684" s="30">
        <f t="shared" si="57"/>
        <v>0</v>
      </c>
      <c r="H684" s="30">
        <f t="shared" si="58"/>
        <v>0</v>
      </c>
      <c r="I684" s="39">
        <f>IF(D684&gt;0,VLOOKUP(D684,税率表!$A$48:$D$52,3,1),0)</f>
        <v>0</v>
      </c>
      <c r="J684" s="39">
        <f>IF(D684&gt;0,VLOOKUP(D684,税率表!$A$48:$D$52,4,1),0)</f>
        <v>0</v>
      </c>
      <c r="K684" s="39">
        <f>IF(D684&gt;税率表!$F$1,ROUND((D684-J684)/I684,2),'居民劳务费-倒算'!D684)</f>
        <v>0</v>
      </c>
      <c r="L684" s="39">
        <f t="shared" si="59"/>
        <v>0</v>
      </c>
    </row>
    <row r="685" spans="1:12">
      <c r="A685" s="28">
        <v>684</v>
      </c>
      <c r="B685" s="28"/>
      <c r="C685" s="28"/>
      <c r="D685" s="29"/>
      <c r="E685" s="30">
        <f t="shared" si="55"/>
        <v>0</v>
      </c>
      <c r="F685" s="30">
        <f t="shared" si="56"/>
        <v>0</v>
      </c>
      <c r="G685" s="30">
        <f t="shared" si="57"/>
        <v>0</v>
      </c>
      <c r="H685" s="30">
        <f t="shared" si="58"/>
        <v>0</v>
      </c>
      <c r="I685" s="39">
        <f>IF(D685&gt;0,VLOOKUP(D685,税率表!$A$48:$D$52,3,1),0)</f>
        <v>0</v>
      </c>
      <c r="J685" s="39">
        <f>IF(D685&gt;0,VLOOKUP(D685,税率表!$A$48:$D$52,4,1),0)</f>
        <v>0</v>
      </c>
      <c r="K685" s="39">
        <f>IF(D685&gt;税率表!$F$1,ROUND((D685-J685)/I685,2),'居民劳务费-倒算'!D685)</f>
        <v>0</v>
      </c>
      <c r="L685" s="39">
        <f t="shared" si="59"/>
        <v>0</v>
      </c>
    </row>
    <row r="686" spans="1:12">
      <c r="A686" s="28">
        <v>685</v>
      </c>
      <c r="B686" s="28"/>
      <c r="C686" s="28"/>
      <c r="D686" s="29"/>
      <c r="E686" s="30">
        <f t="shared" si="55"/>
        <v>0</v>
      </c>
      <c r="F686" s="30">
        <f t="shared" si="56"/>
        <v>0</v>
      </c>
      <c r="G686" s="30">
        <f t="shared" si="57"/>
        <v>0</v>
      </c>
      <c r="H686" s="30">
        <f t="shared" si="58"/>
        <v>0</v>
      </c>
      <c r="I686" s="39">
        <f>IF(D686&gt;0,VLOOKUP(D686,税率表!$A$48:$D$52,3,1),0)</f>
        <v>0</v>
      </c>
      <c r="J686" s="39">
        <f>IF(D686&gt;0,VLOOKUP(D686,税率表!$A$48:$D$52,4,1),0)</f>
        <v>0</v>
      </c>
      <c r="K686" s="39">
        <f>IF(D686&gt;税率表!$F$1,ROUND((D686-J686)/I686,2),'居民劳务费-倒算'!D686)</f>
        <v>0</v>
      </c>
      <c r="L686" s="39">
        <f t="shared" si="59"/>
        <v>0</v>
      </c>
    </row>
    <row r="687" spans="1:12">
      <c r="A687" s="28">
        <v>686</v>
      </c>
      <c r="B687" s="28"/>
      <c r="C687" s="28"/>
      <c r="D687" s="29"/>
      <c r="E687" s="30">
        <f t="shared" si="55"/>
        <v>0</v>
      </c>
      <c r="F687" s="30">
        <f t="shared" si="56"/>
        <v>0</v>
      </c>
      <c r="G687" s="30">
        <f t="shared" si="57"/>
        <v>0</v>
      </c>
      <c r="H687" s="30">
        <f t="shared" si="58"/>
        <v>0</v>
      </c>
      <c r="I687" s="39">
        <f>IF(D687&gt;0,VLOOKUP(D687,税率表!$A$48:$D$52,3,1),0)</f>
        <v>0</v>
      </c>
      <c r="J687" s="39">
        <f>IF(D687&gt;0,VLOOKUP(D687,税率表!$A$48:$D$52,4,1),0)</f>
        <v>0</v>
      </c>
      <c r="K687" s="39">
        <f>IF(D687&gt;税率表!$F$1,ROUND((D687-J687)/I687,2),'居民劳务费-倒算'!D687)</f>
        <v>0</v>
      </c>
      <c r="L687" s="39">
        <f t="shared" si="59"/>
        <v>0</v>
      </c>
    </row>
    <row r="688" spans="1:12">
      <c r="A688" s="28">
        <v>687</v>
      </c>
      <c r="B688" s="28"/>
      <c r="C688" s="28"/>
      <c r="D688" s="29"/>
      <c r="E688" s="30">
        <f t="shared" si="55"/>
        <v>0</v>
      </c>
      <c r="F688" s="30">
        <f t="shared" si="56"/>
        <v>0</v>
      </c>
      <c r="G688" s="30">
        <f t="shared" si="57"/>
        <v>0</v>
      </c>
      <c r="H688" s="30">
        <f t="shared" si="58"/>
        <v>0</v>
      </c>
      <c r="I688" s="39">
        <f>IF(D688&gt;0,VLOOKUP(D688,税率表!$A$48:$D$52,3,1),0)</f>
        <v>0</v>
      </c>
      <c r="J688" s="39">
        <f>IF(D688&gt;0,VLOOKUP(D688,税率表!$A$48:$D$52,4,1),0)</f>
        <v>0</v>
      </c>
      <c r="K688" s="39">
        <f>IF(D688&gt;税率表!$F$1,ROUND((D688-J688)/I688,2),'居民劳务费-倒算'!D688)</f>
        <v>0</v>
      </c>
      <c r="L688" s="39">
        <f t="shared" si="59"/>
        <v>0</v>
      </c>
    </row>
    <row r="689" spans="1:12">
      <c r="A689" s="28">
        <v>688</v>
      </c>
      <c r="B689" s="28"/>
      <c r="C689" s="28"/>
      <c r="D689" s="29"/>
      <c r="E689" s="30">
        <f t="shared" si="55"/>
        <v>0</v>
      </c>
      <c r="F689" s="30">
        <f t="shared" si="56"/>
        <v>0</v>
      </c>
      <c r="G689" s="30">
        <f t="shared" si="57"/>
        <v>0</v>
      </c>
      <c r="H689" s="30">
        <f t="shared" si="58"/>
        <v>0</v>
      </c>
      <c r="I689" s="39">
        <f>IF(D689&gt;0,VLOOKUP(D689,税率表!$A$48:$D$52,3,1),0)</f>
        <v>0</v>
      </c>
      <c r="J689" s="39">
        <f>IF(D689&gt;0,VLOOKUP(D689,税率表!$A$48:$D$52,4,1),0)</f>
        <v>0</v>
      </c>
      <c r="K689" s="39">
        <f>IF(D689&gt;税率表!$F$1,ROUND((D689-J689)/I689,2),'居民劳务费-倒算'!D689)</f>
        <v>0</v>
      </c>
      <c r="L689" s="39">
        <f t="shared" si="59"/>
        <v>0</v>
      </c>
    </row>
    <row r="690" spans="1:12">
      <c r="A690" s="28">
        <v>689</v>
      </c>
      <c r="B690" s="28"/>
      <c r="C690" s="28"/>
      <c r="D690" s="29"/>
      <c r="E690" s="30">
        <f t="shared" si="55"/>
        <v>0</v>
      </c>
      <c r="F690" s="30">
        <f t="shared" si="56"/>
        <v>0</v>
      </c>
      <c r="G690" s="30">
        <f t="shared" si="57"/>
        <v>0</v>
      </c>
      <c r="H690" s="30">
        <f t="shared" si="58"/>
        <v>0</v>
      </c>
      <c r="I690" s="39">
        <f>IF(D690&gt;0,VLOOKUP(D690,税率表!$A$48:$D$52,3,1),0)</f>
        <v>0</v>
      </c>
      <c r="J690" s="39">
        <f>IF(D690&gt;0,VLOOKUP(D690,税率表!$A$48:$D$52,4,1),0)</f>
        <v>0</v>
      </c>
      <c r="K690" s="39">
        <f>IF(D690&gt;税率表!$F$1,ROUND((D690-J690)/I690,2),'居民劳务费-倒算'!D690)</f>
        <v>0</v>
      </c>
      <c r="L690" s="39">
        <f t="shared" si="59"/>
        <v>0</v>
      </c>
    </row>
    <row r="691" spans="1:12">
      <c r="A691" s="28">
        <v>690</v>
      </c>
      <c r="B691" s="28"/>
      <c r="C691" s="28"/>
      <c r="D691" s="29"/>
      <c r="E691" s="30">
        <f t="shared" si="55"/>
        <v>0</v>
      </c>
      <c r="F691" s="30">
        <f t="shared" si="56"/>
        <v>0</v>
      </c>
      <c r="G691" s="30">
        <f t="shared" si="57"/>
        <v>0</v>
      </c>
      <c r="H691" s="30">
        <f t="shared" si="58"/>
        <v>0</v>
      </c>
      <c r="I691" s="39">
        <f>IF(D691&gt;0,VLOOKUP(D691,税率表!$A$48:$D$52,3,1),0)</f>
        <v>0</v>
      </c>
      <c r="J691" s="39">
        <f>IF(D691&gt;0,VLOOKUP(D691,税率表!$A$48:$D$52,4,1),0)</f>
        <v>0</v>
      </c>
      <c r="K691" s="39">
        <f>IF(D691&gt;税率表!$F$1,ROUND((D691-J691)/I691,2),'居民劳务费-倒算'!D691)</f>
        <v>0</v>
      </c>
      <c r="L691" s="39">
        <f t="shared" si="59"/>
        <v>0</v>
      </c>
    </row>
    <row r="692" spans="1:12">
      <c r="A692" s="28">
        <v>691</v>
      </c>
      <c r="B692" s="28"/>
      <c r="C692" s="28"/>
      <c r="D692" s="29"/>
      <c r="E692" s="30">
        <f t="shared" si="55"/>
        <v>0</v>
      </c>
      <c r="F692" s="30">
        <f t="shared" si="56"/>
        <v>0</v>
      </c>
      <c r="G692" s="30">
        <f t="shared" si="57"/>
        <v>0</v>
      </c>
      <c r="H692" s="30">
        <f t="shared" si="58"/>
        <v>0</v>
      </c>
      <c r="I692" s="39">
        <f>IF(D692&gt;0,VLOOKUP(D692,税率表!$A$48:$D$52,3,1),0)</f>
        <v>0</v>
      </c>
      <c r="J692" s="39">
        <f>IF(D692&gt;0,VLOOKUP(D692,税率表!$A$48:$D$52,4,1),0)</f>
        <v>0</v>
      </c>
      <c r="K692" s="39">
        <f>IF(D692&gt;税率表!$F$1,ROUND((D692-J692)/I692,2),'居民劳务费-倒算'!D692)</f>
        <v>0</v>
      </c>
      <c r="L692" s="39">
        <f t="shared" si="59"/>
        <v>0</v>
      </c>
    </row>
    <row r="693" spans="1:12">
      <c r="A693" s="28">
        <v>692</v>
      </c>
      <c r="B693" s="28"/>
      <c r="C693" s="28"/>
      <c r="D693" s="29"/>
      <c r="E693" s="30">
        <f t="shared" si="55"/>
        <v>0</v>
      </c>
      <c r="F693" s="30">
        <f t="shared" si="56"/>
        <v>0</v>
      </c>
      <c r="G693" s="30">
        <f t="shared" si="57"/>
        <v>0</v>
      </c>
      <c r="H693" s="30">
        <f t="shared" si="58"/>
        <v>0</v>
      </c>
      <c r="I693" s="39">
        <f>IF(D693&gt;0,VLOOKUP(D693,税率表!$A$48:$D$52,3,1),0)</f>
        <v>0</v>
      </c>
      <c r="J693" s="39">
        <f>IF(D693&gt;0,VLOOKUP(D693,税率表!$A$48:$D$52,4,1),0)</f>
        <v>0</v>
      </c>
      <c r="K693" s="39">
        <f>IF(D693&gt;税率表!$F$1,ROUND((D693-J693)/I693,2),'居民劳务费-倒算'!D693)</f>
        <v>0</v>
      </c>
      <c r="L693" s="39">
        <f t="shared" si="59"/>
        <v>0</v>
      </c>
    </row>
    <row r="694" spans="1:12">
      <c r="A694" s="28">
        <v>693</v>
      </c>
      <c r="B694" s="28"/>
      <c r="C694" s="28"/>
      <c r="D694" s="29"/>
      <c r="E694" s="30">
        <f t="shared" si="55"/>
        <v>0</v>
      </c>
      <c r="F694" s="30">
        <f t="shared" si="56"/>
        <v>0</v>
      </c>
      <c r="G694" s="30">
        <f t="shared" si="57"/>
        <v>0</v>
      </c>
      <c r="H694" s="30">
        <f t="shared" si="58"/>
        <v>0</v>
      </c>
      <c r="I694" s="39">
        <f>IF(D694&gt;0,VLOOKUP(D694,税率表!$A$48:$D$52,3,1),0)</f>
        <v>0</v>
      </c>
      <c r="J694" s="39">
        <f>IF(D694&gt;0,VLOOKUP(D694,税率表!$A$48:$D$52,4,1),0)</f>
        <v>0</v>
      </c>
      <c r="K694" s="39">
        <f>IF(D694&gt;税率表!$F$1,ROUND((D694-J694)/I694,2),'居民劳务费-倒算'!D694)</f>
        <v>0</v>
      </c>
      <c r="L694" s="39">
        <f t="shared" si="59"/>
        <v>0</v>
      </c>
    </row>
    <row r="695" spans="1:12">
      <c r="A695" s="28">
        <v>694</v>
      </c>
      <c r="B695" s="28"/>
      <c r="C695" s="28"/>
      <c r="D695" s="29"/>
      <c r="E695" s="30">
        <f t="shared" si="55"/>
        <v>0</v>
      </c>
      <c r="F695" s="30">
        <f t="shared" si="56"/>
        <v>0</v>
      </c>
      <c r="G695" s="30">
        <f t="shared" si="57"/>
        <v>0</v>
      </c>
      <c r="H695" s="30">
        <f t="shared" si="58"/>
        <v>0</v>
      </c>
      <c r="I695" s="39">
        <f>IF(D695&gt;0,VLOOKUP(D695,税率表!$A$48:$D$52,3,1),0)</f>
        <v>0</v>
      </c>
      <c r="J695" s="39">
        <f>IF(D695&gt;0,VLOOKUP(D695,税率表!$A$48:$D$52,4,1),0)</f>
        <v>0</v>
      </c>
      <c r="K695" s="39">
        <f>IF(D695&gt;税率表!$F$1,ROUND((D695-J695)/I695,2),'居民劳务费-倒算'!D695)</f>
        <v>0</v>
      </c>
      <c r="L695" s="39">
        <f t="shared" si="59"/>
        <v>0</v>
      </c>
    </row>
    <row r="696" spans="1:12">
      <c r="A696" s="28">
        <v>695</v>
      </c>
      <c r="B696" s="28"/>
      <c r="C696" s="28"/>
      <c r="D696" s="29"/>
      <c r="E696" s="30">
        <f t="shared" si="55"/>
        <v>0</v>
      </c>
      <c r="F696" s="30">
        <f t="shared" si="56"/>
        <v>0</v>
      </c>
      <c r="G696" s="30">
        <f t="shared" si="57"/>
        <v>0</v>
      </c>
      <c r="H696" s="30">
        <f t="shared" si="58"/>
        <v>0</v>
      </c>
      <c r="I696" s="39">
        <f>IF(D696&gt;0,VLOOKUP(D696,税率表!$A$48:$D$52,3,1),0)</f>
        <v>0</v>
      </c>
      <c r="J696" s="39">
        <f>IF(D696&gt;0,VLOOKUP(D696,税率表!$A$48:$D$52,4,1),0)</f>
        <v>0</v>
      </c>
      <c r="K696" s="39">
        <f>IF(D696&gt;税率表!$F$1,ROUND((D696-J696)/I696,2),'居民劳务费-倒算'!D696)</f>
        <v>0</v>
      </c>
      <c r="L696" s="39">
        <f t="shared" si="59"/>
        <v>0</v>
      </c>
    </row>
    <row r="697" spans="1:12">
      <c r="A697" s="28">
        <v>696</v>
      </c>
      <c r="B697" s="28"/>
      <c r="C697" s="28"/>
      <c r="D697" s="29"/>
      <c r="E697" s="30">
        <f t="shared" si="55"/>
        <v>0</v>
      </c>
      <c r="F697" s="30">
        <f t="shared" si="56"/>
        <v>0</v>
      </c>
      <c r="G697" s="30">
        <f t="shared" si="57"/>
        <v>0</v>
      </c>
      <c r="H697" s="30">
        <f t="shared" si="58"/>
        <v>0</v>
      </c>
      <c r="I697" s="39">
        <f>IF(D697&gt;0,VLOOKUP(D697,税率表!$A$48:$D$52,3,1),0)</f>
        <v>0</v>
      </c>
      <c r="J697" s="39">
        <f>IF(D697&gt;0,VLOOKUP(D697,税率表!$A$48:$D$52,4,1),0)</f>
        <v>0</v>
      </c>
      <c r="K697" s="39">
        <f>IF(D697&gt;税率表!$F$1,ROUND((D697-J697)/I697,2),'居民劳务费-倒算'!D697)</f>
        <v>0</v>
      </c>
      <c r="L697" s="39">
        <f t="shared" si="59"/>
        <v>0</v>
      </c>
    </row>
    <row r="698" spans="1:12">
      <c r="A698" s="28">
        <v>697</v>
      </c>
      <c r="B698" s="28"/>
      <c r="C698" s="28"/>
      <c r="D698" s="29"/>
      <c r="E698" s="30">
        <f t="shared" si="55"/>
        <v>0</v>
      </c>
      <c r="F698" s="30">
        <f t="shared" si="56"/>
        <v>0</v>
      </c>
      <c r="G698" s="30">
        <f t="shared" si="57"/>
        <v>0</v>
      </c>
      <c r="H698" s="30">
        <f t="shared" si="58"/>
        <v>0</v>
      </c>
      <c r="I698" s="39">
        <f>IF(D698&gt;0,VLOOKUP(D698,税率表!$A$48:$D$52,3,1),0)</f>
        <v>0</v>
      </c>
      <c r="J698" s="39">
        <f>IF(D698&gt;0,VLOOKUP(D698,税率表!$A$48:$D$52,4,1),0)</f>
        <v>0</v>
      </c>
      <c r="K698" s="39">
        <f>IF(D698&gt;税率表!$F$1,ROUND((D698-J698)/I698,2),'居民劳务费-倒算'!D698)</f>
        <v>0</v>
      </c>
      <c r="L698" s="39">
        <f t="shared" si="59"/>
        <v>0</v>
      </c>
    </row>
    <row r="699" spans="1:12">
      <c r="A699" s="28">
        <v>698</v>
      </c>
      <c r="B699" s="28"/>
      <c r="C699" s="28"/>
      <c r="D699" s="29"/>
      <c r="E699" s="30">
        <f t="shared" si="55"/>
        <v>0</v>
      </c>
      <c r="F699" s="30">
        <f t="shared" si="56"/>
        <v>0</v>
      </c>
      <c r="G699" s="30">
        <f t="shared" si="57"/>
        <v>0</v>
      </c>
      <c r="H699" s="30">
        <f t="shared" si="58"/>
        <v>0</v>
      </c>
      <c r="I699" s="39">
        <f>IF(D699&gt;0,VLOOKUP(D699,税率表!$A$48:$D$52,3,1),0)</f>
        <v>0</v>
      </c>
      <c r="J699" s="39">
        <f>IF(D699&gt;0,VLOOKUP(D699,税率表!$A$48:$D$52,4,1),0)</f>
        <v>0</v>
      </c>
      <c r="K699" s="39">
        <f>IF(D699&gt;税率表!$F$1,ROUND((D699-J699)/I699,2),'居民劳务费-倒算'!D699)</f>
        <v>0</v>
      </c>
      <c r="L699" s="39">
        <f t="shared" si="59"/>
        <v>0</v>
      </c>
    </row>
    <row r="700" spans="1:12">
      <c r="A700" s="28">
        <v>699</v>
      </c>
      <c r="B700" s="28"/>
      <c r="C700" s="28"/>
      <c r="D700" s="29"/>
      <c r="E700" s="30">
        <f t="shared" si="55"/>
        <v>0</v>
      </c>
      <c r="F700" s="30">
        <f t="shared" si="56"/>
        <v>0</v>
      </c>
      <c r="G700" s="30">
        <f t="shared" si="57"/>
        <v>0</v>
      </c>
      <c r="H700" s="30">
        <f t="shared" si="58"/>
        <v>0</v>
      </c>
      <c r="I700" s="39">
        <f>IF(D700&gt;0,VLOOKUP(D700,税率表!$A$48:$D$52,3,1),0)</f>
        <v>0</v>
      </c>
      <c r="J700" s="39">
        <f>IF(D700&gt;0,VLOOKUP(D700,税率表!$A$48:$D$52,4,1),0)</f>
        <v>0</v>
      </c>
      <c r="K700" s="39">
        <f>IF(D700&gt;税率表!$F$1,ROUND((D700-J700)/I700,2),'居民劳务费-倒算'!D700)</f>
        <v>0</v>
      </c>
      <c r="L700" s="39">
        <f t="shared" si="59"/>
        <v>0</v>
      </c>
    </row>
    <row r="701" spans="1:12">
      <c r="A701" s="28">
        <v>700</v>
      </c>
      <c r="B701" s="28"/>
      <c r="C701" s="28"/>
      <c r="D701" s="29"/>
      <c r="E701" s="30">
        <f t="shared" si="55"/>
        <v>0</v>
      </c>
      <c r="F701" s="30">
        <f t="shared" si="56"/>
        <v>0</v>
      </c>
      <c r="G701" s="30">
        <f t="shared" si="57"/>
        <v>0</v>
      </c>
      <c r="H701" s="30">
        <f t="shared" si="58"/>
        <v>0</v>
      </c>
      <c r="I701" s="39">
        <f>IF(D701&gt;0,VLOOKUP(D701,税率表!$A$48:$D$52,3,1),0)</f>
        <v>0</v>
      </c>
      <c r="J701" s="39">
        <f>IF(D701&gt;0,VLOOKUP(D701,税率表!$A$48:$D$52,4,1),0)</f>
        <v>0</v>
      </c>
      <c r="K701" s="39">
        <f>IF(D701&gt;税率表!$F$1,ROUND((D701-J701)/I701,2),'居民劳务费-倒算'!D701)</f>
        <v>0</v>
      </c>
      <c r="L701" s="39">
        <f t="shared" si="59"/>
        <v>0</v>
      </c>
    </row>
    <row r="702" spans="1:12">
      <c r="A702" s="28">
        <v>701</v>
      </c>
      <c r="B702" s="28"/>
      <c r="C702" s="28"/>
      <c r="D702" s="29"/>
      <c r="E702" s="30">
        <f t="shared" si="55"/>
        <v>0</v>
      </c>
      <c r="F702" s="30">
        <f t="shared" si="56"/>
        <v>0</v>
      </c>
      <c r="G702" s="30">
        <f t="shared" si="57"/>
        <v>0</v>
      </c>
      <c r="H702" s="30">
        <f t="shared" si="58"/>
        <v>0</v>
      </c>
      <c r="I702" s="39">
        <f>IF(D702&gt;0,VLOOKUP(D702,税率表!$A$48:$D$52,3,1),0)</f>
        <v>0</v>
      </c>
      <c r="J702" s="39">
        <f>IF(D702&gt;0,VLOOKUP(D702,税率表!$A$48:$D$52,4,1),0)</f>
        <v>0</v>
      </c>
      <c r="K702" s="39">
        <f>IF(D702&gt;税率表!$F$1,ROUND((D702-J702)/I702,2),'居民劳务费-倒算'!D702)</f>
        <v>0</v>
      </c>
      <c r="L702" s="39">
        <f t="shared" si="59"/>
        <v>0</v>
      </c>
    </row>
    <row r="703" spans="1:12">
      <c r="A703" s="28">
        <v>702</v>
      </c>
      <c r="B703" s="28"/>
      <c r="C703" s="28"/>
      <c r="D703" s="29"/>
      <c r="E703" s="30">
        <f t="shared" si="55"/>
        <v>0</v>
      </c>
      <c r="F703" s="30">
        <f t="shared" si="56"/>
        <v>0</v>
      </c>
      <c r="G703" s="30">
        <f t="shared" si="57"/>
        <v>0</v>
      </c>
      <c r="H703" s="30">
        <f t="shared" si="58"/>
        <v>0</v>
      </c>
      <c r="I703" s="39">
        <f>IF(D703&gt;0,VLOOKUP(D703,税率表!$A$48:$D$52,3,1),0)</f>
        <v>0</v>
      </c>
      <c r="J703" s="39">
        <f>IF(D703&gt;0,VLOOKUP(D703,税率表!$A$48:$D$52,4,1),0)</f>
        <v>0</v>
      </c>
      <c r="K703" s="39">
        <f>IF(D703&gt;税率表!$F$1,ROUND((D703-J703)/I703,2),'居民劳务费-倒算'!D703)</f>
        <v>0</v>
      </c>
      <c r="L703" s="39">
        <f t="shared" si="59"/>
        <v>0</v>
      </c>
    </row>
    <row r="704" spans="1:12">
      <c r="A704" s="28">
        <v>703</v>
      </c>
      <c r="B704" s="28"/>
      <c r="C704" s="28"/>
      <c r="D704" s="29"/>
      <c r="E704" s="30">
        <f t="shared" si="55"/>
        <v>0</v>
      </c>
      <c r="F704" s="30">
        <f t="shared" si="56"/>
        <v>0</v>
      </c>
      <c r="G704" s="30">
        <f t="shared" si="57"/>
        <v>0</v>
      </c>
      <c r="H704" s="30">
        <f t="shared" si="58"/>
        <v>0</v>
      </c>
      <c r="I704" s="39">
        <f>IF(D704&gt;0,VLOOKUP(D704,税率表!$A$48:$D$52,3,1),0)</f>
        <v>0</v>
      </c>
      <c r="J704" s="39">
        <f>IF(D704&gt;0,VLOOKUP(D704,税率表!$A$48:$D$52,4,1),0)</f>
        <v>0</v>
      </c>
      <c r="K704" s="39">
        <f>IF(D704&gt;税率表!$F$1,ROUND((D704-J704)/I704,2),'居民劳务费-倒算'!D704)</f>
        <v>0</v>
      </c>
      <c r="L704" s="39">
        <f t="shared" si="59"/>
        <v>0</v>
      </c>
    </row>
    <row r="705" spans="1:12">
      <c r="A705" s="28">
        <v>704</v>
      </c>
      <c r="B705" s="28"/>
      <c r="C705" s="28"/>
      <c r="D705" s="29"/>
      <c r="E705" s="30">
        <f t="shared" si="55"/>
        <v>0</v>
      </c>
      <c r="F705" s="30">
        <f t="shared" si="56"/>
        <v>0</v>
      </c>
      <c r="G705" s="30">
        <f t="shared" si="57"/>
        <v>0</v>
      </c>
      <c r="H705" s="30">
        <f t="shared" si="58"/>
        <v>0</v>
      </c>
      <c r="I705" s="39">
        <f>IF(D705&gt;0,VLOOKUP(D705,税率表!$A$48:$D$52,3,1),0)</f>
        <v>0</v>
      </c>
      <c r="J705" s="39">
        <f>IF(D705&gt;0,VLOOKUP(D705,税率表!$A$48:$D$52,4,1),0)</f>
        <v>0</v>
      </c>
      <c r="K705" s="39">
        <f>IF(D705&gt;税率表!$F$1,ROUND((D705-J705)/I705,2),'居民劳务费-倒算'!D705)</f>
        <v>0</v>
      </c>
      <c r="L705" s="39">
        <f t="shared" si="59"/>
        <v>0</v>
      </c>
    </row>
    <row r="706" spans="1:12">
      <c r="A706" s="28">
        <v>705</v>
      </c>
      <c r="B706" s="28"/>
      <c r="C706" s="28"/>
      <c r="D706" s="29"/>
      <c r="E706" s="30">
        <f t="shared" si="55"/>
        <v>0</v>
      </c>
      <c r="F706" s="30">
        <f t="shared" si="56"/>
        <v>0</v>
      </c>
      <c r="G706" s="30">
        <f t="shared" si="57"/>
        <v>0</v>
      </c>
      <c r="H706" s="30">
        <f t="shared" si="58"/>
        <v>0</v>
      </c>
      <c r="I706" s="39">
        <f>IF(D706&gt;0,VLOOKUP(D706,税率表!$A$48:$D$52,3,1),0)</f>
        <v>0</v>
      </c>
      <c r="J706" s="39">
        <f>IF(D706&gt;0,VLOOKUP(D706,税率表!$A$48:$D$52,4,1),0)</f>
        <v>0</v>
      </c>
      <c r="K706" s="39">
        <f>IF(D706&gt;税率表!$F$1,ROUND((D706-J706)/I706,2),'居民劳务费-倒算'!D706)</f>
        <v>0</v>
      </c>
      <c r="L706" s="39">
        <f t="shared" si="59"/>
        <v>0</v>
      </c>
    </row>
    <row r="707" spans="1:12">
      <c r="A707" s="28">
        <v>706</v>
      </c>
      <c r="B707" s="28"/>
      <c r="C707" s="28"/>
      <c r="D707" s="29"/>
      <c r="E707" s="30">
        <f t="shared" si="55"/>
        <v>0</v>
      </c>
      <c r="F707" s="30">
        <f t="shared" si="56"/>
        <v>0</v>
      </c>
      <c r="G707" s="30">
        <f t="shared" si="57"/>
        <v>0</v>
      </c>
      <c r="H707" s="30">
        <f t="shared" si="58"/>
        <v>0</v>
      </c>
      <c r="I707" s="39">
        <f>IF(D707&gt;0,VLOOKUP(D707,税率表!$A$48:$D$52,3,1),0)</f>
        <v>0</v>
      </c>
      <c r="J707" s="39">
        <f>IF(D707&gt;0,VLOOKUP(D707,税率表!$A$48:$D$52,4,1),0)</f>
        <v>0</v>
      </c>
      <c r="K707" s="39">
        <f>IF(D707&gt;税率表!$F$1,ROUND((D707-J707)/I707,2),'居民劳务费-倒算'!D707)</f>
        <v>0</v>
      </c>
      <c r="L707" s="39">
        <f t="shared" si="59"/>
        <v>0</v>
      </c>
    </row>
    <row r="708" spans="1:12">
      <c r="A708" s="28">
        <v>707</v>
      </c>
      <c r="B708" s="28"/>
      <c r="C708" s="28"/>
      <c r="D708" s="29"/>
      <c r="E708" s="30">
        <f t="shared" si="55"/>
        <v>0</v>
      </c>
      <c r="F708" s="30">
        <f t="shared" si="56"/>
        <v>0</v>
      </c>
      <c r="G708" s="30">
        <f t="shared" si="57"/>
        <v>0</v>
      </c>
      <c r="H708" s="30">
        <f t="shared" si="58"/>
        <v>0</v>
      </c>
      <c r="I708" s="39">
        <f>IF(D708&gt;0,VLOOKUP(D708,税率表!$A$48:$D$52,3,1),0)</f>
        <v>0</v>
      </c>
      <c r="J708" s="39">
        <f>IF(D708&gt;0,VLOOKUP(D708,税率表!$A$48:$D$52,4,1),0)</f>
        <v>0</v>
      </c>
      <c r="K708" s="39">
        <f>IF(D708&gt;税率表!$F$1,ROUND((D708-J708)/I708,2),'居民劳务费-倒算'!D708)</f>
        <v>0</v>
      </c>
      <c r="L708" s="39">
        <f t="shared" si="59"/>
        <v>0</v>
      </c>
    </row>
    <row r="709" spans="1:12">
      <c r="A709" s="28">
        <v>708</v>
      </c>
      <c r="B709" s="28"/>
      <c r="C709" s="28"/>
      <c r="D709" s="29"/>
      <c r="E709" s="30">
        <f t="shared" si="55"/>
        <v>0</v>
      </c>
      <c r="F709" s="30">
        <f t="shared" si="56"/>
        <v>0</v>
      </c>
      <c r="G709" s="30">
        <f t="shared" si="57"/>
        <v>0</v>
      </c>
      <c r="H709" s="30">
        <f t="shared" si="58"/>
        <v>0</v>
      </c>
      <c r="I709" s="39">
        <f>IF(D709&gt;0,VLOOKUP(D709,税率表!$A$48:$D$52,3,1),0)</f>
        <v>0</v>
      </c>
      <c r="J709" s="39">
        <f>IF(D709&gt;0,VLOOKUP(D709,税率表!$A$48:$D$52,4,1),0)</f>
        <v>0</v>
      </c>
      <c r="K709" s="39">
        <f>IF(D709&gt;税率表!$F$1,ROUND((D709-J709)/I709,2),'居民劳务费-倒算'!D709)</f>
        <v>0</v>
      </c>
      <c r="L709" s="39">
        <f t="shared" si="59"/>
        <v>0</v>
      </c>
    </row>
    <row r="710" spans="1:12">
      <c r="A710" s="28">
        <v>709</v>
      </c>
      <c r="B710" s="28"/>
      <c r="C710" s="28"/>
      <c r="D710" s="29"/>
      <c r="E710" s="30">
        <f t="shared" si="55"/>
        <v>0</v>
      </c>
      <c r="F710" s="30">
        <f t="shared" si="56"/>
        <v>0</v>
      </c>
      <c r="G710" s="30">
        <f t="shared" si="57"/>
        <v>0</v>
      </c>
      <c r="H710" s="30">
        <f t="shared" si="58"/>
        <v>0</v>
      </c>
      <c r="I710" s="39">
        <f>IF(D710&gt;0,VLOOKUP(D710,税率表!$A$48:$D$52,3,1),0)</f>
        <v>0</v>
      </c>
      <c r="J710" s="39">
        <f>IF(D710&gt;0,VLOOKUP(D710,税率表!$A$48:$D$52,4,1),0)</f>
        <v>0</v>
      </c>
      <c r="K710" s="39">
        <f>IF(D710&gt;税率表!$F$1,ROUND((D710-J710)/I710,2),'居民劳务费-倒算'!D710)</f>
        <v>0</v>
      </c>
      <c r="L710" s="39">
        <f t="shared" si="59"/>
        <v>0</v>
      </c>
    </row>
    <row r="711" spans="1:12">
      <c r="A711" s="28">
        <v>710</v>
      </c>
      <c r="B711" s="28"/>
      <c r="C711" s="28"/>
      <c r="D711" s="29"/>
      <c r="E711" s="30">
        <f t="shared" si="55"/>
        <v>0</v>
      </c>
      <c r="F711" s="30">
        <f t="shared" si="56"/>
        <v>0</v>
      </c>
      <c r="G711" s="30">
        <f t="shared" si="57"/>
        <v>0</v>
      </c>
      <c r="H711" s="30">
        <f t="shared" si="58"/>
        <v>0</v>
      </c>
      <c r="I711" s="39">
        <f>IF(D711&gt;0,VLOOKUP(D711,税率表!$A$48:$D$52,3,1),0)</f>
        <v>0</v>
      </c>
      <c r="J711" s="39">
        <f>IF(D711&gt;0,VLOOKUP(D711,税率表!$A$48:$D$52,4,1),0)</f>
        <v>0</v>
      </c>
      <c r="K711" s="39">
        <f>IF(D711&gt;税率表!$F$1,ROUND((D711-J711)/I711,2),'居民劳务费-倒算'!D711)</f>
        <v>0</v>
      </c>
      <c r="L711" s="39">
        <f t="shared" si="59"/>
        <v>0</v>
      </c>
    </row>
    <row r="712" spans="1:12">
      <c r="A712" s="28">
        <v>711</v>
      </c>
      <c r="B712" s="28"/>
      <c r="C712" s="28"/>
      <c r="D712" s="29"/>
      <c r="E712" s="30">
        <f t="shared" si="55"/>
        <v>0</v>
      </c>
      <c r="F712" s="30">
        <f t="shared" si="56"/>
        <v>0</v>
      </c>
      <c r="G712" s="30">
        <f t="shared" si="57"/>
        <v>0</v>
      </c>
      <c r="H712" s="30">
        <f t="shared" si="58"/>
        <v>0</v>
      </c>
      <c r="I712" s="39">
        <f>IF(D712&gt;0,VLOOKUP(D712,税率表!$A$48:$D$52,3,1),0)</f>
        <v>0</v>
      </c>
      <c r="J712" s="39">
        <f>IF(D712&gt;0,VLOOKUP(D712,税率表!$A$48:$D$52,4,1),0)</f>
        <v>0</v>
      </c>
      <c r="K712" s="39">
        <f>IF(D712&gt;税率表!$F$1,ROUND((D712-J712)/I712,2),'居民劳务费-倒算'!D712)</f>
        <v>0</v>
      </c>
      <c r="L712" s="39">
        <f t="shared" si="59"/>
        <v>0</v>
      </c>
    </row>
    <row r="713" spans="1:12">
      <c r="A713" s="28">
        <v>712</v>
      </c>
      <c r="B713" s="28"/>
      <c r="C713" s="28"/>
      <c r="D713" s="29"/>
      <c r="E713" s="30">
        <f t="shared" si="55"/>
        <v>0</v>
      </c>
      <c r="F713" s="30">
        <f t="shared" si="56"/>
        <v>0</v>
      </c>
      <c r="G713" s="30">
        <f t="shared" si="57"/>
        <v>0</v>
      </c>
      <c r="H713" s="30">
        <f t="shared" si="58"/>
        <v>0</v>
      </c>
      <c r="I713" s="39">
        <f>IF(D713&gt;0,VLOOKUP(D713,税率表!$A$48:$D$52,3,1),0)</f>
        <v>0</v>
      </c>
      <c r="J713" s="39">
        <f>IF(D713&gt;0,VLOOKUP(D713,税率表!$A$48:$D$52,4,1),0)</f>
        <v>0</v>
      </c>
      <c r="K713" s="39">
        <f>IF(D713&gt;税率表!$F$1,ROUND((D713-J713)/I713,2),'居民劳务费-倒算'!D713)</f>
        <v>0</v>
      </c>
      <c r="L713" s="39">
        <f t="shared" si="59"/>
        <v>0</v>
      </c>
    </row>
    <row r="714" spans="1:12">
      <c r="A714" s="28">
        <v>713</v>
      </c>
      <c r="B714" s="28"/>
      <c r="C714" s="28"/>
      <c r="D714" s="29"/>
      <c r="E714" s="30">
        <f t="shared" ref="E714:E777" si="60">ROUND(IF(H714&lt;=800,0,IF(H714&lt;=25000,20%,IF(H714&lt;=62500,30%,IF(H714&gt;62500,40%)))),2)</f>
        <v>0</v>
      </c>
      <c r="F714" s="30">
        <f t="shared" ref="F714:F777" si="61">IF(D714="",0,ROUND(IF(H714&lt;=25000,0,IF(H714&lt;=62500,2000,7000)),2))</f>
        <v>0</v>
      </c>
      <c r="G714" s="30">
        <f t="shared" ref="G714:G777" si="62">ROUND(H714-D714,2)</f>
        <v>0</v>
      </c>
      <c r="H714" s="30">
        <f t="shared" ref="H714:H777" si="63">ROUND(IF(D714&lt;=800,D714,IF(D714&lt;=3360,(D714-160)/0.8,IF(D714&lt;=21000,D714/0.84,IF(D714&lt;=49500,(D714-2000)/0.76,IF(D714&gt;49500,(D714-7000)/0.68))))),2)</f>
        <v>0</v>
      </c>
      <c r="I714" s="39">
        <f>IF(D714&gt;0,VLOOKUP(D714,税率表!$A$48:$D$52,3,1),0)</f>
        <v>0</v>
      </c>
      <c r="J714" s="39">
        <f>IF(D714&gt;0,VLOOKUP(D714,税率表!$A$48:$D$52,4,1),0)</f>
        <v>0</v>
      </c>
      <c r="K714" s="39">
        <f>IF(D714&gt;税率表!$F$1,ROUND((D714-J714)/I714,2),'居民劳务费-倒算'!D714)</f>
        <v>0</v>
      </c>
      <c r="L714" s="39">
        <f t="shared" ref="L714:L777" si="64">K714-D714</f>
        <v>0</v>
      </c>
    </row>
    <row r="715" spans="1:12">
      <c r="A715" s="28">
        <v>714</v>
      </c>
      <c r="B715" s="28"/>
      <c r="C715" s="28"/>
      <c r="D715" s="29"/>
      <c r="E715" s="30">
        <f t="shared" si="60"/>
        <v>0</v>
      </c>
      <c r="F715" s="30">
        <f t="shared" si="61"/>
        <v>0</v>
      </c>
      <c r="G715" s="30">
        <f t="shared" si="62"/>
        <v>0</v>
      </c>
      <c r="H715" s="30">
        <f t="shared" si="63"/>
        <v>0</v>
      </c>
      <c r="I715" s="39">
        <f>IF(D715&gt;0,VLOOKUP(D715,税率表!$A$48:$D$52,3,1),0)</f>
        <v>0</v>
      </c>
      <c r="J715" s="39">
        <f>IF(D715&gt;0,VLOOKUP(D715,税率表!$A$48:$D$52,4,1),0)</f>
        <v>0</v>
      </c>
      <c r="K715" s="39">
        <f>IF(D715&gt;税率表!$F$1,ROUND((D715-J715)/I715,2),'居民劳务费-倒算'!D715)</f>
        <v>0</v>
      </c>
      <c r="L715" s="39">
        <f t="shared" si="64"/>
        <v>0</v>
      </c>
    </row>
    <row r="716" spans="1:12">
      <c r="A716" s="28">
        <v>715</v>
      </c>
      <c r="B716" s="28"/>
      <c r="C716" s="28"/>
      <c r="D716" s="29"/>
      <c r="E716" s="30">
        <f t="shared" si="60"/>
        <v>0</v>
      </c>
      <c r="F716" s="30">
        <f t="shared" si="61"/>
        <v>0</v>
      </c>
      <c r="G716" s="30">
        <f t="shared" si="62"/>
        <v>0</v>
      </c>
      <c r="H716" s="30">
        <f t="shared" si="63"/>
        <v>0</v>
      </c>
      <c r="I716" s="39">
        <f>IF(D716&gt;0,VLOOKUP(D716,税率表!$A$48:$D$52,3,1),0)</f>
        <v>0</v>
      </c>
      <c r="J716" s="39">
        <f>IF(D716&gt;0,VLOOKUP(D716,税率表!$A$48:$D$52,4,1),0)</f>
        <v>0</v>
      </c>
      <c r="K716" s="39">
        <f>IF(D716&gt;税率表!$F$1,ROUND((D716-J716)/I716,2),'居民劳务费-倒算'!D716)</f>
        <v>0</v>
      </c>
      <c r="L716" s="39">
        <f t="shared" si="64"/>
        <v>0</v>
      </c>
    </row>
    <row r="717" spans="1:12">
      <c r="A717" s="28">
        <v>716</v>
      </c>
      <c r="B717" s="28"/>
      <c r="C717" s="28"/>
      <c r="D717" s="29"/>
      <c r="E717" s="30">
        <f t="shared" si="60"/>
        <v>0</v>
      </c>
      <c r="F717" s="30">
        <f t="shared" si="61"/>
        <v>0</v>
      </c>
      <c r="G717" s="30">
        <f t="shared" si="62"/>
        <v>0</v>
      </c>
      <c r="H717" s="30">
        <f t="shared" si="63"/>
        <v>0</v>
      </c>
      <c r="I717" s="39">
        <f>IF(D717&gt;0,VLOOKUP(D717,税率表!$A$48:$D$52,3,1),0)</f>
        <v>0</v>
      </c>
      <c r="J717" s="39">
        <f>IF(D717&gt;0,VLOOKUP(D717,税率表!$A$48:$D$52,4,1),0)</f>
        <v>0</v>
      </c>
      <c r="K717" s="39">
        <f>IF(D717&gt;税率表!$F$1,ROUND((D717-J717)/I717,2),'居民劳务费-倒算'!D717)</f>
        <v>0</v>
      </c>
      <c r="L717" s="39">
        <f t="shared" si="64"/>
        <v>0</v>
      </c>
    </row>
    <row r="718" spans="1:12">
      <c r="A718" s="28">
        <v>717</v>
      </c>
      <c r="B718" s="28"/>
      <c r="C718" s="28"/>
      <c r="D718" s="29"/>
      <c r="E718" s="30">
        <f t="shared" si="60"/>
        <v>0</v>
      </c>
      <c r="F718" s="30">
        <f t="shared" si="61"/>
        <v>0</v>
      </c>
      <c r="G718" s="30">
        <f t="shared" si="62"/>
        <v>0</v>
      </c>
      <c r="H718" s="30">
        <f t="shared" si="63"/>
        <v>0</v>
      </c>
      <c r="I718" s="39">
        <f>IF(D718&gt;0,VLOOKUP(D718,税率表!$A$48:$D$52,3,1),0)</f>
        <v>0</v>
      </c>
      <c r="J718" s="39">
        <f>IF(D718&gt;0,VLOOKUP(D718,税率表!$A$48:$D$52,4,1),0)</f>
        <v>0</v>
      </c>
      <c r="K718" s="39">
        <f>IF(D718&gt;税率表!$F$1,ROUND((D718-J718)/I718,2),'居民劳务费-倒算'!D718)</f>
        <v>0</v>
      </c>
      <c r="L718" s="39">
        <f t="shared" si="64"/>
        <v>0</v>
      </c>
    </row>
    <row r="719" spans="1:12">
      <c r="A719" s="28">
        <v>718</v>
      </c>
      <c r="B719" s="28"/>
      <c r="C719" s="28"/>
      <c r="D719" s="29"/>
      <c r="E719" s="30">
        <f t="shared" si="60"/>
        <v>0</v>
      </c>
      <c r="F719" s="30">
        <f t="shared" si="61"/>
        <v>0</v>
      </c>
      <c r="G719" s="30">
        <f t="shared" si="62"/>
        <v>0</v>
      </c>
      <c r="H719" s="30">
        <f t="shared" si="63"/>
        <v>0</v>
      </c>
      <c r="I719" s="39">
        <f>IF(D719&gt;0,VLOOKUP(D719,税率表!$A$48:$D$52,3,1),0)</f>
        <v>0</v>
      </c>
      <c r="J719" s="39">
        <f>IF(D719&gt;0,VLOOKUP(D719,税率表!$A$48:$D$52,4,1),0)</f>
        <v>0</v>
      </c>
      <c r="K719" s="39">
        <f>IF(D719&gt;税率表!$F$1,ROUND((D719-J719)/I719,2),'居民劳务费-倒算'!D719)</f>
        <v>0</v>
      </c>
      <c r="L719" s="39">
        <f t="shared" si="64"/>
        <v>0</v>
      </c>
    </row>
    <row r="720" spans="1:12">
      <c r="A720" s="28">
        <v>719</v>
      </c>
      <c r="B720" s="28"/>
      <c r="C720" s="28"/>
      <c r="D720" s="29"/>
      <c r="E720" s="30">
        <f t="shared" si="60"/>
        <v>0</v>
      </c>
      <c r="F720" s="30">
        <f t="shared" si="61"/>
        <v>0</v>
      </c>
      <c r="G720" s="30">
        <f t="shared" si="62"/>
        <v>0</v>
      </c>
      <c r="H720" s="30">
        <f t="shared" si="63"/>
        <v>0</v>
      </c>
      <c r="I720" s="39">
        <f>IF(D720&gt;0,VLOOKUP(D720,税率表!$A$48:$D$52,3,1),0)</f>
        <v>0</v>
      </c>
      <c r="J720" s="39">
        <f>IF(D720&gt;0,VLOOKUP(D720,税率表!$A$48:$D$52,4,1),0)</f>
        <v>0</v>
      </c>
      <c r="K720" s="39">
        <f>IF(D720&gt;税率表!$F$1,ROUND((D720-J720)/I720,2),'居民劳务费-倒算'!D720)</f>
        <v>0</v>
      </c>
      <c r="L720" s="39">
        <f t="shared" si="64"/>
        <v>0</v>
      </c>
    </row>
    <row r="721" spans="1:12">
      <c r="A721" s="28">
        <v>720</v>
      </c>
      <c r="B721" s="28"/>
      <c r="C721" s="28"/>
      <c r="D721" s="29"/>
      <c r="E721" s="30">
        <f t="shared" si="60"/>
        <v>0</v>
      </c>
      <c r="F721" s="30">
        <f t="shared" si="61"/>
        <v>0</v>
      </c>
      <c r="G721" s="30">
        <f t="shared" si="62"/>
        <v>0</v>
      </c>
      <c r="H721" s="30">
        <f t="shared" si="63"/>
        <v>0</v>
      </c>
      <c r="I721" s="39">
        <f>IF(D721&gt;0,VLOOKUP(D721,税率表!$A$48:$D$52,3,1),0)</f>
        <v>0</v>
      </c>
      <c r="J721" s="39">
        <f>IF(D721&gt;0,VLOOKUP(D721,税率表!$A$48:$D$52,4,1),0)</f>
        <v>0</v>
      </c>
      <c r="K721" s="39">
        <f>IF(D721&gt;税率表!$F$1,ROUND((D721-J721)/I721,2),'居民劳务费-倒算'!D721)</f>
        <v>0</v>
      </c>
      <c r="L721" s="39">
        <f t="shared" si="64"/>
        <v>0</v>
      </c>
    </row>
    <row r="722" spans="1:12">
      <c r="A722" s="28">
        <v>721</v>
      </c>
      <c r="B722" s="28"/>
      <c r="C722" s="28"/>
      <c r="D722" s="29"/>
      <c r="E722" s="30">
        <f t="shared" si="60"/>
        <v>0</v>
      </c>
      <c r="F722" s="30">
        <f t="shared" si="61"/>
        <v>0</v>
      </c>
      <c r="G722" s="30">
        <f t="shared" si="62"/>
        <v>0</v>
      </c>
      <c r="H722" s="30">
        <f t="shared" si="63"/>
        <v>0</v>
      </c>
      <c r="I722" s="39">
        <f>IF(D722&gt;0,VLOOKUP(D722,税率表!$A$48:$D$52,3,1),0)</f>
        <v>0</v>
      </c>
      <c r="J722" s="39">
        <f>IF(D722&gt;0,VLOOKUP(D722,税率表!$A$48:$D$52,4,1),0)</f>
        <v>0</v>
      </c>
      <c r="K722" s="39">
        <f>IF(D722&gt;税率表!$F$1,ROUND((D722-J722)/I722,2),'居民劳务费-倒算'!D722)</f>
        <v>0</v>
      </c>
      <c r="L722" s="39">
        <f t="shared" si="64"/>
        <v>0</v>
      </c>
    </row>
    <row r="723" spans="1:12">
      <c r="A723" s="28">
        <v>722</v>
      </c>
      <c r="B723" s="28"/>
      <c r="C723" s="28"/>
      <c r="D723" s="29"/>
      <c r="E723" s="30">
        <f t="shared" si="60"/>
        <v>0</v>
      </c>
      <c r="F723" s="30">
        <f t="shared" si="61"/>
        <v>0</v>
      </c>
      <c r="G723" s="30">
        <f t="shared" si="62"/>
        <v>0</v>
      </c>
      <c r="H723" s="30">
        <f t="shared" si="63"/>
        <v>0</v>
      </c>
      <c r="I723" s="39">
        <f>IF(D723&gt;0,VLOOKUP(D723,税率表!$A$48:$D$52,3,1),0)</f>
        <v>0</v>
      </c>
      <c r="J723" s="39">
        <f>IF(D723&gt;0,VLOOKUP(D723,税率表!$A$48:$D$52,4,1),0)</f>
        <v>0</v>
      </c>
      <c r="K723" s="39">
        <f>IF(D723&gt;税率表!$F$1,ROUND((D723-J723)/I723,2),'居民劳务费-倒算'!D723)</f>
        <v>0</v>
      </c>
      <c r="L723" s="39">
        <f t="shared" si="64"/>
        <v>0</v>
      </c>
    </row>
    <row r="724" spans="1:12">
      <c r="A724" s="28">
        <v>723</v>
      </c>
      <c r="B724" s="28"/>
      <c r="C724" s="28"/>
      <c r="D724" s="29"/>
      <c r="E724" s="30">
        <f t="shared" si="60"/>
        <v>0</v>
      </c>
      <c r="F724" s="30">
        <f t="shared" si="61"/>
        <v>0</v>
      </c>
      <c r="G724" s="30">
        <f t="shared" si="62"/>
        <v>0</v>
      </c>
      <c r="H724" s="30">
        <f t="shared" si="63"/>
        <v>0</v>
      </c>
      <c r="I724" s="39">
        <f>IF(D724&gt;0,VLOOKUP(D724,税率表!$A$48:$D$52,3,1),0)</f>
        <v>0</v>
      </c>
      <c r="J724" s="39">
        <f>IF(D724&gt;0,VLOOKUP(D724,税率表!$A$48:$D$52,4,1),0)</f>
        <v>0</v>
      </c>
      <c r="K724" s="39">
        <f>IF(D724&gt;税率表!$F$1,ROUND((D724-J724)/I724,2),'居民劳务费-倒算'!D724)</f>
        <v>0</v>
      </c>
      <c r="L724" s="39">
        <f t="shared" si="64"/>
        <v>0</v>
      </c>
    </row>
    <row r="725" spans="1:12">
      <c r="A725" s="28">
        <v>724</v>
      </c>
      <c r="B725" s="28"/>
      <c r="C725" s="28"/>
      <c r="D725" s="29"/>
      <c r="E725" s="30">
        <f t="shared" si="60"/>
        <v>0</v>
      </c>
      <c r="F725" s="30">
        <f t="shared" si="61"/>
        <v>0</v>
      </c>
      <c r="G725" s="30">
        <f t="shared" si="62"/>
        <v>0</v>
      </c>
      <c r="H725" s="30">
        <f t="shared" si="63"/>
        <v>0</v>
      </c>
      <c r="I725" s="39">
        <f>IF(D725&gt;0,VLOOKUP(D725,税率表!$A$48:$D$52,3,1),0)</f>
        <v>0</v>
      </c>
      <c r="J725" s="39">
        <f>IF(D725&gt;0,VLOOKUP(D725,税率表!$A$48:$D$52,4,1),0)</f>
        <v>0</v>
      </c>
      <c r="K725" s="39">
        <f>IF(D725&gt;税率表!$F$1,ROUND((D725-J725)/I725,2),'居民劳务费-倒算'!D725)</f>
        <v>0</v>
      </c>
      <c r="L725" s="39">
        <f t="shared" si="64"/>
        <v>0</v>
      </c>
    </row>
    <row r="726" spans="1:12">
      <c r="A726" s="28">
        <v>725</v>
      </c>
      <c r="B726" s="28"/>
      <c r="C726" s="28"/>
      <c r="D726" s="29"/>
      <c r="E726" s="30">
        <f t="shared" si="60"/>
        <v>0</v>
      </c>
      <c r="F726" s="30">
        <f t="shared" si="61"/>
        <v>0</v>
      </c>
      <c r="G726" s="30">
        <f t="shared" si="62"/>
        <v>0</v>
      </c>
      <c r="H726" s="30">
        <f t="shared" si="63"/>
        <v>0</v>
      </c>
      <c r="I726" s="39">
        <f>IF(D726&gt;0,VLOOKUP(D726,税率表!$A$48:$D$52,3,1),0)</f>
        <v>0</v>
      </c>
      <c r="J726" s="39">
        <f>IF(D726&gt;0,VLOOKUP(D726,税率表!$A$48:$D$52,4,1),0)</f>
        <v>0</v>
      </c>
      <c r="K726" s="39">
        <f>IF(D726&gt;税率表!$F$1,ROUND((D726-J726)/I726,2),'居民劳务费-倒算'!D726)</f>
        <v>0</v>
      </c>
      <c r="L726" s="39">
        <f t="shared" si="64"/>
        <v>0</v>
      </c>
    </row>
    <row r="727" spans="1:12">
      <c r="A727" s="28">
        <v>726</v>
      </c>
      <c r="B727" s="28"/>
      <c r="C727" s="28"/>
      <c r="D727" s="29"/>
      <c r="E727" s="30">
        <f t="shared" si="60"/>
        <v>0</v>
      </c>
      <c r="F727" s="30">
        <f t="shared" si="61"/>
        <v>0</v>
      </c>
      <c r="G727" s="30">
        <f t="shared" si="62"/>
        <v>0</v>
      </c>
      <c r="H727" s="30">
        <f t="shared" si="63"/>
        <v>0</v>
      </c>
      <c r="I727" s="39">
        <f>IF(D727&gt;0,VLOOKUP(D727,税率表!$A$48:$D$52,3,1),0)</f>
        <v>0</v>
      </c>
      <c r="J727" s="39">
        <f>IF(D727&gt;0,VLOOKUP(D727,税率表!$A$48:$D$52,4,1),0)</f>
        <v>0</v>
      </c>
      <c r="K727" s="39">
        <f>IF(D727&gt;税率表!$F$1,ROUND((D727-J727)/I727,2),'居民劳务费-倒算'!D727)</f>
        <v>0</v>
      </c>
      <c r="L727" s="39">
        <f t="shared" si="64"/>
        <v>0</v>
      </c>
    </row>
    <row r="728" spans="1:12">
      <c r="A728" s="28">
        <v>727</v>
      </c>
      <c r="B728" s="28"/>
      <c r="C728" s="28"/>
      <c r="D728" s="29"/>
      <c r="E728" s="30">
        <f t="shared" si="60"/>
        <v>0</v>
      </c>
      <c r="F728" s="30">
        <f t="shared" si="61"/>
        <v>0</v>
      </c>
      <c r="G728" s="30">
        <f t="shared" si="62"/>
        <v>0</v>
      </c>
      <c r="H728" s="30">
        <f t="shared" si="63"/>
        <v>0</v>
      </c>
      <c r="I728" s="39">
        <f>IF(D728&gt;0,VLOOKUP(D728,税率表!$A$48:$D$52,3,1),0)</f>
        <v>0</v>
      </c>
      <c r="J728" s="39">
        <f>IF(D728&gt;0,VLOOKUP(D728,税率表!$A$48:$D$52,4,1),0)</f>
        <v>0</v>
      </c>
      <c r="K728" s="39">
        <f>IF(D728&gt;税率表!$F$1,ROUND((D728-J728)/I728,2),'居民劳务费-倒算'!D728)</f>
        <v>0</v>
      </c>
      <c r="L728" s="39">
        <f t="shared" si="64"/>
        <v>0</v>
      </c>
    </row>
    <row r="729" spans="1:12">
      <c r="A729" s="28">
        <v>728</v>
      </c>
      <c r="B729" s="28"/>
      <c r="C729" s="28"/>
      <c r="D729" s="29"/>
      <c r="E729" s="30">
        <f t="shared" si="60"/>
        <v>0</v>
      </c>
      <c r="F729" s="30">
        <f t="shared" si="61"/>
        <v>0</v>
      </c>
      <c r="G729" s="30">
        <f t="shared" si="62"/>
        <v>0</v>
      </c>
      <c r="H729" s="30">
        <f t="shared" si="63"/>
        <v>0</v>
      </c>
      <c r="I729" s="39">
        <f>IF(D729&gt;0,VLOOKUP(D729,税率表!$A$48:$D$52,3,1),0)</f>
        <v>0</v>
      </c>
      <c r="J729" s="39">
        <f>IF(D729&gt;0,VLOOKUP(D729,税率表!$A$48:$D$52,4,1),0)</f>
        <v>0</v>
      </c>
      <c r="K729" s="39">
        <f>IF(D729&gt;税率表!$F$1,ROUND((D729-J729)/I729,2),'居民劳务费-倒算'!D729)</f>
        <v>0</v>
      </c>
      <c r="L729" s="39">
        <f t="shared" si="64"/>
        <v>0</v>
      </c>
    </row>
    <row r="730" spans="1:12">
      <c r="A730" s="28">
        <v>729</v>
      </c>
      <c r="B730" s="28"/>
      <c r="C730" s="28"/>
      <c r="D730" s="29"/>
      <c r="E730" s="30">
        <f t="shared" si="60"/>
        <v>0</v>
      </c>
      <c r="F730" s="30">
        <f t="shared" si="61"/>
        <v>0</v>
      </c>
      <c r="G730" s="30">
        <f t="shared" si="62"/>
        <v>0</v>
      </c>
      <c r="H730" s="30">
        <f t="shared" si="63"/>
        <v>0</v>
      </c>
      <c r="I730" s="39">
        <f>IF(D730&gt;0,VLOOKUP(D730,税率表!$A$48:$D$52,3,1),0)</f>
        <v>0</v>
      </c>
      <c r="J730" s="39">
        <f>IF(D730&gt;0,VLOOKUP(D730,税率表!$A$48:$D$52,4,1),0)</f>
        <v>0</v>
      </c>
      <c r="K730" s="39">
        <f>IF(D730&gt;税率表!$F$1,ROUND((D730-J730)/I730,2),'居民劳务费-倒算'!D730)</f>
        <v>0</v>
      </c>
      <c r="L730" s="39">
        <f t="shared" si="64"/>
        <v>0</v>
      </c>
    </row>
    <row r="731" spans="1:12">
      <c r="A731" s="28">
        <v>730</v>
      </c>
      <c r="B731" s="28"/>
      <c r="C731" s="28"/>
      <c r="D731" s="29"/>
      <c r="E731" s="30">
        <f t="shared" si="60"/>
        <v>0</v>
      </c>
      <c r="F731" s="30">
        <f t="shared" si="61"/>
        <v>0</v>
      </c>
      <c r="G731" s="30">
        <f t="shared" si="62"/>
        <v>0</v>
      </c>
      <c r="H731" s="30">
        <f t="shared" si="63"/>
        <v>0</v>
      </c>
      <c r="I731" s="39">
        <f>IF(D731&gt;0,VLOOKUP(D731,税率表!$A$48:$D$52,3,1),0)</f>
        <v>0</v>
      </c>
      <c r="J731" s="39">
        <f>IF(D731&gt;0,VLOOKUP(D731,税率表!$A$48:$D$52,4,1),0)</f>
        <v>0</v>
      </c>
      <c r="K731" s="39">
        <f>IF(D731&gt;税率表!$F$1,ROUND((D731-J731)/I731,2),'居民劳务费-倒算'!D731)</f>
        <v>0</v>
      </c>
      <c r="L731" s="39">
        <f t="shared" si="64"/>
        <v>0</v>
      </c>
    </row>
    <row r="732" spans="1:12">
      <c r="A732" s="28">
        <v>731</v>
      </c>
      <c r="B732" s="28"/>
      <c r="C732" s="28"/>
      <c r="D732" s="29"/>
      <c r="E732" s="30">
        <f t="shared" si="60"/>
        <v>0</v>
      </c>
      <c r="F732" s="30">
        <f t="shared" si="61"/>
        <v>0</v>
      </c>
      <c r="G732" s="30">
        <f t="shared" si="62"/>
        <v>0</v>
      </c>
      <c r="H732" s="30">
        <f t="shared" si="63"/>
        <v>0</v>
      </c>
      <c r="I732" s="39">
        <f>IF(D732&gt;0,VLOOKUP(D732,税率表!$A$48:$D$52,3,1),0)</f>
        <v>0</v>
      </c>
      <c r="J732" s="39">
        <f>IF(D732&gt;0,VLOOKUP(D732,税率表!$A$48:$D$52,4,1),0)</f>
        <v>0</v>
      </c>
      <c r="K732" s="39">
        <f>IF(D732&gt;税率表!$F$1,ROUND((D732-J732)/I732,2),'居民劳务费-倒算'!D732)</f>
        <v>0</v>
      </c>
      <c r="L732" s="39">
        <f t="shared" si="64"/>
        <v>0</v>
      </c>
    </row>
    <row r="733" spans="1:12">
      <c r="A733" s="28">
        <v>732</v>
      </c>
      <c r="B733" s="28"/>
      <c r="C733" s="28"/>
      <c r="D733" s="29"/>
      <c r="E733" s="30">
        <f t="shared" si="60"/>
        <v>0</v>
      </c>
      <c r="F733" s="30">
        <f t="shared" si="61"/>
        <v>0</v>
      </c>
      <c r="G733" s="30">
        <f t="shared" si="62"/>
        <v>0</v>
      </c>
      <c r="H733" s="30">
        <f t="shared" si="63"/>
        <v>0</v>
      </c>
      <c r="I733" s="39">
        <f>IF(D733&gt;0,VLOOKUP(D733,税率表!$A$48:$D$52,3,1),0)</f>
        <v>0</v>
      </c>
      <c r="J733" s="39">
        <f>IF(D733&gt;0,VLOOKUP(D733,税率表!$A$48:$D$52,4,1),0)</f>
        <v>0</v>
      </c>
      <c r="K733" s="39">
        <f>IF(D733&gt;税率表!$F$1,ROUND((D733-J733)/I733,2),'居民劳务费-倒算'!D733)</f>
        <v>0</v>
      </c>
      <c r="L733" s="39">
        <f t="shared" si="64"/>
        <v>0</v>
      </c>
    </row>
    <row r="734" spans="1:12">
      <c r="A734" s="28">
        <v>733</v>
      </c>
      <c r="B734" s="28"/>
      <c r="C734" s="28"/>
      <c r="D734" s="29"/>
      <c r="E734" s="30">
        <f t="shared" si="60"/>
        <v>0</v>
      </c>
      <c r="F734" s="30">
        <f t="shared" si="61"/>
        <v>0</v>
      </c>
      <c r="G734" s="30">
        <f t="shared" si="62"/>
        <v>0</v>
      </c>
      <c r="H734" s="30">
        <f t="shared" si="63"/>
        <v>0</v>
      </c>
      <c r="I734" s="39">
        <f>IF(D734&gt;0,VLOOKUP(D734,税率表!$A$48:$D$52,3,1),0)</f>
        <v>0</v>
      </c>
      <c r="J734" s="39">
        <f>IF(D734&gt;0,VLOOKUP(D734,税率表!$A$48:$D$52,4,1),0)</f>
        <v>0</v>
      </c>
      <c r="K734" s="39">
        <f>IF(D734&gt;税率表!$F$1,ROUND((D734-J734)/I734,2),'居民劳务费-倒算'!D734)</f>
        <v>0</v>
      </c>
      <c r="L734" s="39">
        <f t="shared" si="64"/>
        <v>0</v>
      </c>
    </row>
    <row r="735" spans="1:12">
      <c r="A735" s="28">
        <v>734</v>
      </c>
      <c r="B735" s="28"/>
      <c r="C735" s="28"/>
      <c r="D735" s="29"/>
      <c r="E735" s="30">
        <f t="shared" si="60"/>
        <v>0</v>
      </c>
      <c r="F735" s="30">
        <f t="shared" si="61"/>
        <v>0</v>
      </c>
      <c r="G735" s="30">
        <f t="shared" si="62"/>
        <v>0</v>
      </c>
      <c r="H735" s="30">
        <f t="shared" si="63"/>
        <v>0</v>
      </c>
      <c r="I735" s="39">
        <f>IF(D735&gt;0,VLOOKUP(D735,税率表!$A$48:$D$52,3,1),0)</f>
        <v>0</v>
      </c>
      <c r="J735" s="39">
        <f>IF(D735&gt;0,VLOOKUP(D735,税率表!$A$48:$D$52,4,1),0)</f>
        <v>0</v>
      </c>
      <c r="K735" s="39">
        <f>IF(D735&gt;税率表!$F$1,ROUND((D735-J735)/I735,2),'居民劳务费-倒算'!D735)</f>
        <v>0</v>
      </c>
      <c r="L735" s="39">
        <f t="shared" si="64"/>
        <v>0</v>
      </c>
    </row>
    <row r="736" spans="1:12">
      <c r="A736" s="28">
        <v>735</v>
      </c>
      <c r="B736" s="28"/>
      <c r="C736" s="28"/>
      <c r="D736" s="29"/>
      <c r="E736" s="30">
        <f t="shared" si="60"/>
        <v>0</v>
      </c>
      <c r="F736" s="30">
        <f t="shared" si="61"/>
        <v>0</v>
      </c>
      <c r="G736" s="30">
        <f t="shared" si="62"/>
        <v>0</v>
      </c>
      <c r="H736" s="30">
        <f t="shared" si="63"/>
        <v>0</v>
      </c>
      <c r="I736" s="39">
        <f>IF(D736&gt;0,VLOOKUP(D736,税率表!$A$48:$D$52,3,1),0)</f>
        <v>0</v>
      </c>
      <c r="J736" s="39">
        <f>IF(D736&gt;0,VLOOKUP(D736,税率表!$A$48:$D$52,4,1),0)</f>
        <v>0</v>
      </c>
      <c r="K736" s="39">
        <f>IF(D736&gt;税率表!$F$1,ROUND((D736-J736)/I736,2),'居民劳务费-倒算'!D736)</f>
        <v>0</v>
      </c>
      <c r="L736" s="39">
        <f t="shared" si="64"/>
        <v>0</v>
      </c>
    </row>
    <row r="737" spans="1:12">
      <c r="A737" s="28">
        <v>736</v>
      </c>
      <c r="B737" s="28"/>
      <c r="C737" s="28"/>
      <c r="D737" s="29"/>
      <c r="E737" s="30">
        <f t="shared" si="60"/>
        <v>0</v>
      </c>
      <c r="F737" s="30">
        <f t="shared" si="61"/>
        <v>0</v>
      </c>
      <c r="G737" s="30">
        <f t="shared" si="62"/>
        <v>0</v>
      </c>
      <c r="H737" s="30">
        <f t="shared" si="63"/>
        <v>0</v>
      </c>
      <c r="I737" s="39">
        <f>IF(D737&gt;0,VLOOKUP(D737,税率表!$A$48:$D$52,3,1),0)</f>
        <v>0</v>
      </c>
      <c r="J737" s="39">
        <f>IF(D737&gt;0,VLOOKUP(D737,税率表!$A$48:$D$52,4,1),0)</f>
        <v>0</v>
      </c>
      <c r="K737" s="39">
        <f>IF(D737&gt;税率表!$F$1,ROUND((D737-J737)/I737,2),'居民劳务费-倒算'!D737)</f>
        <v>0</v>
      </c>
      <c r="L737" s="39">
        <f t="shared" si="64"/>
        <v>0</v>
      </c>
    </row>
    <row r="738" spans="1:12">
      <c r="A738" s="28">
        <v>737</v>
      </c>
      <c r="B738" s="28"/>
      <c r="C738" s="28"/>
      <c r="D738" s="29"/>
      <c r="E738" s="30">
        <f t="shared" si="60"/>
        <v>0</v>
      </c>
      <c r="F738" s="30">
        <f t="shared" si="61"/>
        <v>0</v>
      </c>
      <c r="G738" s="30">
        <f t="shared" si="62"/>
        <v>0</v>
      </c>
      <c r="H738" s="30">
        <f t="shared" si="63"/>
        <v>0</v>
      </c>
      <c r="I738" s="39">
        <f>IF(D738&gt;0,VLOOKUP(D738,税率表!$A$48:$D$52,3,1),0)</f>
        <v>0</v>
      </c>
      <c r="J738" s="39">
        <f>IF(D738&gt;0,VLOOKUP(D738,税率表!$A$48:$D$52,4,1),0)</f>
        <v>0</v>
      </c>
      <c r="K738" s="39">
        <f>IF(D738&gt;税率表!$F$1,ROUND((D738-J738)/I738,2),'居民劳务费-倒算'!D738)</f>
        <v>0</v>
      </c>
      <c r="L738" s="39">
        <f t="shared" si="64"/>
        <v>0</v>
      </c>
    </row>
    <row r="739" spans="1:12">
      <c r="A739" s="28">
        <v>738</v>
      </c>
      <c r="B739" s="28"/>
      <c r="C739" s="28"/>
      <c r="D739" s="29"/>
      <c r="E739" s="30">
        <f t="shared" si="60"/>
        <v>0</v>
      </c>
      <c r="F739" s="30">
        <f t="shared" si="61"/>
        <v>0</v>
      </c>
      <c r="G739" s="30">
        <f t="shared" si="62"/>
        <v>0</v>
      </c>
      <c r="H739" s="30">
        <f t="shared" si="63"/>
        <v>0</v>
      </c>
      <c r="I739" s="39">
        <f>IF(D739&gt;0,VLOOKUP(D739,税率表!$A$48:$D$52,3,1),0)</f>
        <v>0</v>
      </c>
      <c r="J739" s="39">
        <f>IF(D739&gt;0,VLOOKUP(D739,税率表!$A$48:$D$52,4,1),0)</f>
        <v>0</v>
      </c>
      <c r="K739" s="39">
        <f>IF(D739&gt;税率表!$F$1,ROUND((D739-J739)/I739,2),'居民劳务费-倒算'!D739)</f>
        <v>0</v>
      </c>
      <c r="L739" s="39">
        <f t="shared" si="64"/>
        <v>0</v>
      </c>
    </row>
    <row r="740" spans="1:12">
      <c r="A740" s="28">
        <v>739</v>
      </c>
      <c r="B740" s="28"/>
      <c r="C740" s="28"/>
      <c r="D740" s="29"/>
      <c r="E740" s="30">
        <f t="shared" si="60"/>
        <v>0</v>
      </c>
      <c r="F740" s="30">
        <f t="shared" si="61"/>
        <v>0</v>
      </c>
      <c r="G740" s="30">
        <f t="shared" si="62"/>
        <v>0</v>
      </c>
      <c r="H740" s="30">
        <f t="shared" si="63"/>
        <v>0</v>
      </c>
      <c r="I740" s="39">
        <f>IF(D740&gt;0,VLOOKUP(D740,税率表!$A$48:$D$52,3,1),0)</f>
        <v>0</v>
      </c>
      <c r="J740" s="39">
        <f>IF(D740&gt;0,VLOOKUP(D740,税率表!$A$48:$D$52,4,1),0)</f>
        <v>0</v>
      </c>
      <c r="K740" s="39">
        <f>IF(D740&gt;税率表!$F$1,ROUND((D740-J740)/I740,2),'居民劳务费-倒算'!D740)</f>
        <v>0</v>
      </c>
      <c r="L740" s="39">
        <f t="shared" si="64"/>
        <v>0</v>
      </c>
    </row>
    <row r="741" spans="1:12">
      <c r="A741" s="28">
        <v>740</v>
      </c>
      <c r="B741" s="28"/>
      <c r="C741" s="28"/>
      <c r="D741" s="29"/>
      <c r="E741" s="30">
        <f t="shared" si="60"/>
        <v>0</v>
      </c>
      <c r="F741" s="30">
        <f t="shared" si="61"/>
        <v>0</v>
      </c>
      <c r="G741" s="30">
        <f t="shared" si="62"/>
        <v>0</v>
      </c>
      <c r="H741" s="30">
        <f t="shared" si="63"/>
        <v>0</v>
      </c>
      <c r="I741" s="39">
        <f>IF(D741&gt;0,VLOOKUP(D741,税率表!$A$48:$D$52,3,1),0)</f>
        <v>0</v>
      </c>
      <c r="J741" s="39">
        <f>IF(D741&gt;0,VLOOKUP(D741,税率表!$A$48:$D$52,4,1),0)</f>
        <v>0</v>
      </c>
      <c r="K741" s="39">
        <f>IF(D741&gt;税率表!$F$1,ROUND((D741-J741)/I741,2),'居民劳务费-倒算'!D741)</f>
        <v>0</v>
      </c>
      <c r="L741" s="39">
        <f t="shared" si="64"/>
        <v>0</v>
      </c>
    </row>
    <row r="742" spans="1:12">
      <c r="A742" s="28">
        <v>741</v>
      </c>
      <c r="B742" s="28"/>
      <c r="C742" s="28"/>
      <c r="D742" s="29"/>
      <c r="E742" s="30">
        <f t="shared" si="60"/>
        <v>0</v>
      </c>
      <c r="F742" s="30">
        <f t="shared" si="61"/>
        <v>0</v>
      </c>
      <c r="G742" s="30">
        <f t="shared" si="62"/>
        <v>0</v>
      </c>
      <c r="H742" s="30">
        <f t="shared" si="63"/>
        <v>0</v>
      </c>
      <c r="I742" s="39">
        <f>IF(D742&gt;0,VLOOKUP(D742,税率表!$A$48:$D$52,3,1),0)</f>
        <v>0</v>
      </c>
      <c r="J742" s="39">
        <f>IF(D742&gt;0,VLOOKUP(D742,税率表!$A$48:$D$52,4,1),0)</f>
        <v>0</v>
      </c>
      <c r="K742" s="39">
        <f>IF(D742&gt;税率表!$F$1,ROUND((D742-J742)/I742,2),'居民劳务费-倒算'!D742)</f>
        <v>0</v>
      </c>
      <c r="L742" s="39">
        <f t="shared" si="64"/>
        <v>0</v>
      </c>
    </row>
    <row r="743" spans="1:12">
      <c r="A743" s="28">
        <v>742</v>
      </c>
      <c r="B743" s="28"/>
      <c r="C743" s="28"/>
      <c r="D743" s="29"/>
      <c r="E743" s="30">
        <f t="shared" si="60"/>
        <v>0</v>
      </c>
      <c r="F743" s="30">
        <f t="shared" si="61"/>
        <v>0</v>
      </c>
      <c r="G743" s="30">
        <f t="shared" si="62"/>
        <v>0</v>
      </c>
      <c r="H743" s="30">
        <f t="shared" si="63"/>
        <v>0</v>
      </c>
      <c r="I743" s="39">
        <f>IF(D743&gt;0,VLOOKUP(D743,税率表!$A$48:$D$52,3,1),0)</f>
        <v>0</v>
      </c>
      <c r="J743" s="39">
        <f>IF(D743&gt;0,VLOOKUP(D743,税率表!$A$48:$D$52,4,1),0)</f>
        <v>0</v>
      </c>
      <c r="K743" s="39">
        <f>IF(D743&gt;税率表!$F$1,ROUND((D743-J743)/I743,2),'居民劳务费-倒算'!D743)</f>
        <v>0</v>
      </c>
      <c r="L743" s="39">
        <f t="shared" si="64"/>
        <v>0</v>
      </c>
    </row>
    <row r="744" spans="1:12">
      <c r="A744" s="28">
        <v>743</v>
      </c>
      <c r="B744" s="28"/>
      <c r="C744" s="28"/>
      <c r="D744" s="29"/>
      <c r="E744" s="30">
        <f t="shared" si="60"/>
        <v>0</v>
      </c>
      <c r="F744" s="30">
        <f t="shared" si="61"/>
        <v>0</v>
      </c>
      <c r="G744" s="30">
        <f t="shared" si="62"/>
        <v>0</v>
      </c>
      <c r="H744" s="30">
        <f t="shared" si="63"/>
        <v>0</v>
      </c>
      <c r="I744" s="39">
        <f>IF(D744&gt;0,VLOOKUP(D744,税率表!$A$48:$D$52,3,1),0)</f>
        <v>0</v>
      </c>
      <c r="J744" s="39">
        <f>IF(D744&gt;0,VLOOKUP(D744,税率表!$A$48:$D$52,4,1),0)</f>
        <v>0</v>
      </c>
      <c r="K744" s="39">
        <f>IF(D744&gt;税率表!$F$1,ROUND((D744-J744)/I744,2),'居民劳务费-倒算'!D744)</f>
        <v>0</v>
      </c>
      <c r="L744" s="39">
        <f t="shared" si="64"/>
        <v>0</v>
      </c>
    </row>
    <row r="745" spans="1:12">
      <c r="A745" s="28">
        <v>744</v>
      </c>
      <c r="B745" s="28"/>
      <c r="C745" s="28"/>
      <c r="D745" s="29"/>
      <c r="E745" s="30">
        <f t="shared" si="60"/>
        <v>0</v>
      </c>
      <c r="F745" s="30">
        <f t="shared" si="61"/>
        <v>0</v>
      </c>
      <c r="G745" s="30">
        <f t="shared" si="62"/>
        <v>0</v>
      </c>
      <c r="H745" s="30">
        <f t="shared" si="63"/>
        <v>0</v>
      </c>
      <c r="I745" s="39">
        <f>IF(D745&gt;0,VLOOKUP(D745,税率表!$A$48:$D$52,3,1),0)</f>
        <v>0</v>
      </c>
      <c r="J745" s="39">
        <f>IF(D745&gt;0,VLOOKUP(D745,税率表!$A$48:$D$52,4,1),0)</f>
        <v>0</v>
      </c>
      <c r="K745" s="39">
        <f>IF(D745&gt;税率表!$F$1,ROUND((D745-J745)/I745,2),'居民劳务费-倒算'!D745)</f>
        <v>0</v>
      </c>
      <c r="L745" s="39">
        <f t="shared" si="64"/>
        <v>0</v>
      </c>
    </row>
    <row r="746" spans="1:12">
      <c r="A746" s="28">
        <v>745</v>
      </c>
      <c r="B746" s="28"/>
      <c r="C746" s="28"/>
      <c r="D746" s="29"/>
      <c r="E746" s="30">
        <f t="shared" si="60"/>
        <v>0</v>
      </c>
      <c r="F746" s="30">
        <f t="shared" si="61"/>
        <v>0</v>
      </c>
      <c r="G746" s="30">
        <f t="shared" si="62"/>
        <v>0</v>
      </c>
      <c r="H746" s="30">
        <f t="shared" si="63"/>
        <v>0</v>
      </c>
      <c r="I746" s="39">
        <f>IF(D746&gt;0,VLOOKUP(D746,税率表!$A$48:$D$52,3,1),0)</f>
        <v>0</v>
      </c>
      <c r="J746" s="39">
        <f>IF(D746&gt;0,VLOOKUP(D746,税率表!$A$48:$D$52,4,1),0)</f>
        <v>0</v>
      </c>
      <c r="K746" s="39">
        <f>IF(D746&gt;税率表!$F$1,ROUND((D746-J746)/I746,2),'居民劳务费-倒算'!D746)</f>
        <v>0</v>
      </c>
      <c r="L746" s="39">
        <f t="shared" si="64"/>
        <v>0</v>
      </c>
    </row>
    <row r="747" spans="1:12">
      <c r="A747" s="28">
        <v>746</v>
      </c>
      <c r="B747" s="28"/>
      <c r="C747" s="28"/>
      <c r="D747" s="29"/>
      <c r="E747" s="30">
        <f t="shared" si="60"/>
        <v>0</v>
      </c>
      <c r="F747" s="30">
        <f t="shared" si="61"/>
        <v>0</v>
      </c>
      <c r="G747" s="30">
        <f t="shared" si="62"/>
        <v>0</v>
      </c>
      <c r="H747" s="30">
        <f t="shared" si="63"/>
        <v>0</v>
      </c>
      <c r="I747" s="39">
        <f>IF(D747&gt;0,VLOOKUP(D747,税率表!$A$48:$D$52,3,1),0)</f>
        <v>0</v>
      </c>
      <c r="J747" s="39">
        <f>IF(D747&gt;0,VLOOKUP(D747,税率表!$A$48:$D$52,4,1),0)</f>
        <v>0</v>
      </c>
      <c r="K747" s="39">
        <f>IF(D747&gt;税率表!$F$1,ROUND((D747-J747)/I747,2),'居民劳务费-倒算'!D747)</f>
        <v>0</v>
      </c>
      <c r="L747" s="39">
        <f t="shared" si="64"/>
        <v>0</v>
      </c>
    </row>
    <row r="748" spans="1:12">
      <c r="A748" s="28">
        <v>747</v>
      </c>
      <c r="B748" s="28"/>
      <c r="C748" s="28"/>
      <c r="D748" s="29"/>
      <c r="E748" s="30">
        <f t="shared" si="60"/>
        <v>0</v>
      </c>
      <c r="F748" s="30">
        <f t="shared" si="61"/>
        <v>0</v>
      </c>
      <c r="G748" s="30">
        <f t="shared" si="62"/>
        <v>0</v>
      </c>
      <c r="H748" s="30">
        <f t="shared" si="63"/>
        <v>0</v>
      </c>
      <c r="I748" s="39">
        <f>IF(D748&gt;0,VLOOKUP(D748,税率表!$A$48:$D$52,3,1),0)</f>
        <v>0</v>
      </c>
      <c r="J748" s="39">
        <f>IF(D748&gt;0,VLOOKUP(D748,税率表!$A$48:$D$52,4,1),0)</f>
        <v>0</v>
      </c>
      <c r="K748" s="39">
        <f>IF(D748&gt;税率表!$F$1,ROUND((D748-J748)/I748,2),'居民劳务费-倒算'!D748)</f>
        <v>0</v>
      </c>
      <c r="L748" s="39">
        <f t="shared" si="64"/>
        <v>0</v>
      </c>
    </row>
    <row r="749" spans="1:12">
      <c r="A749" s="28">
        <v>748</v>
      </c>
      <c r="B749" s="28"/>
      <c r="C749" s="28"/>
      <c r="D749" s="29"/>
      <c r="E749" s="30">
        <f t="shared" si="60"/>
        <v>0</v>
      </c>
      <c r="F749" s="30">
        <f t="shared" si="61"/>
        <v>0</v>
      </c>
      <c r="G749" s="30">
        <f t="shared" si="62"/>
        <v>0</v>
      </c>
      <c r="H749" s="30">
        <f t="shared" si="63"/>
        <v>0</v>
      </c>
      <c r="I749" s="39">
        <f>IF(D749&gt;0,VLOOKUP(D749,税率表!$A$48:$D$52,3,1),0)</f>
        <v>0</v>
      </c>
      <c r="J749" s="39">
        <f>IF(D749&gt;0,VLOOKUP(D749,税率表!$A$48:$D$52,4,1),0)</f>
        <v>0</v>
      </c>
      <c r="K749" s="39">
        <f>IF(D749&gt;税率表!$F$1,ROUND((D749-J749)/I749,2),'居民劳务费-倒算'!D749)</f>
        <v>0</v>
      </c>
      <c r="L749" s="39">
        <f t="shared" si="64"/>
        <v>0</v>
      </c>
    </row>
    <row r="750" spans="1:12">
      <c r="A750" s="28">
        <v>749</v>
      </c>
      <c r="B750" s="28"/>
      <c r="C750" s="28"/>
      <c r="D750" s="29"/>
      <c r="E750" s="30">
        <f t="shared" si="60"/>
        <v>0</v>
      </c>
      <c r="F750" s="30">
        <f t="shared" si="61"/>
        <v>0</v>
      </c>
      <c r="G750" s="30">
        <f t="shared" si="62"/>
        <v>0</v>
      </c>
      <c r="H750" s="30">
        <f t="shared" si="63"/>
        <v>0</v>
      </c>
      <c r="I750" s="39">
        <f>IF(D750&gt;0,VLOOKUP(D750,税率表!$A$48:$D$52,3,1),0)</f>
        <v>0</v>
      </c>
      <c r="J750" s="39">
        <f>IF(D750&gt;0,VLOOKUP(D750,税率表!$A$48:$D$52,4,1),0)</f>
        <v>0</v>
      </c>
      <c r="K750" s="39">
        <f>IF(D750&gt;税率表!$F$1,ROUND((D750-J750)/I750,2),'居民劳务费-倒算'!D750)</f>
        <v>0</v>
      </c>
      <c r="L750" s="39">
        <f t="shared" si="64"/>
        <v>0</v>
      </c>
    </row>
    <row r="751" spans="1:12">
      <c r="A751" s="28">
        <v>750</v>
      </c>
      <c r="B751" s="28"/>
      <c r="C751" s="28"/>
      <c r="D751" s="29"/>
      <c r="E751" s="30">
        <f t="shared" si="60"/>
        <v>0</v>
      </c>
      <c r="F751" s="30">
        <f t="shared" si="61"/>
        <v>0</v>
      </c>
      <c r="G751" s="30">
        <f t="shared" si="62"/>
        <v>0</v>
      </c>
      <c r="H751" s="30">
        <f t="shared" si="63"/>
        <v>0</v>
      </c>
      <c r="I751" s="39">
        <f>IF(D751&gt;0,VLOOKUP(D751,税率表!$A$48:$D$52,3,1),0)</f>
        <v>0</v>
      </c>
      <c r="J751" s="39">
        <f>IF(D751&gt;0,VLOOKUP(D751,税率表!$A$48:$D$52,4,1),0)</f>
        <v>0</v>
      </c>
      <c r="K751" s="39">
        <f>IF(D751&gt;税率表!$F$1,ROUND((D751-J751)/I751,2),'居民劳务费-倒算'!D751)</f>
        <v>0</v>
      </c>
      <c r="L751" s="39">
        <f t="shared" si="64"/>
        <v>0</v>
      </c>
    </row>
    <row r="752" spans="1:12">
      <c r="A752" s="28">
        <v>751</v>
      </c>
      <c r="B752" s="28"/>
      <c r="C752" s="28"/>
      <c r="D752" s="29"/>
      <c r="E752" s="30">
        <f t="shared" si="60"/>
        <v>0</v>
      </c>
      <c r="F752" s="30">
        <f t="shared" si="61"/>
        <v>0</v>
      </c>
      <c r="G752" s="30">
        <f t="shared" si="62"/>
        <v>0</v>
      </c>
      <c r="H752" s="30">
        <f t="shared" si="63"/>
        <v>0</v>
      </c>
      <c r="I752" s="39">
        <f>IF(D752&gt;0,VLOOKUP(D752,税率表!$A$48:$D$52,3,1),0)</f>
        <v>0</v>
      </c>
      <c r="J752" s="39">
        <f>IF(D752&gt;0,VLOOKUP(D752,税率表!$A$48:$D$52,4,1),0)</f>
        <v>0</v>
      </c>
      <c r="K752" s="39">
        <f>IF(D752&gt;税率表!$F$1,ROUND((D752-J752)/I752,2),'居民劳务费-倒算'!D752)</f>
        <v>0</v>
      </c>
      <c r="L752" s="39">
        <f t="shared" si="64"/>
        <v>0</v>
      </c>
    </row>
    <row r="753" spans="1:12">
      <c r="A753" s="28">
        <v>752</v>
      </c>
      <c r="B753" s="28"/>
      <c r="C753" s="28"/>
      <c r="D753" s="29"/>
      <c r="E753" s="30">
        <f t="shared" si="60"/>
        <v>0</v>
      </c>
      <c r="F753" s="30">
        <f t="shared" si="61"/>
        <v>0</v>
      </c>
      <c r="G753" s="30">
        <f t="shared" si="62"/>
        <v>0</v>
      </c>
      <c r="H753" s="30">
        <f t="shared" si="63"/>
        <v>0</v>
      </c>
      <c r="I753" s="39">
        <f>IF(D753&gt;0,VLOOKUP(D753,税率表!$A$48:$D$52,3,1),0)</f>
        <v>0</v>
      </c>
      <c r="J753" s="39">
        <f>IF(D753&gt;0,VLOOKUP(D753,税率表!$A$48:$D$52,4,1),0)</f>
        <v>0</v>
      </c>
      <c r="K753" s="39">
        <f>IF(D753&gt;税率表!$F$1,ROUND((D753-J753)/I753,2),'居民劳务费-倒算'!D753)</f>
        <v>0</v>
      </c>
      <c r="L753" s="39">
        <f t="shared" si="64"/>
        <v>0</v>
      </c>
    </row>
    <row r="754" spans="1:12">
      <c r="A754" s="28">
        <v>753</v>
      </c>
      <c r="B754" s="28"/>
      <c r="C754" s="28"/>
      <c r="D754" s="29"/>
      <c r="E754" s="30">
        <f t="shared" si="60"/>
        <v>0</v>
      </c>
      <c r="F754" s="30">
        <f t="shared" si="61"/>
        <v>0</v>
      </c>
      <c r="G754" s="30">
        <f t="shared" si="62"/>
        <v>0</v>
      </c>
      <c r="H754" s="30">
        <f t="shared" si="63"/>
        <v>0</v>
      </c>
      <c r="I754" s="39">
        <f>IF(D754&gt;0,VLOOKUP(D754,税率表!$A$48:$D$52,3,1),0)</f>
        <v>0</v>
      </c>
      <c r="J754" s="39">
        <f>IF(D754&gt;0,VLOOKUP(D754,税率表!$A$48:$D$52,4,1),0)</f>
        <v>0</v>
      </c>
      <c r="K754" s="39">
        <f>IF(D754&gt;税率表!$F$1,ROUND((D754-J754)/I754,2),'居民劳务费-倒算'!D754)</f>
        <v>0</v>
      </c>
      <c r="L754" s="39">
        <f t="shared" si="64"/>
        <v>0</v>
      </c>
    </row>
    <row r="755" spans="1:12">
      <c r="A755" s="28">
        <v>754</v>
      </c>
      <c r="B755" s="28"/>
      <c r="C755" s="28"/>
      <c r="D755" s="29"/>
      <c r="E755" s="30">
        <f t="shared" si="60"/>
        <v>0</v>
      </c>
      <c r="F755" s="30">
        <f t="shared" si="61"/>
        <v>0</v>
      </c>
      <c r="G755" s="30">
        <f t="shared" si="62"/>
        <v>0</v>
      </c>
      <c r="H755" s="30">
        <f t="shared" si="63"/>
        <v>0</v>
      </c>
      <c r="I755" s="39">
        <f>IF(D755&gt;0,VLOOKUP(D755,税率表!$A$48:$D$52,3,1),0)</f>
        <v>0</v>
      </c>
      <c r="J755" s="39">
        <f>IF(D755&gt;0,VLOOKUP(D755,税率表!$A$48:$D$52,4,1),0)</f>
        <v>0</v>
      </c>
      <c r="K755" s="39">
        <f>IF(D755&gt;税率表!$F$1,ROUND((D755-J755)/I755,2),'居民劳务费-倒算'!D755)</f>
        <v>0</v>
      </c>
      <c r="L755" s="39">
        <f t="shared" si="64"/>
        <v>0</v>
      </c>
    </row>
    <row r="756" spans="1:12">
      <c r="A756" s="28">
        <v>755</v>
      </c>
      <c r="B756" s="28"/>
      <c r="C756" s="28"/>
      <c r="D756" s="29"/>
      <c r="E756" s="30">
        <f t="shared" si="60"/>
        <v>0</v>
      </c>
      <c r="F756" s="30">
        <f t="shared" si="61"/>
        <v>0</v>
      </c>
      <c r="G756" s="30">
        <f t="shared" si="62"/>
        <v>0</v>
      </c>
      <c r="H756" s="30">
        <f t="shared" si="63"/>
        <v>0</v>
      </c>
      <c r="I756" s="39">
        <f>IF(D756&gt;0,VLOOKUP(D756,税率表!$A$48:$D$52,3,1),0)</f>
        <v>0</v>
      </c>
      <c r="J756" s="39">
        <f>IF(D756&gt;0,VLOOKUP(D756,税率表!$A$48:$D$52,4,1),0)</f>
        <v>0</v>
      </c>
      <c r="K756" s="39">
        <f>IF(D756&gt;税率表!$F$1,ROUND((D756-J756)/I756,2),'居民劳务费-倒算'!D756)</f>
        <v>0</v>
      </c>
      <c r="L756" s="39">
        <f t="shared" si="64"/>
        <v>0</v>
      </c>
    </row>
    <row r="757" spans="1:12">
      <c r="A757" s="28">
        <v>756</v>
      </c>
      <c r="B757" s="28"/>
      <c r="C757" s="28"/>
      <c r="D757" s="29"/>
      <c r="E757" s="30">
        <f t="shared" si="60"/>
        <v>0</v>
      </c>
      <c r="F757" s="30">
        <f t="shared" si="61"/>
        <v>0</v>
      </c>
      <c r="G757" s="30">
        <f t="shared" si="62"/>
        <v>0</v>
      </c>
      <c r="H757" s="30">
        <f t="shared" si="63"/>
        <v>0</v>
      </c>
      <c r="I757" s="39">
        <f>IF(D757&gt;0,VLOOKUP(D757,税率表!$A$48:$D$52,3,1),0)</f>
        <v>0</v>
      </c>
      <c r="J757" s="39">
        <f>IF(D757&gt;0,VLOOKUP(D757,税率表!$A$48:$D$52,4,1),0)</f>
        <v>0</v>
      </c>
      <c r="K757" s="39">
        <f>IF(D757&gt;税率表!$F$1,ROUND((D757-J757)/I757,2),'居民劳务费-倒算'!D757)</f>
        <v>0</v>
      </c>
      <c r="L757" s="39">
        <f t="shared" si="64"/>
        <v>0</v>
      </c>
    </row>
    <row r="758" spans="1:12">
      <c r="A758" s="28">
        <v>757</v>
      </c>
      <c r="B758" s="28"/>
      <c r="C758" s="28"/>
      <c r="D758" s="29"/>
      <c r="E758" s="30">
        <f t="shared" si="60"/>
        <v>0</v>
      </c>
      <c r="F758" s="30">
        <f t="shared" si="61"/>
        <v>0</v>
      </c>
      <c r="G758" s="30">
        <f t="shared" si="62"/>
        <v>0</v>
      </c>
      <c r="H758" s="30">
        <f t="shared" si="63"/>
        <v>0</v>
      </c>
      <c r="I758" s="39">
        <f>IF(D758&gt;0,VLOOKUP(D758,税率表!$A$48:$D$52,3,1),0)</f>
        <v>0</v>
      </c>
      <c r="J758" s="39">
        <f>IF(D758&gt;0,VLOOKUP(D758,税率表!$A$48:$D$52,4,1),0)</f>
        <v>0</v>
      </c>
      <c r="K758" s="39">
        <f>IF(D758&gt;税率表!$F$1,ROUND((D758-J758)/I758,2),'居民劳务费-倒算'!D758)</f>
        <v>0</v>
      </c>
      <c r="L758" s="39">
        <f t="shared" si="64"/>
        <v>0</v>
      </c>
    </row>
    <row r="759" spans="1:12">
      <c r="A759" s="28">
        <v>758</v>
      </c>
      <c r="B759" s="28"/>
      <c r="C759" s="28"/>
      <c r="D759" s="29"/>
      <c r="E759" s="30">
        <f t="shared" si="60"/>
        <v>0</v>
      </c>
      <c r="F759" s="30">
        <f t="shared" si="61"/>
        <v>0</v>
      </c>
      <c r="G759" s="30">
        <f t="shared" si="62"/>
        <v>0</v>
      </c>
      <c r="H759" s="30">
        <f t="shared" si="63"/>
        <v>0</v>
      </c>
      <c r="I759" s="39">
        <f>IF(D759&gt;0,VLOOKUP(D759,税率表!$A$48:$D$52,3,1),0)</f>
        <v>0</v>
      </c>
      <c r="J759" s="39">
        <f>IF(D759&gt;0,VLOOKUP(D759,税率表!$A$48:$D$52,4,1),0)</f>
        <v>0</v>
      </c>
      <c r="K759" s="39">
        <f>IF(D759&gt;税率表!$F$1,ROUND((D759-J759)/I759,2),'居民劳务费-倒算'!D759)</f>
        <v>0</v>
      </c>
      <c r="L759" s="39">
        <f t="shared" si="64"/>
        <v>0</v>
      </c>
    </row>
    <row r="760" spans="1:12">
      <c r="A760" s="28">
        <v>759</v>
      </c>
      <c r="B760" s="28"/>
      <c r="C760" s="28"/>
      <c r="D760" s="29"/>
      <c r="E760" s="30">
        <f t="shared" si="60"/>
        <v>0</v>
      </c>
      <c r="F760" s="30">
        <f t="shared" si="61"/>
        <v>0</v>
      </c>
      <c r="G760" s="30">
        <f t="shared" si="62"/>
        <v>0</v>
      </c>
      <c r="H760" s="30">
        <f t="shared" si="63"/>
        <v>0</v>
      </c>
      <c r="I760" s="39">
        <f>IF(D760&gt;0,VLOOKUP(D760,税率表!$A$48:$D$52,3,1),0)</f>
        <v>0</v>
      </c>
      <c r="J760" s="39">
        <f>IF(D760&gt;0,VLOOKUP(D760,税率表!$A$48:$D$52,4,1),0)</f>
        <v>0</v>
      </c>
      <c r="K760" s="39">
        <f>IF(D760&gt;税率表!$F$1,ROUND((D760-J760)/I760,2),'居民劳务费-倒算'!D760)</f>
        <v>0</v>
      </c>
      <c r="L760" s="39">
        <f t="shared" si="64"/>
        <v>0</v>
      </c>
    </row>
    <row r="761" spans="1:12">
      <c r="A761" s="28">
        <v>760</v>
      </c>
      <c r="B761" s="28"/>
      <c r="C761" s="28"/>
      <c r="D761" s="29"/>
      <c r="E761" s="30">
        <f t="shared" si="60"/>
        <v>0</v>
      </c>
      <c r="F761" s="30">
        <f t="shared" si="61"/>
        <v>0</v>
      </c>
      <c r="G761" s="30">
        <f t="shared" si="62"/>
        <v>0</v>
      </c>
      <c r="H761" s="30">
        <f t="shared" si="63"/>
        <v>0</v>
      </c>
      <c r="I761" s="39">
        <f>IF(D761&gt;0,VLOOKUP(D761,税率表!$A$48:$D$52,3,1),0)</f>
        <v>0</v>
      </c>
      <c r="J761" s="39">
        <f>IF(D761&gt;0,VLOOKUP(D761,税率表!$A$48:$D$52,4,1),0)</f>
        <v>0</v>
      </c>
      <c r="K761" s="39">
        <f>IF(D761&gt;税率表!$F$1,ROUND((D761-J761)/I761,2),'居民劳务费-倒算'!D761)</f>
        <v>0</v>
      </c>
      <c r="L761" s="39">
        <f t="shared" si="64"/>
        <v>0</v>
      </c>
    </row>
    <row r="762" spans="1:12">
      <c r="A762" s="28">
        <v>761</v>
      </c>
      <c r="B762" s="28"/>
      <c r="C762" s="28"/>
      <c r="D762" s="29"/>
      <c r="E762" s="30">
        <f t="shared" si="60"/>
        <v>0</v>
      </c>
      <c r="F762" s="30">
        <f t="shared" si="61"/>
        <v>0</v>
      </c>
      <c r="G762" s="30">
        <f t="shared" si="62"/>
        <v>0</v>
      </c>
      <c r="H762" s="30">
        <f t="shared" si="63"/>
        <v>0</v>
      </c>
      <c r="I762" s="39">
        <f>IF(D762&gt;0,VLOOKUP(D762,税率表!$A$48:$D$52,3,1),0)</f>
        <v>0</v>
      </c>
      <c r="J762" s="39">
        <f>IF(D762&gt;0,VLOOKUP(D762,税率表!$A$48:$D$52,4,1),0)</f>
        <v>0</v>
      </c>
      <c r="K762" s="39">
        <f>IF(D762&gt;税率表!$F$1,ROUND((D762-J762)/I762,2),'居民劳务费-倒算'!D762)</f>
        <v>0</v>
      </c>
      <c r="L762" s="39">
        <f t="shared" si="64"/>
        <v>0</v>
      </c>
    </row>
    <row r="763" spans="1:12">
      <c r="A763" s="28">
        <v>762</v>
      </c>
      <c r="B763" s="28"/>
      <c r="C763" s="28"/>
      <c r="D763" s="29"/>
      <c r="E763" s="30">
        <f t="shared" si="60"/>
        <v>0</v>
      </c>
      <c r="F763" s="30">
        <f t="shared" si="61"/>
        <v>0</v>
      </c>
      <c r="G763" s="30">
        <f t="shared" si="62"/>
        <v>0</v>
      </c>
      <c r="H763" s="30">
        <f t="shared" si="63"/>
        <v>0</v>
      </c>
      <c r="I763" s="39">
        <f>IF(D763&gt;0,VLOOKUP(D763,税率表!$A$48:$D$52,3,1),0)</f>
        <v>0</v>
      </c>
      <c r="J763" s="39">
        <f>IF(D763&gt;0,VLOOKUP(D763,税率表!$A$48:$D$52,4,1),0)</f>
        <v>0</v>
      </c>
      <c r="K763" s="39">
        <f>IF(D763&gt;税率表!$F$1,ROUND((D763-J763)/I763,2),'居民劳务费-倒算'!D763)</f>
        <v>0</v>
      </c>
      <c r="L763" s="39">
        <f t="shared" si="64"/>
        <v>0</v>
      </c>
    </row>
    <row r="764" spans="1:12">
      <c r="A764" s="28">
        <v>763</v>
      </c>
      <c r="B764" s="28"/>
      <c r="C764" s="28"/>
      <c r="D764" s="29"/>
      <c r="E764" s="30">
        <f t="shared" si="60"/>
        <v>0</v>
      </c>
      <c r="F764" s="30">
        <f t="shared" si="61"/>
        <v>0</v>
      </c>
      <c r="G764" s="30">
        <f t="shared" si="62"/>
        <v>0</v>
      </c>
      <c r="H764" s="30">
        <f t="shared" si="63"/>
        <v>0</v>
      </c>
      <c r="I764" s="39">
        <f>IF(D764&gt;0,VLOOKUP(D764,税率表!$A$48:$D$52,3,1),0)</f>
        <v>0</v>
      </c>
      <c r="J764" s="39">
        <f>IF(D764&gt;0,VLOOKUP(D764,税率表!$A$48:$D$52,4,1),0)</f>
        <v>0</v>
      </c>
      <c r="K764" s="39">
        <f>IF(D764&gt;税率表!$F$1,ROUND((D764-J764)/I764,2),'居民劳务费-倒算'!D764)</f>
        <v>0</v>
      </c>
      <c r="L764" s="39">
        <f t="shared" si="64"/>
        <v>0</v>
      </c>
    </row>
    <row r="765" spans="1:12">
      <c r="A765" s="28">
        <v>764</v>
      </c>
      <c r="B765" s="28"/>
      <c r="C765" s="28"/>
      <c r="D765" s="29"/>
      <c r="E765" s="30">
        <f t="shared" si="60"/>
        <v>0</v>
      </c>
      <c r="F765" s="30">
        <f t="shared" si="61"/>
        <v>0</v>
      </c>
      <c r="G765" s="30">
        <f t="shared" si="62"/>
        <v>0</v>
      </c>
      <c r="H765" s="30">
        <f t="shared" si="63"/>
        <v>0</v>
      </c>
      <c r="I765" s="39">
        <f>IF(D765&gt;0,VLOOKUP(D765,税率表!$A$48:$D$52,3,1),0)</f>
        <v>0</v>
      </c>
      <c r="J765" s="39">
        <f>IF(D765&gt;0,VLOOKUP(D765,税率表!$A$48:$D$52,4,1),0)</f>
        <v>0</v>
      </c>
      <c r="K765" s="39">
        <f>IF(D765&gt;税率表!$F$1,ROUND((D765-J765)/I765,2),'居民劳务费-倒算'!D765)</f>
        <v>0</v>
      </c>
      <c r="L765" s="39">
        <f t="shared" si="64"/>
        <v>0</v>
      </c>
    </row>
    <row r="766" spans="1:12">
      <c r="A766" s="28">
        <v>765</v>
      </c>
      <c r="B766" s="28"/>
      <c r="C766" s="28"/>
      <c r="D766" s="29"/>
      <c r="E766" s="30">
        <f t="shared" si="60"/>
        <v>0</v>
      </c>
      <c r="F766" s="30">
        <f t="shared" si="61"/>
        <v>0</v>
      </c>
      <c r="G766" s="30">
        <f t="shared" si="62"/>
        <v>0</v>
      </c>
      <c r="H766" s="30">
        <f t="shared" si="63"/>
        <v>0</v>
      </c>
      <c r="I766" s="39">
        <f>IF(D766&gt;0,VLOOKUP(D766,税率表!$A$48:$D$52,3,1),0)</f>
        <v>0</v>
      </c>
      <c r="J766" s="39">
        <f>IF(D766&gt;0,VLOOKUP(D766,税率表!$A$48:$D$52,4,1),0)</f>
        <v>0</v>
      </c>
      <c r="K766" s="39">
        <f>IF(D766&gt;税率表!$F$1,ROUND((D766-J766)/I766,2),'居民劳务费-倒算'!D766)</f>
        <v>0</v>
      </c>
      <c r="L766" s="39">
        <f t="shared" si="64"/>
        <v>0</v>
      </c>
    </row>
    <row r="767" spans="1:12">
      <c r="A767" s="28">
        <v>766</v>
      </c>
      <c r="B767" s="28"/>
      <c r="C767" s="28"/>
      <c r="D767" s="29"/>
      <c r="E767" s="30">
        <f t="shared" si="60"/>
        <v>0</v>
      </c>
      <c r="F767" s="30">
        <f t="shared" si="61"/>
        <v>0</v>
      </c>
      <c r="G767" s="30">
        <f t="shared" si="62"/>
        <v>0</v>
      </c>
      <c r="H767" s="30">
        <f t="shared" si="63"/>
        <v>0</v>
      </c>
      <c r="I767" s="39">
        <f>IF(D767&gt;0,VLOOKUP(D767,税率表!$A$48:$D$52,3,1),0)</f>
        <v>0</v>
      </c>
      <c r="J767" s="39">
        <f>IF(D767&gt;0,VLOOKUP(D767,税率表!$A$48:$D$52,4,1),0)</f>
        <v>0</v>
      </c>
      <c r="K767" s="39">
        <f>IF(D767&gt;税率表!$F$1,ROUND((D767-J767)/I767,2),'居民劳务费-倒算'!D767)</f>
        <v>0</v>
      </c>
      <c r="L767" s="39">
        <f t="shared" si="64"/>
        <v>0</v>
      </c>
    </row>
    <row r="768" spans="1:12">
      <c r="A768" s="28">
        <v>767</v>
      </c>
      <c r="B768" s="28"/>
      <c r="C768" s="28"/>
      <c r="D768" s="29"/>
      <c r="E768" s="30">
        <f t="shared" si="60"/>
        <v>0</v>
      </c>
      <c r="F768" s="30">
        <f t="shared" si="61"/>
        <v>0</v>
      </c>
      <c r="G768" s="30">
        <f t="shared" si="62"/>
        <v>0</v>
      </c>
      <c r="H768" s="30">
        <f t="shared" si="63"/>
        <v>0</v>
      </c>
      <c r="I768" s="39">
        <f>IF(D768&gt;0,VLOOKUP(D768,税率表!$A$48:$D$52,3,1),0)</f>
        <v>0</v>
      </c>
      <c r="J768" s="39">
        <f>IF(D768&gt;0,VLOOKUP(D768,税率表!$A$48:$D$52,4,1),0)</f>
        <v>0</v>
      </c>
      <c r="K768" s="39">
        <f>IF(D768&gt;税率表!$F$1,ROUND((D768-J768)/I768,2),'居民劳务费-倒算'!D768)</f>
        <v>0</v>
      </c>
      <c r="L768" s="39">
        <f t="shared" si="64"/>
        <v>0</v>
      </c>
    </row>
    <row r="769" spans="1:12">
      <c r="A769" s="28">
        <v>768</v>
      </c>
      <c r="B769" s="28"/>
      <c r="C769" s="28"/>
      <c r="D769" s="29"/>
      <c r="E769" s="30">
        <f t="shared" si="60"/>
        <v>0</v>
      </c>
      <c r="F769" s="30">
        <f t="shared" si="61"/>
        <v>0</v>
      </c>
      <c r="G769" s="30">
        <f t="shared" si="62"/>
        <v>0</v>
      </c>
      <c r="H769" s="30">
        <f t="shared" si="63"/>
        <v>0</v>
      </c>
      <c r="I769" s="39">
        <f>IF(D769&gt;0,VLOOKUP(D769,税率表!$A$48:$D$52,3,1),0)</f>
        <v>0</v>
      </c>
      <c r="J769" s="39">
        <f>IF(D769&gt;0,VLOOKUP(D769,税率表!$A$48:$D$52,4,1),0)</f>
        <v>0</v>
      </c>
      <c r="K769" s="39">
        <f>IF(D769&gt;税率表!$F$1,ROUND((D769-J769)/I769,2),'居民劳务费-倒算'!D769)</f>
        <v>0</v>
      </c>
      <c r="L769" s="39">
        <f t="shared" si="64"/>
        <v>0</v>
      </c>
    </row>
    <row r="770" spans="1:12">
      <c r="A770" s="28">
        <v>769</v>
      </c>
      <c r="B770" s="28"/>
      <c r="C770" s="28"/>
      <c r="D770" s="29"/>
      <c r="E770" s="30">
        <f t="shared" si="60"/>
        <v>0</v>
      </c>
      <c r="F770" s="30">
        <f t="shared" si="61"/>
        <v>0</v>
      </c>
      <c r="G770" s="30">
        <f t="shared" si="62"/>
        <v>0</v>
      </c>
      <c r="H770" s="30">
        <f t="shared" si="63"/>
        <v>0</v>
      </c>
      <c r="I770" s="39">
        <f>IF(D770&gt;0,VLOOKUP(D770,税率表!$A$48:$D$52,3,1),0)</f>
        <v>0</v>
      </c>
      <c r="J770" s="39">
        <f>IF(D770&gt;0,VLOOKUP(D770,税率表!$A$48:$D$52,4,1),0)</f>
        <v>0</v>
      </c>
      <c r="K770" s="39">
        <f>IF(D770&gt;税率表!$F$1,ROUND((D770-J770)/I770,2),'居民劳务费-倒算'!D770)</f>
        <v>0</v>
      </c>
      <c r="L770" s="39">
        <f t="shared" si="64"/>
        <v>0</v>
      </c>
    </row>
    <row r="771" spans="1:12">
      <c r="A771" s="28">
        <v>770</v>
      </c>
      <c r="B771" s="28"/>
      <c r="C771" s="28"/>
      <c r="D771" s="29"/>
      <c r="E771" s="30">
        <f t="shared" si="60"/>
        <v>0</v>
      </c>
      <c r="F771" s="30">
        <f t="shared" si="61"/>
        <v>0</v>
      </c>
      <c r="G771" s="30">
        <f t="shared" si="62"/>
        <v>0</v>
      </c>
      <c r="H771" s="30">
        <f t="shared" si="63"/>
        <v>0</v>
      </c>
      <c r="I771" s="39">
        <f>IF(D771&gt;0,VLOOKUP(D771,税率表!$A$48:$D$52,3,1),0)</f>
        <v>0</v>
      </c>
      <c r="J771" s="39">
        <f>IF(D771&gt;0,VLOOKUP(D771,税率表!$A$48:$D$52,4,1),0)</f>
        <v>0</v>
      </c>
      <c r="K771" s="39">
        <f>IF(D771&gt;税率表!$F$1,ROUND((D771-J771)/I771,2),'居民劳务费-倒算'!D771)</f>
        <v>0</v>
      </c>
      <c r="L771" s="39">
        <f t="shared" si="64"/>
        <v>0</v>
      </c>
    </row>
    <row r="772" spans="1:12">
      <c r="A772" s="28">
        <v>771</v>
      </c>
      <c r="B772" s="28"/>
      <c r="C772" s="28"/>
      <c r="D772" s="29"/>
      <c r="E772" s="30">
        <f t="shared" si="60"/>
        <v>0</v>
      </c>
      <c r="F772" s="30">
        <f t="shared" si="61"/>
        <v>0</v>
      </c>
      <c r="G772" s="30">
        <f t="shared" si="62"/>
        <v>0</v>
      </c>
      <c r="H772" s="30">
        <f t="shared" si="63"/>
        <v>0</v>
      </c>
      <c r="I772" s="39">
        <f>IF(D772&gt;0,VLOOKUP(D772,税率表!$A$48:$D$52,3,1),0)</f>
        <v>0</v>
      </c>
      <c r="J772" s="39">
        <f>IF(D772&gt;0,VLOOKUP(D772,税率表!$A$48:$D$52,4,1),0)</f>
        <v>0</v>
      </c>
      <c r="K772" s="39">
        <f>IF(D772&gt;税率表!$F$1,ROUND((D772-J772)/I772,2),'居民劳务费-倒算'!D772)</f>
        <v>0</v>
      </c>
      <c r="L772" s="39">
        <f t="shared" si="64"/>
        <v>0</v>
      </c>
    </row>
    <row r="773" spans="1:12">
      <c r="A773" s="28">
        <v>772</v>
      </c>
      <c r="B773" s="28"/>
      <c r="C773" s="28"/>
      <c r="D773" s="29"/>
      <c r="E773" s="30">
        <f t="shared" si="60"/>
        <v>0</v>
      </c>
      <c r="F773" s="30">
        <f t="shared" si="61"/>
        <v>0</v>
      </c>
      <c r="G773" s="30">
        <f t="shared" si="62"/>
        <v>0</v>
      </c>
      <c r="H773" s="30">
        <f t="shared" si="63"/>
        <v>0</v>
      </c>
      <c r="I773" s="39">
        <f>IF(D773&gt;0,VLOOKUP(D773,税率表!$A$48:$D$52,3,1),0)</f>
        <v>0</v>
      </c>
      <c r="J773" s="39">
        <f>IF(D773&gt;0,VLOOKUP(D773,税率表!$A$48:$D$52,4,1),0)</f>
        <v>0</v>
      </c>
      <c r="K773" s="39">
        <f>IF(D773&gt;税率表!$F$1,ROUND((D773-J773)/I773,2),'居民劳务费-倒算'!D773)</f>
        <v>0</v>
      </c>
      <c r="L773" s="39">
        <f t="shared" si="64"/>
        <v>0</v>
      </c>
    </row>
    <row r="774" spans="1:12">
      <c r="A774" s="28">
        <v>773</v>
      </c>
      <c r="B774" s="28"/>
      <c r="C774" s="28"/>
      <c r="D774" s="29"/>
      <c r="E774" s="30">
        <f t="shared" si="60"/>
        <v>0</v>
      </c>
      <c r="F774" s="30">
        <f t="shared" si="61"/>
        <v>0</v>
      </c>
      <c r="G774" s="30">
        <f t="shared" si="62"/>
        <v>0</v>
      </c>
      <c r="H774" s="30">
        <f t="shared" si="63"/>
        <v>0</v>
      </c>
      <c r="I774" s="39">
        <f>IF(D774&gt;0,VLOOKUP(D774,税率表!$A$48:$D$52,3,1),0)</f>
        <v>0</v>
      </c>
      <c r="J774" s="39">
        <f>IF(D774&gt;0,VLOOKUP(D774,税率表!$A$48:$D$52,4,1),0)</f>
        <v>0</v>
      </c>
      <c r="K774" s="39">
        <f>IF(D774&gt;税率表!$F$1,ROUND((D774-J774)/I774,2),'居民劳务费-倒算'!D774)</f>
        <v>0</v>
      </c>
      <c r="L774" s="39">
        <f t="shared" si="64"/>
        <v>0</v>
      </c>
    </row>
    <row r="775" spans="1:12">
      <c r="A775" s="28">
        <v>774</v>
      </c>
      <c r="B775" s="28"/>
      <c r="C775" s="28"/>
      <c r="D775" s="29"/>
      <c r="E775" s="30">
        <f t="shared" si="60"/>
        <v>0</v>
      </c>
      <c r="F775" s="30">
        <f t="shared" si="61"/>
        <v>0</v>
      </c>
      <c r="G775" s="30">
        <f t="shared" si="62"/>
        <v>0</v>
      </c>
      <c r="H775" s="30">
        <f t="shared" si="63"/>
        <v>0</v>
      </c>
      <c r="I775" s="39">
        <f>IF(D775&gt;0,VLOOKUP(D775,税率表!$A$48:$D$52,3,1),0)</f>
        <v>0</v>
      </c>
      <c r="J775" s="39">
        <f>IF(D775&gt;0,VLOOKUP(D775,税率表!$A$48:$D$52,4,1),0)</f>
        <v>0</v>
      </c>
      <c r="K775" s="39">
        <f>IF(D775&gt;税率表!$F$1,ROUND((D775-J775)/I775,2),'居民劳务费-倒算'!D775)</f>
        <v>0</v>
      </c>
      <c r="L775" s="39">
        <f t="shared" si="64"/>
        <v>0</v>
      </c>
    </row>
    <row r="776" spans="1:12">
      <c r="A776" s="28">
        <v>775</v>
      </c>
      <c r="B776" s="28"/>
      <c r="C776" s="28"/>
      <c r="D776" s="29"/>
      <c r="E776" s="30">
        <f t="shared" si="60"/>
        <v>0</v>
      </c>
      <c r="F776" s="30">
        <f t="shared" si="61"/>
        <v>0</v>
      </c>
      <c r="G776" s="30">
        <f t="shared" si="62"/>
        <v>0</v>
      </c>
      <c r="H776" s="30">
        <f t="shared" si="63"/>
        <v>0</v>
      </c>
      <c r="I776" s="39">
        <f>IF(D776&gt;0,VLOOKUP(D776,税率表!$A$48:$D$52,3,1),0)</f>
        <v>0</v>
      </c>
      <c r="J776" s="39">
        <f>IF(D776&gt;0,VLOOKUP(D776,税率表!$A$48:$D$52,4,1),0)</f>
        <v>0</v>
      </c>
      <c r="K776" s="39">
        <f>IF(D776&gt;税率表!$F$1,ROUND((D776-J776)/I776,2),'居民劳务费-倒算'!D776)</f>
        <v>0</v>
      </c>
      <c r="L776" s="39">
        <f t="shared" si="64"/>
        <v>0</v>
      </c>
    </row>
    <row r="777" spans="1:12">
      <c r="A777" s="28">
        <v>776</v>
      </c>
      <c r="B777" s="28"/>
      <c r="C777" s="28"/>
      <c r="D777" s="29"/>
      <c r="E777" s="30">
        <f t="shared" si="60"/>
        <v>0</v>
      </c>
      <c r="F777" s="30">
        <f t="shared" si="61"/>
        <v>0</v>
      </c>
      <c r="G777" s="30">
        <f t="shared" si="62"/>
        <v>0</v>
      </c>
      <c r="H777" s="30">
        <f t="shared" si="63"/>
        <v>0</v>
      </c>
      <c r="I777" s="39">
        <f>IF(D777&gt;0,VLOOKUP(D777,税率表!$A$48:$D$52,3,1),0)</f>
        <v>0</v>
      </c>
      <c r="J777" s="39">
        <f>IF(D777&gt;0,VLOOKUP(D777,税率表!$A$48:$D$52,4,1),0)</f>
        <v>0</v>
      </c>
      <c r="K777" s="39">
        <f>IF(D777&gt;税率表!$F$1,ROUND((D777-J777)/I777,2),'居民劳务费-倒算'!D777)</f>
        <v>0</v>
      </c>
      <c r="L777" s="39">
        <f t="shared" si="64"/>
        <v>0</v>
      </c>
    </row>
    <row r="778" spans="1:12">
      <c r="A778" s="28">
        <v>777</v>
      </c>
      <c r="B778" s="28"/>
      <c r="C778" s="28"/>
      <c r="D778" s="29"/>
      <c r="E778" s="30">
        <f t="shared" ref="E778:E841" si="65">ROUND(IF(H778&lt;=800,0,IF(H778&lt;=25000,20%,IF(H778&lt;=62500,30%,IF(H778&gt;62500,40%)))),2)</f>
        <v>0</v>
      </c>
      <c r="F778" s="30">
        <f t="shared" ref="F778:F841" si="66">IF(D778="",0,ROUND(IF(H778&lt;=25000,0,IF(H778&lt;=62500,2000,7000)),2))</f>
        <v>0</v>
      </c>
      <c r="G778" s="30">
        <f t="shared" ref="G778:G841" si="67">ROUND(H778-D778,2)</f>
        <v>0</v>
      </c>
      <c r="H778" s="30">
        <f t="shared" ref="H778:H841" si="68">ROUND(IF(D778&lt;=800,D778,IF(D778&lt;=3360,(D778-160)/0.8,IF(D778&lt;=21000,D778/0.84,IF(D778&lt;=49500,(D778-2000)/0.76,IF(D778&gt;49500,(D778-7000)/0.68))))),2)</f>
        <v>0</v>
      </c>
      <c r="I778" s="39">
        <f>IF(D778&gt;0,VLOOKUP(D778,税率表!$A$48:$D$52,3,1),0)</f>
        <v>0</v>
      </c>
      <c r="J778" s="39">
        <f>IF(D778&gt;0,VLOOKUP(D778,税率表!$A$48:$D$52,4,1),0)</f>
        <v>0</v>
      </c>
      <c r="K778" s="39">
        <f>IF(D778&gt;税率表!$F$1,ROUND((D778-J778)/I778,2),'居民劳务费-倒算'!D778)</f>
        <v>0</v>
      </c>
      <c r="L778" s="39">
        <f t="shared" ref="L778:L841" si="69">K778-D778</f>
        <v>0</v>
      </c>
    </row>
    <row r="779" spans="1:12">
      <c r="A779" s="28">
        <v>778</v>
      </c>
      <c r="B779" s="28"/>
      <c r="C779" s="28"/>
      <c r="D779" s="29"/>
      <c r="E779" s="30">
        <f t="shared" si="65"/>
        <v>0</v>
      </c>
      <c r="F779" s="30">
        <f t="shared" si="66"/>
        <v>0</v>
      </c>
      <c r="G779" s="30">
        <f t="shared" si="67"/>
        <v>0</v>
      </c>
      <c r="H779" s="30">
        <f t="shared" si="68"/>
        <v>0</v>
      </c>
      <c r="I779" s="39">
        <f>IF(D779&gt;0,VLOOKUP(D779,税率表!$A$48:$D$52,3,1),0)</f>
        <v>0</v>
      </c>
      <c r="J779" s="39">
        <f>IF(D779&gt;0,VLOOKUP(D779,税率表!$A$48:$D$52,4,1),0)</f>
        <v>0</v>
      </c>
      <c r="K779" s="39">
        <f>IF(D779&gt;税率表!$F$1,ROUND((D779-J779)/I779,2),'居民劳务费-倒算'!D779)</f>
        <v>0</v>
      </c>
      <c r="L779" s="39">
        <f t="shared" si="69"/>
        <v>0</v>
      </c>
    </row>
    <row r="780" spans="1:12">
      <c r="A780" s="28">
        <v>779</v>
      </c>
      <c r="B780" s="28"/>
      <c r="C780" s="28"/>
      <c r="D780" s="29"/>
      <c r="E780" s="30">
        <f t="shared" si="65"/>
        <v>0</v>
      </c>
      <c r="F780" s="30">
        <f t="shared" si="66"/>
        <v>0</v>
      </c>
      <c r="G780" s="30">
        <f t="shared" si="67"/>
        <v>0</v>
      </c>
      <c r="H780" s="30">
        <f t="shared" si="68"/>
        <v>0</v>
      </c>
      <c r="I780" s="39">
        <f>IF(D780&gt;0,VLOOKUP(D780,税率表!$A$48:$D$52,3,1),0)</f>
        <v>0</v>
      </c>
      <c r="J780" s="39">
        <f>IF(D780&gt;0,VLOOKUP(D780,税率表!$A$48:$D$52,4,1),0)</f>
        <v>0</v>
      </c>
      <c r="K780" s="39">
        <f>IF(D780&gt;税率表!$F$1,ROUND((D780-J780)/I780,2),'居民劳务费-倒算'!D780)</f>
        <v>0</v>
      </c>
      <c r="L780" s="39">
        <f t="shared" si="69"/>
        <v>0</v>
      </c>
    </row>
    <row r="781" spans="1:12">
      <c r="A781" s="28">
        <v>780</v>
      </c>
      <c r="B781" s="28"/>
      <c r="C781" s="28"/>
      <c r="D781" s="29"/>
      <c r="E781" s="30">
        <f t="shared" si="65"/>
        <v>0</v>
      </c>
      <c r="F781" s="30">
        <f t="shared" si="66"/>
        <v>0</v>
      </c>
      <c r="G781" s="30">
        <f t="shared" si="67"/>
        <v>0</v>
      </c>
      <c r="H781" s="30">
        <f t="shared" si="68"/>
        <v>0</v>
      </c>
      <c r="I781" s="39">
        <f>IF(D781&gt;0,VLOOKUP(D781,税率表!$A$48:$D$52,3,1),0)</f>
        <v>0</v>
      </c>
      <c r="J781" s="39">
        <f>IF(D781&gt;0,VLOOKUP(D781,税率表!$A$48:$D$52,4,1),0)</f>
        <v>0</v>
      </c>
      <c r="K781" s="39">
        <f>IF(D781&gt;税率表!$F$1,ROUND((D781-J781)/I781,2),'居民劳务费-倒算'!D781)</f>
        <v>0</v>
      </c>
      <c r="L781" s="39">
        <f t="shared" si="69"/>
        <v>0</v>
      </c>
    </row>
    <row r="782" spans="1:12">
      <c r="A782" s="28">
        <v>781</v>
      </c>
      <c r="B782" s="28"/>
      <c r="C782" s="28"/>
      <c r="D782" s="29"/>
      <c r="E782" s="30">
        <f t="shared" si="65"/>
        <v>0</v>
      </c>
      <c r="F782" s="30">
        <f t="shared" si="66"/>
        <v>0</v>
      </c>
      <c r="G782" s="30">
        <f t="shared" si="67"/>
        <v>0</v>
      </c>
      <c r="H782" s="30">
        <f t="shared" si="68"/>
        <v>0</v>
      </c>
      <c r="I782" s="39">
        <f>IF(D782&gt;0,VLOOKUP(D782,税率表!$A$48:$D$52,3,1),0)</f>
        <v>0</v>
      </c>
      <c r="J782" s="39">
        <f>IF(D782&gt;0,VLOOKUP(D782,税率表!$A$48:$D$52,4,1),0)</f>
        <v>0</v>
      </c>
      <c r="K782" s="39">
        <f>IF(D782&gt;税率表!$F$1,ROUND((D782-J782)/I782,2),'居民劳务费-倒算'!D782)</f>
        <v>0</v>
      </c>
      <c r="L782" s="39">
        <f t="shared" si="69"/>
        <v>0</v>
      </c>
    </row>
    <row r="783" spans="1:12">
      <c r="A783" s="28">
        <v>782</v>
      </c>
      <c r="B783" s="28"/>
      <c r="C783" s="28"/>
      <c r="D783" s="29"/>
      <c r="E783" s="30">
        <f t="shared" si="65"/>
        <v>0</v>
      </c>
      <c r="F783" s="30">
        <f t="shared" si="66"/>
        <v>0</v>
      </c>
      <c r="G783" s="30">
        <f t="shared" si="67"/>
        <v>0</v>
      </c>
      <c r="H783" s="30">
        <f t="shared" si="68"/>
        <v>0</v>
      </c>
      <c r="I783" s="39">
        <f>IF(D783&gt;0,VLOOKUP(D783,税率表!$A$48:$D$52,3,1),0)</f>
        <v>0</v>
      </c>
      <c r="J783" s="39">
        <f>IF(D783&gt;0,VLOOKUP(D783,税率表!$A$48:$D$52,4,1),0)</f>
        <v>0</v>
      </c>
      <c r="K783" s="39">
        <f>IF(D783&gt;税率表!$F$1,ROUND((D783-J783)/I783,2),'居民劳务费-倒算'!D783)</f>
        <v>0</v>
      </c>
      <c r="L783" s="39">
        <f t="shared" si="69"/>
        <v>0</v>
      </c>
    </row>
    <row r="784" spans="1:12">
      <c r="A784" s="28">
        <v>783</v>
      </c>
      <c r="B784" s="28"/>
      <c r="C784" s="28"/>
      <c r="D784" s="29"/>
      <c r="E784" s="30">
        <f t="shared" si="65"/>
        <v>0</v>
      </c>
      <c r="F784" s="30">
        <f t="shared" si="66"/>
        <v>0</v>
      </c>
      <c r="G784" s="30">
        <f t="shared" si="67"/>
        <v>0</v>
      </c>
      <c r="H784" s="30">
        <f t="shared" si="68"/>
        <v>0</v>
      </c>
      <c r="I784" s="39">
        <f>IF(D784&gt;0,VLOOKUP(D784,税率表!$A$48:$D$52,3,1),0)</f>
        <v>0</v>
      </c>
      <c r="J784" s="39">
        <f>IF(D784&gt;0,VLOOKUP(D784,税率表!$A$48:$D$52,4,1),0)</f>
        <v>0</v>
      </c>
      <c r="K784" s="39">
        <f>IF(D784&gt;税率表!$F$1,ROUND((D784-J784)/I784,2),'居民劳务费-倒算'!D784)</f>
        <v>0</v>
      </c>
      <c r="L784" s="39">
        <f t="shared" si="69"/>
        <v>0</v>
      </c>
    </row>
    <row r="785" spans="1:12">
      <c r="A785" s="28">
        <v>784</v>
      </c>
      <c r="B785" s="28"/>
      <c r="C785" s="28"/>
      <c r="D785" s="29"/>
      <c r="E785" s="30">
        <f t="shared" si="65"/>
        <v>0</v>
      </c>
      <c r="F785" s="30">
        <f t="shared" si="66"/>
        <v>0</v>
      </c>
      <c r="G785" s="30">
        <f t="shared" si="67"/>
        <v>0</v>
      </c>
      <c r="H785" s="30">
        <f t="shared" si="68"/>
        <v>0</v>
      </c>
      <c r="I785" s="39">
        <f>IF(D785&gt;0,VLOOKUP(D785,税率表!$A$48:$D$52,3,1),0)</f>
        <v>0</v>
      </c>
      <c r="J785" s="39">
        <f>IF(D785&gt;0,VLOOKUP(D785,税率表!$A$48:$D$52,4,1),0)</f>
        <v>0</v>
      </c>
      <c r="K785" s="39">
        <f>IF(D785&gt;税率表!$F$1,ROUND((D785-J785)/I785,2),'居民劳务费-倒算'!D785)</f>
        <v>0</v>
      </c>
      <c r="L785" s="39">
        <f t="shared" si="69"/>
        <v>0</v>
      </c>
    </row>
    <row r="786" spans="1:12">
      <c r="A786" s="28">
        <v>785</v>
      </c>
      <c r="B786" s="28"/>
      <c r="C786" s="28"/>
      <c r="D786" s="29"/>
      <c r="E786" s="30">
        <f t="shared" si="65"/>
        <v>0</v>
      </c>
      <c r="F786" s="30">
        <f t="shared" si="66"/>
        <v>0</v>
      </c>
      <c r="G786" s="30">
        <f t="shared" si="67"/>
        <v>0</v>
      </c>
      <c r="H786" s="30">
        <f t="shared" si="68"/>
        <v>0</v>
      </c>
      <c r="I786" s="39">
        <f>IF(D786&gt;0,VLOOKUP(D786,税率表!$A$48:$D$52,3,1),0)</f>
        <v>0</v>
      </c>
      <c r="J786" s="39">
        <f>IF(D786&gt;0,VLOOKUP(D786,税率表!$A$48:$D$52,4,1),0)</f>
        <v>0</v>
      </c>
      <c r="K786" s="39">
        <f>IF(D786&gt;税率表!$F$1,ROUND((D786-J786)/I786,2),'居民劳务费-倒算'!D786)</f>
        <v>0</v>
      </c>
      <c r="L786" s="39">
        <f t="shared" si="69"/>
        <v>0</v>
      </c>
    </row>
    <row r="787" spans="1:12">
      <c r="A787" s="28">
        <v>786</v>
      </c>
      <c r="B787" s="28"/>
      <c r="C787" s="28"/>
      <c r="D787" s="29"/>
      <c r="E787" s="30">
        <f t="shared" si="65"/>
        <v>0</v>
      </c>
      <c r="F787" s="30">
        <f t="shared" si="66"/>
        <v>0</v>
      </c>
      <c r="G787" s="30">
        <f t="shared" si="67"/>
        <v>0</v>
      </c>
      <c r="H787" s="30">
        <f t="shared" si="68"/>
        <v>0</v>
      </c>
      <c r="I787" s="39">
        <f>IF(D787&gt;0,VLOOKUP(D787,税率表!$A$48:$D$52,3,1),0)</f>
        <v>0</v>
      </c>
      <c r="J787" s="39">
        <f>IF(D787&gt;0,VLOOKUP(D787,税率表!$A$48:$D$52,4,1),0)</f>
        <v>0</v>
      </c>
      <c r="K787" s="39">
        <f>IF(D787&gt;税率表!$F$1,ROUND((D787-J787)/I787,2),'居民劳务费-倒算'!D787)</f>
        <v>0</v>
      </c>
      <c r="L787" s="39">
        <f t="shared" si="69"/>
        <v>0</v>
      </c>
    </row>
    <row r="788" spans="1:12">
      <c r="A788" s="28">
        <v>787</v>
      </c>
      <c r="B788" s="28"/>
      <c r="C788" s="28"/>
      <c r="D788" s="29"/>
      <c r="E788" s="30">
        <f t="shared" si="65"/>
        <v>0</v>
      </c>
      <c r="F788" s="30">
        <f t="shared" si="66"/>
        <v>0</v>
      </c>
      <c r="G788" s="30">
        <f t="shared" si="67"/>
        <v>0</v>
      </c>
      <c r="H788" s="30">
        <f t="shared" si="68"/>
        <v>0</v>
      </c>
      <c r="I788" s="39">
        <f>IF(D788&gt;0,VLOOKUP(D788,税率表!$A$48:$D$52,3,1),0)</f>
        <v>0</v>
      </c>
      <c r="J788" s="39">
        <f>IF(D788&gt;0,VLOOKUP(D788,税率表!$A$48:$D$52,4,1),0)</f>
        <v>0</v>
      </c>
      <c r="K788" s="39">
        <f>IF(D788&gt;税率表!$F$1,ROUND((D788-J788)/I788,2),'居民劳务费-倒算'!D788)</f>
        <v>0</v>
      </c>
      <c r="L788" s="39">
        <f t="shared" si="69"/>
        <v>0</v>
      </c>
    </row>
    <row r="789" spans="1:12">
      <c r="A789" s="28">
        <v>788</v>
      </c>
      <c r="B789" s="28"/>
      <c r="C789" s="28"/>
      <c r="D789" s="29"/>
      <c r="E789" s="30">
        <f t="shared" si="65"/>
        <v>0</v>
      </c>
      <c r="F789" s="30">
        <f t="shared" si="66"/>
        <v>0</v>
      </c>
      <c r="G789" s="30">
        <f t="shared" si="67"/>
        <v>0</v>
      </c>
      <c r="H789" s="30">
        <f t="shared" si="68"/>
        <v>0</v>
      </c>
      <c r="I789" s="39">
        <f>IF(D789&gt;0,VLOOKUP(D789,税率表!$A$48:$D$52,3,1),0)</f>
        <v>0</v>
      </c>
      <c r="J789" s="39">
        <f>IF(D789&gt;0,VLOOKUP(D789,税率表!$A$48:$D$52,4,1),0)</f>
        <v>0</v>
      </c>
      <c r="K789" s="39">
        <f>IF(D789&gt;税率表!$F$1,ROUND((D789-J789)/I789,2),'居民劳务费-倒算'!D789)</f>
        <v>0</v>
      </c>
      <c r="L789" s="39">
        <f t="shared" si="69"/>
        <v>0</v>
      </c>
    </row>
    <row r="790" spans="1:12">
      <c r="A790" s="28">
        <v>789</v>
      </c>
      <c r="B790" s="28"/>
      <c r="C790" s="28"/>
      <c r="D790" s="29"/>
      <c r="E790" s="30">
        <f t="shared" si="65"/>
        <v>0</v>
      </c>
      <c r="F790" s="30">
        <f t="shared" si="66"/>
        <v>0</v>
      </c>
      <c r="G790" s="30">
        <f t="shared" si="67"/>
        <v>0</v>
      </c>
      <c r="H790" s="30">
        <f t="shared" si="68"/>
        <v>0</v>
      </c>
      <c r="I790" s="39">
        <f>IF(D790&gt;0,VLOOKUP(D790,税率表!$A$48:$D$52,3,1),0)</f>
        <v>0</v>
      </c>
      <c r="J790" s="39">
        <f>IF(D790&gt;0,VLOOKUP(D790,税率表!$A$48:$D$52,4,1),0)</f>
        <v>0</v>
      </c>
      <c r="K790" s="39">
        <f>IF(D790&gt;税率表!$F$1,ROUND((D790-J790)/I790,2),'居民劳务费-倒算'!D790)</f>
        <v>0</v>
      </c>
      <c r="L790" s="39">
        <f t="shared" si="69"/>
        <v>0</v>
      </c>
    </row>
    <row r="791" spans="1:12">
      <c r="A791" s="28">
        <v>790</v>
      </c>
      <c r="B791" s="28"/>
      <c r="C791" s="28"/>
      <c r="D791" s="29"/>
      <c r="E791" s="30">
        <f t="shared" si="65"/>
        <v>0</v>
      </c>
      <c r="F791" s="30">
        <f t="shared" si="66"/>
        <v>0</v>
      </c>
      <c r="G791" s="30">
        <f t="shared" si="67"/>
        <v>0</v>
      </c>
      <c r="H791" s="30">
        <f t="shared" si="68"/>
        <v>0</v>
      </c>
      <c r="I791" s="39">
        <f>IF(D791&gt;0,VLOOKUP(D791,税率表!$A$48:$D$52,3,1),0)</f>
        <v>0</v>
      </c>
      <c r="J791" s="39">
        <f>IF(D791&gt;0,VLOOKUP(D791,税率表!$A$48:$D$52,4,1),0)</f>
        <v>0</v>
      </c>
      <c r="K791" s="39">
        <f>IF(D791&gt;税率表!$F$1,ROUND((D791-J791)/I791,2),'居民劳务费-倒算'!D791)</f>
        <v>0</v>
      </c>
      <c r="L791" s="39">
        <f t="shared" si="69"/>
        <v>0</v>
      </c>
    </row>
    <row r="792" spans="1:12">
      <c r="A792" s="28">
        <v>791</v>
      </c>
      <c r="B792" s="28"/>
      <c r="C792" s="28"/>
      <c r="D792" s="29"/>
      <c r="E792" s="30">
        <f t="shared" si="65"/>
        <v>0</v>
      </c>
      <c r="F792" s="30">
        <f t="shared" si="66"/>
        <v>0</v>
      </c>
      <c r="G792" s="30">
        <f t="shared" si="67"/>
        <v>0</v>
      </c>
      <c r="H792" s="30">
        <f t="shared" si="68"/>
        <v>0</v>
      </c>
      <c r="I792" s="39">
        <f>IF(D792&gt;0,VLOOKUP(D792,税率表!$A$48:$D$52,3,1),0)</f>
        <v>0</v>
      </c>
      <c r="J792" s="39">
        <f>IF(D792&gt;0,VLOOKUP(D792,税率表!$A$48:$D$52,4,1),0)</f>
        <v>0</v>
      </c>
      <c r="K792" s="39">
        <f>IF(D792&gt;税率表!$F$1,ROUND((D792-J792)/I792,2),'居民劳务费-倒算'!D792)</f>
        <v>0</v>
      </c>
      <c r="L792" s="39">
        <f t="shared" si="69"/>
        <v>0</v>
      </c>
    </row>
    <row r="793" spans="1:12">
      <c r="A793" s="28">
        <v>792</v>
      </c>
      <c r="B793" s="28"/>
      <c r="C793" s="28"/>
      <c r="D793" s="29"/>
      <c r="E793" s="30">
        <f t="shared" si="65"/>
        <v>0</v>
      </c>
      <c r="F793" s="30">
        <f t="shared" si="66"/>
        <v>0</v>
      </c>
      <c r="G793" s="30">
        <f t="shared" si="67"/>
        <v>0</v>
      </c>
      <c r="H793" s="30">
        <f t="shared" si="68"/>
        <v>0</v>
      </c>
      <c r="I793" s="39">
        <f>IF(D793&gt;0,VLOOKUP(D793,税率表!$A$48:$D$52,3,1),0)</f>
        <v>0</v>
      </c>
      <c r="J793" s="39">
        <f>IF(D793&gt;0,VLOOKUP(D793,税率表!$A$48:$D$52,4,1),0)</f>
        <v>0</v>
      </c>
      <c r="K793" s="39">
        <f>IF(D793&gt;税率表!$F$1,ROUND((D793-J793)/I793,2),'居民劳务费-倒算'!D793)</f>
        <v>0</v>
      </c>
      <c r="L793" s="39">
        <f t="shared" si="69"/>
        <v>0</v>
      </c>
    </row>
    <row r="794" spans="1:12">
      <c r="A794" s="28">
        <v>793</v>
      </c>
      <c r="B794" s="28"/>
      <c r="C794" s="28"/>
      <c r="D794" s="29"/>
      <c r="E794" s="30">
        <f t="shared" si="65"/>
        <v>0</v>
      </c>
      <c r="F794" s="30">
        <f t="shared" si="66"/>
        <v>0</v>
      </c>
      <c r="G794" s="30">
        <f t="shared" si="67"/>
        <v>0</v>
      </c>
      <c r="H794" s="30">
        <f t="shared" si="68"/>
        <v>0</v>
      </c>
      <c r="I794" s="39">
        <f>IF(D794&gt;0,VLOOKUP(D794,税率表!$A$48:$D$52,3,1),0)</f>
        <v>0</v>
      </c>
      <c r="J794" s="39">
        <f>IF(D794&gt;0,VLOOKUP(D794,税率表!$A$48:$D$52,4,1),0)</f>
        <v>0</v>
      </c>
      <c r="K794" s="39">
        <f>IF(D794&gt;税率表!$F$1,ROUND((D794-J794)/I794,2),'居民劳务费-倒算'!D794)</f>
        <v>0</v>
      </c>
      <c r="L794" s="39">
        <f t="shared" si="69"/>
        <v>0</v>
      </c>
    </row>
    <row r="795" spans="1:12">
      <c r="A795" s="28">
        <v>794</v>
      </c>
      <c r="B795" s="28"/>
      <c r="C795" s="28"/>
      <c r="D795" s="29"/>
      <c r="E795" s="30">
        <f t="shared" si="65"/>
        <v>0</v>
      </c>
      <c r="F795" s="30">
        <f t="shared" si="66"/>
        <v>0</v>
      </c>
      <c r="G795" s="30">
        <f t="shared" si="67"/>
        <v>0</v>
      </c>
      <c r="H795" s="30">
        <f t="shared" si="68"/>
        <v>0</v>
      </c>
      <c r="I795" s="39">
        <f>IF(D795&gt;0,VLOOKUP(D795,税率表!$A$48:$D$52,3,1),0)</f>
        <v>0</v>
      </c>
      <c r="J795" s="39">
        <f>IF(D795&gt;0,VLOOKUP(D795,税率表!$A$48:$D$52,4,1),0)</f>
        <v>0</v>
      </c>
      <c r="K795" s="39">
        <f>IF(D795&gt;税率表!$F$1,ROUND((D795-J795)/I795,2),'居民劳务费-倒算'!D795)</f>
        <v>0</v>
      </c>
      <c r="L795" s="39">
        <f t="shared" si="69"/>
        <v>0</v>
      </c>
    </row>
    <row r="796" spans="1:12">
      <c r="A796" s="28">
        <v>795</v>
      </c>
      <c r="B796" s="28"/>
      <c r="C796" s="28"/>
      <c r="D796" s="29"/>
      <c r="E796" s="30">
        <f t="shared" si="65"/>
        <v>0</v>
      </c>
      <c r="F796" s="30">
        <f t="shared" si="66"/>
        <v>0</v>
      </c>
      <c r="G796" s="30">
        <f t="shared" si="67"/>
        <v>0</v>
      </c>
      <c r="H796" s="30">
        <f t="shared" si="68"/>
        <v>0</v>
      </c>
      <c r="I796" s="39">
        <f>IF(D796&gt;0,VLOOKUP(D796,税率表!$A$48:$D$52,3,1),0)</f>
        <v>0</v>
      </c>
      <c r="J796" s="39">
        <f>IF(D796&gt;0,VLOOKUP(D796,税率表!$A$48:$D$52,4,1),0)</f>
        <v>0</v>
      </c>
      <c r="K796" s="39">
        <f>IF(D796&gt;税率表!$F$1,ROUND((D796-J796)/I796,2),'居民劳务费-倒算'!D796)</f>
        <v>0</v>
      </c>
      <c r="L796" s="39">
        <f t="shared" si="69"/>
        <v>0</v>
      </c>
    </row>
    <row r="797" spans="1:12">
      <c r="A797" s="28">
        <v>796</v>
      </c>
      <c r="B797" s="28"/>
      <c r="C797" s="28"/>
      <c r="D797" s="29"/>
      <c r="E797" s="30">
        <f t="shared" si="65"/>
        <v>0</v>
      </c>
      <c r="F797" s="30">
        <f t="shared" si="66"/>
        <v>0</v>
      </c>
      <c r="G797" s="30">
        <f t="shared" si="67"/>
        <v>0</v>
      </c>
      <c r="H797" s="30">
        <f t="shared" si="68"/>
        <v>0</v>
      </c>
      <c r="I797" s="39">
        <f>IF(D797&gt;0,VLOOKUP(D797,税率表!$A$48:$D$52,3,1),0)</f>
        <v>0</v>
      </c>
      <c r="J797" s="39">
        <f>IF(D797&gt;0,VLOOKUP(D797,税率表!$A$48:$D$52,4,1),0)</f>
        <v>0</v>
      </c>
      <c r="K797" s="39">
        <f>IF(D797&gt;税率表!$F$1,ROUND((D797-J797)/I797,2),'居民劳务费-倒算'!D797)</f>
        <v>0</v>
      </c>
      <c r="L797" s="39">
        <f t="shared" si="69"/>
        <v>0</v>
      </c>
    </row>
    <row r="798" spans="1:12">
      <c r="A798" s="28">
        <v>797</v>
      </c>
      <c r="B798" s="28"/>
      <c r="C798" s="28"/>
      <c r="D798" s="29"/>
      <c r="E798" s="30">
        <f t="shared" si="65"/>
        <v>0</v>
      </c>
      <c r="F798" s="30">
        <f t="shared" si="66"/>
        <v>0</v>
      </c>
      <c r="G798" s="30">
        <f t="shared" si="67"/>
        <v>0</v>
      </c>
      <c r="H798" s="30">
        <f t="shared" si="68"/>
        <v>0</v>
      </c>
      <c r="I798" s="39">
        <f>IF(D798&gt;0,VLOOKUP(D798,税率表!$A$48:$D$52,3,1),0)</f>
        <v>0</v>
      </c>
      <c r="J798" s="39">
        <f>IF(D798&gt;0,VLOOKUP(D798,税率表!$A$48:$D$52,4,1),0)</f>
        <v>0</v>
      </c>
      <c r="K798" s="39">
        <f>IF(D798&gt;税率表!$F$1,ROUND((D798-J798)/I798,2),'居民劳务费-倒算'!D798)</f>
        <v>0</v>
      </c>
      <c r="L798" s="39">
        <f t="shared" si="69"/>
        <v>0</v>
      </c>
    </row>
    <row r="799" spans="1:12">
      <c r="A799" s="28">
        <v>798</v>
      </c>
      <c r="B799" s="28"/>
      <c r="C799" s="28"/>
      <c r="D799" s="29"/>
      <c r="E799" s="30">
        <f t="shared" si="65"/>
        <v>0</v>
      </c>
      <c r="F799" s="30">
        <f t="shared" si="66"/>
        <v>0</v>
      </c>
      <c r="G799" s="30">
        <f t="shared" si="67"/>
        <v>0</v>
      </c>
      <c r="H799" s="30">
        <f t="shared" si="68"/>
        <v>0</v>
      </c>
      <c r="I799" s="39">
        <f>IF(D799&gt;0,VLOOKUP(D799,税率表!$A$48:$D$52,3,1),0)</f>
        <v>0</v>
      </c>
      <c r="J799" s="39">
        <f>IF(D799&gt;0,VLOOKUP(D799,税率表!$A$48:$D$52,4,1),0)</f>
        <v>0</v>
      </c>
      <c r="K799" s="39">
        <f>IF(D799&gt;税率表!$F$1,ROUND((D799-J799)/I799,2),'居民劳务费-倒算'!D799)</f>
        <v>0</v>
      </c>
      <c r="L799" s="39">
        <f t="shared" si="69"/>
        <v>0</v>
      </c>
    </row>
    <row r="800" spans="1:12">
      <c r="A800" s="28">
        <v>799</v>
      </c>
      <c r="B800" s="28"/>
      <c r="C800" s="28"/>
      <c r="D800" s="29"/>
      <c r="E800" s="30">
        <f t="shared" si="65"/>
        <v>0</v>
      </c>
      <c r="F800" s="30">
        <f t="shared" si="66"/>
        <v>0</v>
      </c>
      <c r="G800" s="30">
        <f t="shared" si="67"/>
        <v>0</v>
      </c>
      <c r="H800" s="30">
        <f t="shared" si="68"/>
        <v>0</v>
      </c>
      <c r="I800" s="39">
        <f>IF(D800&gt;0,VLOOKUP(D800,税率表!$A$48:$D$52,3,1),0)</f>
        <v>0</v>
      </c>
      <c r="J800" s="39">
        <f>IF(D800&gt;0,VLOOKUP(D800,税率表!$A$48:$D$52,4,1),0)</f>
        <v>0</v>
      </c>
      <c r="K800" s="39">
        <f>IF(D800&gt;税率表!$F$1,ROUND((D800-J800)/I800,2),'居民劳务费-倒算'!D800)</f>
        <v>0</v>
      </c>
      <c r="L800" s="39">
        <f t="shared" si="69"/>
        <v>0</v>
      </c>
    </row>
    <row r="801" spans="1:12">
      <c r="A801" s="28">
        <v>800</v>
      </c>
      <c r="B801" s="28"/>
      <c r="C801" s="28"/>
      <c r="D801" s="29"/>
      <c r="E801" s="30">
        <f t="shared" si="65"/>
        <v>0</v>
      </c>
      <c r="F801" s="30">
        <f t="shared" si="66"/>
        <v>0</v>
      </c>
      <c r="G801" s="30">
        <f t="shared" si="67"/>
        <v>0</v>
      </c>
      <c r="H801" s="30">
        <f t="shared" si="68"/>
        <v>0</v>
      </c>
      <c r="I801" s="39">
        <f>IF(D801&gt;0,VLOOKUP(D801,税率表!$A$48:$D$52,3,1),0)</f>
        <v>0</v>
      </c>
      <c r="J801" s="39">
        <f>IF(D801&gt;0,VLOOKUP(D801,税率表!$A$48:$D$52,4,1),0)</f>
        <v>0</v>
      </c>
      <c r="K801" s="39">
        <f>IF(D801&gt;税率表!$F$1,ROUND((D801-J801)/I801,2),'居民劳务费-倒算'!D801)</f>
        <v>0</v>
      </c>
      <c r="L801" s="39">
        <f t="shared" si="69"/>
        <v>0</v>
      </c>
    </row>
    <row r="802" spans="1:12">
      <c r="A802" s="28">
        <v>801</v>
      </c>
      <c r="B802" s="28"/>
      <c r="C802" s="28"/>
      <c r="D802" s="29"/>
      <c r="E802" s="30">
        <f t="shared" si="65"/>
        <v>0</v>
      </c>
      <c r="F802" s="30">
        <f t="shared" si="66"/>
        <v>0</v>
      </c>
      <c r="G802" s="30">
        <f t="shared" si="67"/>
        <v>0</v>
      </c>
      <c r="H802" s="30">
        <f t="shared" si="68"/>
        <v>0</v>
      </c>
      <c r="I802" s="39">
        <f>IF(D802&gt;0,VLOOKUP(D802,税率表!$A$48:$D$52,3,1),0)</f>
        <v>0</v>
      </c>
      <c r="J802" s="39">
        <f>IF(D802&gt;0,VLOOKUP(D802,税率表!$A$48:$D$52,4,1),0)</f>
        <v>0</v>
      </c>
      <c r="K802" s="39">
        <f>IF(D802&gt;税率表!$F$1,ROUND((D802-J802)/I802,2),'居民劳务费-倒算'!D802)</f>
        <v>0</v>
      </c>
      <c r="L802" s="39">
        <f t="shared" si="69"/>
        <v>0</v>
      </c>
    </row>
    <row r="803" spans="1:12">
      <c r="A803" s="28">
        <v>802</v>
      </c>
      <c r="B803" s="28"/>
      <c r="C803" s="28"/>
      <c r="D803" s="29"/>
      <c r="E803" s="30">
        <f t="shared" si="65"/>
        <v>0</v>
      </c>
      <c r="F803" s="30">
        <f t="shared" si="66"/>
        <v>0</v>
      </c>
      <c r="G803" s="30">
        <f t="shared" si="67"/>
        <v>0</v>
      </c>
      <c r="H803" s="30">
        <f t="shared" si="68"/>
        <v>0</v>
      </c>
      <c r="I803" s="39">
        <f>IF(D803&gt;0,VLOOKUP(D803,税率表!$A$48:$D$52,3,1),0)</f>
        <v>0</v>
      </c>
      <c r="J803" s="39">
        <f>IF(D803&gt;0,VLOOKUP(D803,税率表!$A$48:$D$52,4,1),0)</f>
        <v>0</v>
      </c>
      <c r="K803" s="39">
        <f>IF(D803&gt;税率表!$F$1,ROUND((D803-J803)/I803,2),'居民劳务费-倒算'!D803)</f>
        <v>0</v>
      </c>
      <c r="L803" s="39">
        <f t="shared" si="69"/>
        <v>0</v>
      </c>
    </row>
    <row r="804" spans="1:12">
      <c r="A804" s="28">
        <v>803</v>
      </c>
      <c r="B804" s="28"/>
      <c r="C804" s="28"/>
      <c r="D804" s="29"/>
      <c r="E804" s="30">
        <f t="shared" si="65"/>
        <v>0</v>
      </c>
      <c r="F804" s="30">
        <f t="shared" si="66"/>
        <v>0</v>
      </c>
      <c r="G804" s="30">
        <f t="shared" si="67"/>
        <v>0</v>
      </c>
      <c r="H804" s="30">
        <f t="shared" si="68"/>
        <v>0</v>
      </c>
      <c r="I804" s="39">
        <f>IF(D804&gt;0,VLOOKUP(D804,税率表!$A$48:$D$52,3,1),0)</f>
        <v>0</v>
      </c>
      <c r="J804" s="39">
        <f>IF(D804&gt;0,VLOOKUP(D804,税率表!$A$48:$D$52,4,1),0)</f>
        <v>0</v>
      </c>
      <c r="K804" s="39">
        <f>IF(D804&gt;税率表!$F$1,ROUND((D804-J804)/I804,2),'居民劳务费-倒算'!D804)</f>
        <v>0</v>
      </c>
      <c r="L804" s="39">
        <f t="shared" si="69"/>
        <v>0</v>
      </c>
    </row>
    <row r="805" spans="1:12">
      <c r="A805" s="28">
        <v>804</v>
      </c>
      <c r="B805" s="28"/>
      <c r="C805" s="28"/>
      <c r="D805" s="29"/>
      <c r="E805" s="30">
        <f t="shared" si="65"/>
        <v>0</v>
      </c>
      <c r="F805" s="30">
        <f t="shared" si="66"/>
        <v>0</v>
      </c>
      <c r="G805" s="30">
        <f t="shared" si="67"/>
        <v>0</v>
      </c>
      <c r="H805" s="30">
        <f t="shared" si="68"/>
        <v>0</v>
      </c>
      <c r="I805" s="39">
        <f>IF(D805&gt;0,VLOOKUP(D805,税率表!$A$48:$D$52,3,1),0)</f>
        <v>0</v>
      </c>
      <c r="J805" s="39">
        <f>IF(D805&gt;0,VLOOKUP(D805,税率表!$A$48:$D$52,4,1),0)</f>
        <v>0</v>
      </c>
      <c r="K805" s="39">
        <f>IF(D805&gt;税率表!$F$1,ROUND((D805-J805)/I805,2),'居民劳务费-倒算'!D805)</f>
        <v>0</v>
      </c>
      <c r="L805" s="39">
        <f t="shared" si="69"/>
        <v>0</v>
      </c>
    </row>
    <row r="806" spans="1:12">
      <c r="A806" s="28">
        <v>805</v>
      </c>
      <c r="B806" s="28"/>
      <c r="C806" s="28"/>
      <c r="D806" s="29"/>
      <c r="E806" s="30">
        <f t="shared" si="65"/>
        <v>0</v>
      </c>
      <c r="F806" s="30">
        <f t="shared" si="66"/>
        <v>0</v>
      </c>
      <c r="G806" s="30">
        <f t="shared" si="67"/>
        <v>0</v>
      </c>
      <c r="H806" s="30">
        <f t="shared" si="68"/>
        <v>0</v>
      </c>
      <c r="I806" s="39">
        <f>IF(D806&gt;0,VLOOKUP(D806,税率表!$A$48:$D$52,3,1),0)</f>
        <v>0</v>
      </c>
      <c r="J806" s="39">
        <f>IF(D806&gt;0,VLOOKUP(D806,税率表!$A$48:$D$52,4,1),0)</f>
        <v>0</v>
      </c>
      <c r="K806" s="39">
        <f>IF(D806&gt;税率表!$F$1,ROUND((D806-J806)/I806,2),'居民劳务费-倒算'!D806)</f>
        <v>0</v>
      </c>
      <c r="L806" s="39">
        <f t="shared" si="69"/>
        <v>0</v>
      </c>
    </row>
    <row r="807" spans="1:12">
      <c r="A807" s="28">
        <v>806</v>
      </c>
      <c r="B807" s="28"/>
      <c r="C807" s="28"/>
      <c r="D807" s="29"/>
      <c r="E807" s="30">
        <f t="shared" si="65"/>
        <v>0</v>
      </c>
      <c r="F807" s="30">
        <f t="shared" si="66"/>
        <v>0</v>
      </c>
      <c r="G807" s="30">
        <f t="shared" si="67"/>
        <v>0</v>
      </c>
      <c r="H807" s="30">
        <f t="shared" si="68"/>
        <v>0</v>
      </c>
      <c r="I807" s="39">
        <f>IF(D807&gt;0,VLOOKUP(D807,税率表!$A$48:$D$52,3,1),0)</f>
        <v>0</v>
      </c>
      <c r="J807" s="39">
        <f>IF(D807&gt;0,VLOOKUP(D807,税率表!$A$48:$D$52,4,1),0)</f>
        <v>0</v>
      </c>
      <c r="K807" s="39">
        <f>IF(D807&gt;税率表!$F$1,ROUND((D807-J807)/I807,2),'居民劳务费-倒算'!D807)</f>
        <v>0</v>
      </c>
      <c r="L807" s="39">
        <f t="shared" si="69"/>
        <v>0</v>
      </c>
    </row>
    <row r="808" spans="1:12">
      <c r="A808" s="28">
        <v>807</v>
      </c>
      <c r="B808" s="28"/>
      <c r="C808" s="28"/>
      <c r="D808" s="29"/>
      <c r="E808" s="30">
        <f t="shared" si="65"/>
        <v>0</v>
      </c>
      <c r="F808" s="30">
        <f t="shared" si="66"/>
        <v>0</v>
      </c>
      <c r="G808" s="30">
        <f t="shared" si="67"/>
        <v>0</v>
      </c>
      <c r="H808" s="30">
        <f t="shared" si="68"/>
        <v>0</v>
      </c>
      <c r="I808" s="39">
        <f>IF(D808&gt;0,VLOOKUP(D808,税率表!$A$48:$D$52,3,1),0)</f>
        <v>0</v>
      </c>
      <c r="J808" s="39">
        <f>IF(D808&gt;0,VLOOKUP(D808,税率表!$A$48:$D$52,4,1),0)</f>
        <v>0</v>
      </c>
      <c r="K808" s="39">
        <f>IF(D808&gt;税率表!$F$1,ROUND((D808-J808)/I808,2),'居民劳务费-倒算'!D808)</f>
        <v>0</v>
      </c>
      <c r="L808" s="39">
        <f t="shared" si="69"/>
        <v>0</v>
      </c>
    </row>
    <row r="809" spans="1:12">
      <c r="A809" s="28">
        <v>808</v>
      </c>
      <c r="B809" s="28"/>
      <c r="C809" s="28"/>
      <c r="D809" s="29"/>
      <c r="E809" s="30">
        <f t="shared" si="65"/>
        <v>0</v>
      </c>
      <c r="F809" s="30">
        <f t="shared" si="66"/>
        <v>0</v>
      </c>
      <c r="G809" s="30">
        <f t="shared" si="67"/>
        <v>0</v>
      </c>
      <c r="H809" s="30">
        <f t="shared" si="68"/>
        <v>0</v>
      </c>
      <c r="I809" s="39">
        <f>IF(D809&gt;0,VLOOKUP(D809,税率表!$A$48:$D$52,3,1),0)</f>
        <v>0</v>
      </c>
      <c r="J809" s="39">
        <f>IF(D809&gt;0,VLOOKUP(D809,税率表!$A$48:$D$52,4,1),0)</f>
        <v>0</v>
      </c>
      <c r="K809" s="39">
        <f>IF(D809&gt;税率表!$F$1,ROUND((D809-J809)/I809,2),'居民劳务费-倒算'!D809)</f>
        <v>0</v>
      </c>
      <c r="L809" s="39">
        <f t="shared" si="69"/>
        <v>0</v>
      </c>
    </row>
    <row r="810" spans="1:12">
      <c r="A810" s="28">
        <v>809</v>
      </c>
      <c r="B810" s="28"/>
      <c r="C810" s="28"/>
      <c r="D810" s="29"/>
      <c r="E810" s="30">
        <f t="shared" si="65"/>
        <v>0</v>
      </c>
      <c r="F810" s="30">
        <f t="shared" si="66"/>
        <v>0</v>
      </c>
      <c r="G810" s="30">
        <f t="shared" si="67"/>
        <v>0</v>
      </c>
      <c r="H810" s="30">
        <f t="shared" si="68"/>
        <v>0</v>
      </c>
      <c r="I810" s="39">
        <f>IF(D810&gt;0,VLOOKUP(D810,税率表!$A$48:$D$52,3,1),0)</f>
        <v>0</v>
      </c>
      <c r="J810" s="39">
        <f>IF(D810&gt;0,VLOOKUP(D810,税率表!$A$48:$D$52,4,1),0)</f>
        <v>0</v>
      </c>
      <c r="K810" s="39">
        <f>IF(D810&gt;税率表!$F$1,ROUND((D810-J810)/I810,2),'居民劳务费-倒算'!D810)</f>
        <v>0</v>
      </c>
      <c r="L810" s="39">
        <f t="shared" si="69"/>
        <v>0</v>
      </c>
    </row>
    <row r="811" spans="1:12">
      <c r="A811" s="28">
        <v>810</v>
      </c>
      <c r="B811" s="28"/>
      <c r="C811" s="28"/>
      <c r="D811" s="29"/>
      <c r="E811" s="30">
        <f t="shared" si="65"/>
        <v>0</v>
      </c>
      <c r="F811" s="30">
        <f t="shared" si="66"/>
        <v>0</v>
      </c>
      <c r="G811" s="30">
        <f t="shared" si="67"/>
        <v>0</v>
      </c>
      <c r="H811" s="30">
        <f t="shared" si="68"/>
        <v>0</v>
      </c>
      <c r="I811" s="39">
        <f>IF(D811&gt;0,VLOOKUP(D811,税率表!$A$48:$D$52,3,1),0)</f>
        <v>0</v>
      </c>
      <c r="J811" s="39">
        <f>IF(D811&gt;0,VLOOKUP(D811,税率表!$A$48:$D$52,4,1),0)</f>
        <v>0</v>
      </c>
      <c r="K811" s="39">
        <f>IF(D811&gt;税率表!$F$1,ROUND((D811-J811)/I811,2),'居民劳务费-倒算'!D811)</f>
        <v>0</v>
      </c>
      <c r="L811" s="39">
        <f t="shared" si="69"/>
        <v>0</v>
      </c>
    </row>
    <row r="812" spans="1:12">
      <c r="A812" s="28">
        <v>811</v>
      </c>
      <c r="B812" s="28"/>
      <c r="C812" s="28"/>
      <c r="D812" s="29"/>
      <c r="E812" s="30">
        <f t="shared" si="65"/>
        <v>0</v>
      </c>
      <c r="F812" s="30">
        <f t="shared" si="66"/>
        <v>0</v>
      </c>
      <c r="G812" s="30">
        <f t="shared" si="67"/>
        <v>0</v>
      </c>
      <c r="H812" s="30">
        <f t="shared" si="68"/>
        <v>0</v>
      </c>
      <c r="I812" s="39">
        <f>IF(D812&gt;0,VLOOKUP(D812,税率表!$A$48:$D$52,3,1),0)</f>
        <v>0</v>
      </c>
      <c r="J812" s="39">
        <f>IF(D812&gt;0,VLOOKUP(D812,税率表!$A$48:$D$52,4,1),0)</f>
        <v>0</v>
      </c>
      <c r="K812" s="39">
        <f>IF(D812&gt;税率表!$F$1,ROUND((D812-J812)/I812,2),'居民劳务费-倒算'!D812)</f>
        <v>0</v>
      </c>
      <c r="L812" s="39">
        <f t="shared" si="69"/>
        <v>0</v>
      </c>
    </row>
    <row r="813" spans="1:12">
      <c r="A813" s="28">
        <v>812</v>
      </c>
      <c r="B813" s="28"/>
      <c r="C813" s="28"/>
      <c r="D813" s="29"/>
      <c r="E813" s="30">
        <f t="shared" si="65"/>
        <v>0</v>
      </c>
      <c r="F813" s="30">
        <f t="shared" si="66"/>
        <v>0</v>
      </c>
      <c r="G813" s="30">
        <f t="shared" si="67"/>
        <v>0</v>
      </c>
      <c r="H813" s="30">
        <f t="shared" si="68"/>
        <v>0</v>
      </c>
      <c r="I813" s="39">
        <f>IF(D813&gt;0,VLOOKUP(D813,税率表!$A$48:$D$52,3,1),0)</f>
        <v>0</v>
      </c>
      <c r="J813" s="39">
        <f>IF(D813&gt;0,VLOOKUP(D813,税率表!$A$48:$D$52,4,1),0)</f>
        <v>0</v>
      </c>
      <c r="K813" s="39">
        <f>IF(D813&gt;税率表!$F$1,ROUND((D813-J813)/I813,2),'居民劳务费-倒算'!D813)</f>
        <v>0</v>
      </c>
      <c r="L813" s="39">
        <f t="shared" si="69"/>
        <v>0</v>
      </c>
    </row>
    <row r="814" spans="1:12">
      <c r="A814" s="28">
        <v>813</v>
      </c>
      <c r="B814" s="28"/>
      <c r="C814" s="28"/>
      <c r="D814" s="29"/>
      <c r="E814" s="30">
        <f t="shared" si="65"/>
        <v>0</v>
      </c>
      <c r="F814" s="30">
        <f t="shared" si="66"/>
        <v>0</v>
      </c>
      <c r="G814" s="30">
        <f t="shared" si="67"/>
        <v>0</v>
      </c>
      <c r="H814" s="30">
        <f t="shared" si="68"/>
        <v>0</v>
      </c>
      <c r="I814" s="39">
        <f>IF(D814&gt;0,VLOOKUP(D814,税率表!$A$48:$D$52,3,1),0)</f>
        <v>0</v>
      </c>
      <c r="J814" s="39">
        <f>IF(D814&gt;0,VLOOKUP(D814,税率表!$A$48:$D$52,4,1),0)</f>
        <v>0</v>
      </c>
      <c r="K814" s="39">
        <f>IF(D814&gt;税率表!$F$1,ROUND((D814-J814)/I814,2),'居民劳务费-倒算'!D814)</f>
        <v>0</v>
      </c>
      <c r="L814" s="39">
        <f t="shared" si="69"/>
        <v>0</v>
      </c>
    </row>
    <row r="815" spans="1:12">
      <c r="A815" s="28">
        <v>814</v>
      </c>
      <c r="B815" s="28"/>
      <c r="C815" s="28"/>
      <c r="D815" s="29"/>
      <c r="E815" s="30">
        <f t="shared" si="65"/>
        <v>0</v>
      </c>
      <c r="F815" s="30">
        <f t="shared" si="66"/>
        <v>0</v>
      </c>
      <c r="G815" s="30">
        <f t="shared" si="67"/>
        <v>0</v>
      </c>
      <c r="H815" s="30">
        <f t="shared" si="68"/>
        <v>0</v>
      </c>
      <c r="I815" s="39">
        <f>IF(D815&gt;0,VLOOKUP(D815,税率表!$A$48:$D$52,3,1),0)</f>
        <v>0</v>
      </c>
      <c r="J815" s="39">
        <f>IF(D815&gt;0,VLOOKUP(D815,税率表!$A$48:$D$52,4,1),0)</f>
        <v>0</v>
      </c>
      <c r="K815" s="39">
        <f>IF(D815&gt;税率表!$F$1,ROUND((D815-J815)/I815,2),'居民劳务费-倒算'!D815)</f>
        <v>0</v>
      </c>
      <c r="L815" s="39">
        <f t="shared" si="69"/>
        <v>0</v>
      </c>
    </row>
    <row r="816" spans="1:12">
      <c r="A816" s="28">
        <v>815</v>
      </c>
      <c r="B816" s="28"/>
      <c r="C816" s="28"/>
      <c r="D816" s="29"/>
      <c r="E816" s="30">
        <f t="shared" si="65"/>
        <v>0</v>
      </c>
      <c r="F816" s="30">
        <f t="shared" si="66"/>
        <v>0</v>
      </c>
      <c r="G816" s="30">
        <f t="shared" si="67"/>
        <v>0</v>
      </c>
      <c r="H816" s="30">
        <f t="shared" si="68"/>
        <v>0</v>
      </c>
      <c r="I816" s="39">
        <f>IF(D816&gt;0,VLOOKUP(D816,税率表!$A$48:$D$52,3,1),0)</f>
        <v>0</v>
      </c>
      <c r="J816" s="39">
        <f>IF(D816&gt;0,VLOOKUP(D816,税率表!$A$48:$D$52,4,1),0)</f>
        <v>0</v>
      </c>
      <c r="K816" s="39">
        <f>IF(D816&gt;税率表!$F$1,ROUND((D816-J816)/I816,2),'居民劳务费-倒算'!D816)</f>
        <v>0</v>
      </c>
      <c r="L816" s="39">
        <f t="shared" si="69"/>
        <v>0</v>
      </c>
    </row>
    <row r="817" spans="1:12">
      <c r="A817" s="28">
        <v>816</v>
      </c>
      <c r="B817" s="28"/>
      <c r="C817" s="28"/>
      <c r="D817" s="29"/>
      <c r="E817" s="30">
        <f t="shared" si="65"/>
        <v>0</v>
      </c>
      <c r="F817" s="30">
        <f t="shared" si="66"/>
        <v>0</v>
      </c>
      <c r="G817" s="30">
        <f t="shared" si="67"/>
        <v>0</v>
      </c>
      <c r="H817" s="30">
        <f t="shared" si="68"/>
        <v>0</v>
      </c>
      <c r="I817" s="39">
        <f>IF(D817&gt;0,VLOOKUP(D817,税率表!$A$48:$D$52,3,1),0)</f>
        <v>0</v>
      </c>
      <c r="J817" s="39">
        <f>IF(D817&gt;0,VLOOKUP(D817,税率表!$A$48:$D$52,4,1),0)</f>
        <v>0</v>
      </c>
      <c r="K817" s="39">
        <f>IF(D817&gt;税率表!$F$1,ROUND((D817-J817)/I817,2),'居民劳务费-倒算'!D817)</f>
        <v>0</v>
      </c>
      <c r="L817" s="39">
        <f t="shared" si="69"/>
        <v>0</v>
      </c>
    </row>
    <row r="818" spans="1:12">
      <c r="A818" s="28">
        <v>817</v>
      </c>
      <c r="B818" s="28"/>
      <c r="C818" s="28"/>
      <c r="D818" s="29"/>
      <c r="E818" s="30">
        <f t="shared" si="65"/>
        <v>0</v>
      </c>
      <c r="F818" s="30">
        <f t="shared" si="66"/>
        <v>0</v>
      </c>
      <c r="G818" s="30">
        <f t="shared" si="67"/>
        <v>0</v>
      </c>
      <c r="H818" s="30">
        <f t="shared" si="68"/>
        <v>0</v>
      </c>
      <c r="I818" s="39">
        <f>IF(D818&gt;0,VLOOKUP(D818,税率表!$A$48:$D$52,3,1),0)</f>
        <v>0</v>
      </c>
      <c r="J818" s="39">
        <f>IF(D818&gt;0,VLOOKUP(D818,税率表!$A$48:$D$52,4,1),0)</f>
        <v>0</v>
      </c>
      <c r="K818" s="39">
        <f>IF(D818&gt;税率表!$F$1,ROUND((D818-J818)/I818,2),'居民劳务费-倒算'!D818)</f>
        <v>0</v>
      </c>
      <c r="L818" s="39">
        <f t="shared" si="69"/>
        <v>0</v>
      </c>
    </row>
    <row r="819" spans="1:12">
      <c r="A819" s="28">
        <v>818</v>
      </c>
      <c r="B819" s="28"/>
      <c r="C819" s="28"/>
      <c r="D819" s="29"/>
      <c r="E819" s="30">
        <f t="shared" si="65"/>
        <v>0</v>
      </c>
      <c r="F819" s="30">
        <f t="shared" si="66"/>
        <v>0</v>
      </c>
      <c r="G819" s="30">
        <f t="shared" si="67"/>
        <v>0</v>
      </c>
      <c r="H819" s="30">
        <f t="shared" si="68"/>
        <v>0</v>
      </c>
      <c r="I819" s="39">
        <f>IF(D819&gt;0,VLOOKUP(D819,税率表!$A$48:$D$52,3,1),0)</f>
        <v>0</v>
      </c>
      <c r="J819" s="39">
        <f>IF(D819&gt;0,VLOOKUP(D819,税率表!$A$48:$D$52,4,1),0)</f>
        <v>0</v>
      </c>
      <c r="K819" s="39">
        <f>IF(D819&gt;税率表!$F$1,ROUND((D819-J819)/I819,2),'居民劳务费-倒算'!D819)</f>
        <v>0</v>
      </c>
      <c r="L819" s="39">
        <f t="shared" si="69"/>
        <v>0</v>
      </c>
    </row>
    <row r="820" spans="1:12">
      <c r="A820" s="28">
        <v>819</v>
      </c>
      <c r="B820" s="28"/>
      <c r="C820" s="28"/>
      <c r="D820" s="29"/>
      <c r="E820" s="30">
        <f t="shared" si="65"/>
        <v>0</v>
      </c>
      <c r="F820" s="30">
        <f t="shared" si="66"/>
        <v>0</v>
      </c>
      <c r="G820" s="30">
        <f t="shared" si="67"/>
        <v>0</v>
      </c>
      <c r="H820" s="30">
        <f t="shared" si="68"/>
        <v>0</v>
      </c>
      <c r="I820" s="39">
        <f>IF(D820&gt;0,VLOOKUP(D820,税率表!$A$48:$D$52,3,1),0)</f>
        <v>0</v>
      </c>
      <c r="J820" s="39">
        <f>IF(D820&gt;0,VLOOKUP(D820,税率表!$A$48:$D$52,4,1),0)</f>
        <v>0</v>
      </c>
      <c r="K820" s="39">
        <f>IF(D820&gt;税率表!$F$1,ROUND((D820-J820)/I820,2),'居民劳务费-倒算'!D820)</f>
        <v>0</v>
      </c>
      <c r="L820" s="39">
        <f t="shared" si="69"/>
        <v>0</v>
      </c>
    </row>
    <row r="821" spans="1:12">
      <c r="A821" s="28">
        <v>820</v>
      </c>
      <c r="B821" s="28"/>
      <c r="C821" s="28"/>
      <c r="D821" s="29"/>
      <c r="E821" s="30">
        <f t="shared" si="65"/>
        <v>0</v>
      </c>
      <c r="F821" s="30">
        <f t="shared" si="66"/>
        <v>0</v>
      </c>
      <c r="G821" s="30">
        <f t="shared" si="67"/>
        <v>0</v>
      </c>
      <c r="H821" s="30">
        <f t="shared" si="68"/>
        <v>0</v>
      </c>
      <c r="I821" s="39">
        <f>IF(D821&gt;0,VLOOKUP(D821,税率表!$A$48:$D$52,3,1),0)</f>
        <v>0</v>
      </c>
      <c r="J821" s="39">
        <f>IF(D821&gt;0,VLOOKUP(D821,税率表!$A$48:$D$52,4,1),0)</f>
        <v>0</v>
      </c>
      <c r="K821" s="39">
        <f>IF(D821&gt;税率表!$F$1,ROUND((D821-J821)/I821,2),'居民劳务费-倒算'!D821)</f>
        <v>0</v>
      </c>
      <c r="L821" s="39">
        <f t="shared" si="69"/>
        <v>0</v>
      </c>
    </row>
    <row r="822" spans="1:12">
      <c r="A822" s="28">
        <v>821</v>
      </c>
      <c r="B822" s="28"/>
      <c r="C822" s="28"/>
      <c r="D822" s="29"/>
      <c r="E822" s="30">
        <f t="shared" si="65"/>
        <v>0</v>
      </c>
      <c r="F822" s="30">
        <f t="shared" si="66"/>
        <v>0</v>
      </c>
      <c r="G822" s="30">
        <f t="shared" si="67"/>
        <v>0</v>
      </c>
      <c r="H822" s="30">
        <f t="shared" si="68"/>
        <v>0</v>
      </c>
      <c r="I822" s="39">
        <f>IF(D822&gt;0,VLOOKUP(D822,税率表!$A$48:$D$52,3,1),0)</f>
        <v>0</v>
      </c>
      <c r="J822" s="39">
        <f>IF(D822&gt;0,VLOOKUP(D822,税率表!$A$48:$D$52,4,1),0)</f>
        <v>0</v>
      </c>
      <c r="K822" s="39">
        <f>IF(D822&gt;税率表!$F$1,ROUND((D822-J822)/I822,2),'居民劳务费-倒算'!D822)</f>
        <v>0</v>
      </c>
      <c r="L822" s="39">
        <f t="shared" si="69"/>
        <v>0</v>
      </c>
    </row>
    <row r="823" spans="1:12">
      <c r="A823" s="28">
        <v>822</v>
      </c>
      <c r="B823" s="28"/>
      <c r="C823" s="28"/>
      <c r="D823" s="29"/>
      <c r="E823" s="30">
        <f t="shared" si="65"/>
        <v>0</v>
      </c>
      <c r="F823" s="30">
        <f t="shared" si="66"/>
        <v>0</v>
      </c>
      <c r="G823" s="30">
        <f t="shared" si="67"/>
        <v>0</v>
      </c>
      <c r="H823" s="30">
        <f t="shared" si="68"/>
        <v>0</v>
      </c>
      <c r="I823" s="39">
        <f>IF(D823&gt;0,VLOOKUP(D823,税率表!$A$48:$D$52,3,1),0)</f>
        <v>0</v>
      </c>
      <c r="J823" s="39">
        <f>IF(D823&gt;0,VLOOKUP(D823,税率表!$A$48:$D$52,4,1),0)</f>
        <v>0</v>
      </c>
      <c r="K823" s="39">
        <f>IF(D823&gt;税率表!$F$1,ROUND((D823-J823)/I823,2),'居民劳务费-倒算'!D823)</f>
        <v>0</v>
      </c>
      <c r="L823" s="39">
        <f t="shared" si="69"/>
        <v>0</v>
      </c>
    </row>
    <row r="824" spans="1:12">
      <c r="A824" s="28">
        <v>823</v>
      </c>
      <c r="B824" s="28"/>
      <c r="C824" s="28"/>
      <c r="D824" s="29"/>
      <c r="E824" s="30">
        <f t="shared" si="65"/>
        <v>0</v>
      </c>
      <c r="F824" s="30">
        <f t="shared" si="66"/>
        <v>0</v>
      </c>
      <c r="G824" s="30">
        <f t="shared" si="67"/>
        <v>0</v>
      </c>
      <c r="H824" s="30">
        <f t="shared" si="68"/>
        <v>0</v>
      </c>
      <c r="I824" s="39">
        <f>IF(D824&gt;0,VLOOKUP(D824,税率表!$A$48:$D$52,3,1),0)</f>
        <v>0</v>
      </c>
      <c r="J824" s="39">
        <f>IF(D824&gt;0,VLOOKUP(D824,税率表!$A$48:$D$52,4,1),0)</f>
        <v>0</v>
      </c>
      <c r="K824" s="39">
        <f>IF(D824&gt;税率表!$F$1,ROUND((D824-J824)/I824,2),'居民劳务费-倒算'!D824)</f>
        <v>0</v>
      </c>
      <c r="L824" s="39">
        <f t="shared" si="69"/>
        <v>0</v>
      </c>
    </row>
    <row r="825" spans="1:12">
      <c r="A825" s="28">
        <v>824</v>
      </c>
      <c r="B825" s="28"/>
      <c r="C825" s="28"/>
      <c r="D825" s="29"/>
      <c r="E825" s="30">
        <f t="shared" si="65"/>
        <v>0</v>
      </c>
      <c r="F825" s="30">
        <f t="shared" si="66"/>
        <v>0</v>
      </c>
      <c r="G825" s="30">
        <f t="shared" si="67"/>
        <v>0</v>
      </c>
      <c r="H825" s="30">
        <f t="shared" si="68"/>
        <v>0</v>
      </c>
      <c r="I825" s="39">
        <f>IF(D825&gt;0,VLOOKUP(D825,税率表!$A$48:$D$52,3,1),0)</f>
        <v>0</v>
      </c>
      <c r="J825" s="39">
        <f>IF(D825&gt;0,VLOOKUP(D825,税率表!$A$48:$D$52,4,1),0)</f>
        <v>0</v>
      </c>
      <c r="K825" s="39">
        <f>IF(D825&gt;税率表!$F$1,ROUND((D825-J825)/I825,2),'居民劳务费-倒算'!D825)</f>
        <v>0</v>
      </c>
      <c r="L825" s="39">
        <f t="shared" si="69"/>
        <v>0</v>
      </c>
    </row>
    <row r="826" spans="1:12">
      <c r="A826" s="28">
        <v>825</v>
      </c>
      <c r="B826" s="28"/>
      <c r="C826" s="28"/>
      <c r="D826" s="29"/>
      <c r="E826" s="30">
        <f t="shared" si="65"/>
        <v>0</v>
      </c>
      <c r="F826" s="30">
        <f t="shared" si="66"/>
        <v>0</v>
      </c>
      <c r="G826" s="30">
        <f t="shared" si="67"/>
        <v>0</v>
      </c>
      <c r="H826" s="30">
        <f t="shared" si="68"/>
        <v>0</v>
      </c>
      <c r="I826" s="39">
        <f>IF(D826&gt;0,VLOOKUP(D826,税率表!$A$48:$D$52,3,1),0)</f>
        <v>0</v>
      </c>
      <c r="J826" s="39">
        <f>IF(D826&gt;0,VLOOKUP(D826,税率表!$A$48:$D$52,4,1),0)</f>
        <v>0</v>
      </c>
      <c r="K826" s="39">
        <f>IF(D826&gt;税率表!$F$1,ROUND((D826-J826)/I826,2),'居民劳务费-倒算'!D826)</f>
        <v>0</v>
      </c>
      <c r="L826" s="39">
        <f t="shared" si="69"/>
        <v>0</v>
      </c>
    </row>
    <row r="827" spans="1:12">
      <c r="A827" s="28">
        <v>826</v>
      </c>
      <c r="B827" s="28"/>
      <c r="C827" s="28"/>
      <c r="D827" s="29"/>
      <c r="E827" s="30">
        <f t="shared" si="65"/>
        <v>0</v>
      </c>
      <c r="F827" s="30">
        <f t="shared" si="66"/>
        <v>0</v>
      </c>
      <c r="G827" s="30">
        <f t="shared" si="67"/>
        <v>0</v>
      </c>
      <c r="H827" s="30">
        <f t="shared" si="68"/>
        <v>0</v>
      </c>
      <c r="I827" s="39">
        <f>IF(D827&gt;0,VLOOKUP(D827,税率表!$A$48:$D$52,3,1),0)</f>
        <v>0</v>
      </c>
      <c r="J827" s="39">
        <f>IF(D827&gt;0,VLOOKUP(D827,税率表!$A$48:$D$52,4,1),0)</f>
        <v>0</v>
      </c>
      <c r="K827" s="39">
        <f>IF(D827&gt;税率表!$F$1,ROUND((D827-J827)/I827,2),'居民劳务费-倒算'!D827)</f>
        <v>0</v>
      </c>
      <c r="L827" s="39">
        <f t="shared" si="69"/>
        <v>0</v>
      </c>
    </row>
    <row r="828" spans="1:12">
      <c r="A828" s="28">
        <v>827</v>
      </c>
      <c r="B828" s="28"/>
      <c r="C828" s="28"/>
      <c r="D828" s="29"/>
      <c r="E828" s="30">
        <f t="shared" si="65"/>
        <v>0</v>
      </c>
      <c r="F828" s="30">
        <f t="shared" si="66"/>
        <v>0</v>
      </c>
      <c r="G828" s="30">
        <f t="shared" si="67"/>
        <v>0</v>
      </c>
      <c r="H828" s="30">
        <f t="shared" si="68"/>
        <v>0</v>
      </c>
      <c r="I828" s="39">
        <f>IF(D828&gt;0,VLOOKUP(D828,税率表!$A$48:$D$52,3,1),0)</f>
        <v>0</v>
      </c>
      <c r="J828" s="39">
        <f>IF(D828&gt;0,VLOOKUP(D828,税率表!$A$48:$D$52,4,1),0)</f>
        <v>0</v>
      </c>
      <c r="K828" s="39">
        <f>IF(D828&gt;税率表!$F$1,ROUND((D828-J828)/I828,2),'居民劳务费-倒算'!D828)</f>
        <v>0</v>
      </c>
      <c r="L828" s="39">
        <f t="shared" si="69"/>
        <v>0</v>
      </c>
    </row>
    <row r="829" spans="1:12">
      <c r="A829" s="28">
        <v>828</v>
      </c>
      <c r="B829" s="28"/>
      <c r="C829" s="28"/>
      <c r="D829" s="29"/>
      <c r="E829" s="30">
        <f t="shared" si="65"/>
        <v>0</v>
      </c>
      <c r="F829" s="30">
        <f t="shared" si="66"/>
        <v>0</v>
      </c>
      <c r="G829" s="30">
        <f t="shared" si="67"/>
        <v>0</v>
      </c>
      <c r="H829" s="30">
        <f t="shared" si="68"/>
        <v>0</v>
      </c>
      <c r="I829" s="39">
        <f>IF(D829&gt;0,VLOOKUP(D829,税率表!$A$48:$D$52,3,1),0)</f>
        <v>0</v>
      </c>
      <c r="J829" s="39">
        <f>IF(D829&gt;0,VLOOKUP(D829,税率表!$A$48:$D$52,4,1),0)</f>
        <v>0</v>
      </c>
      <c r="K829" s="39">
        <f>IF(D829&gt;税率表!$F$1,ROUND((D829-J829)/I829,2),'居民劳务费-倒算'!D829)</f>
        <v>0</v>
      </c>
      <c r="L829" s="39">
        <f t="shared" si="69"/>
        <v>0</v>
      </c>
    </row>
    <row r="830" spans="1:12">
      <c r="A830" s="28">
        <v>829</v>
      </c>
      <c r="B830" s="28"/>
      <c r="C830" s="28"/>
      <c r="D830" s="29"/>
      <c r="E830" s="30">
        <f t="shared" si="65"/>
        <v>0</v>
      </c>
      <c r="F830" s="30">
        <f t="shared" si="66"/>
        <v>0</v>
      </c>
      <c r="G830" s="30">
        <f t="shared" si="67"/>
        <v>0</v>
      </c>
      <c r="H830" s="30">
        <f t="shared" si="68"/>
        <v>0</v>
      </c>
      <c r="I830" s="39">
        <f>IF(D830&gt;0,VLOOKUP(D830,税率表!$A$48:$D$52,3,1),0)</f>
        <v>0</v>
      </c>
      <c r="J830" s="39">
        <f>IF(D830&gt;0,VLOOKUP(D830,税率表!$A$48:$D$52,4,1),0)</f>
        <v>0</v>
      </c>
      <c r="K830" s="39">
        <f>IF(D830&gt;税率表!$F$1,ROUND((D830-J830)/I830,2),'居民劳务费-倒算'!D830)</f>
        <v>0</v>
      </c>
      <c r="L830" s="39">
        <f t="shared" si="69"/>
        <v>0</v>
      </c>
    </row>
    <row r="831" spans="1:12">
      <c r="A831" s="28">
        <v>830</v>
      </c>
      <c r="B831" s="28"/>
      <c r="C831" s="28"/>
      <c r="D831" s="29"/>
      <c r="E831" s="30">
        <f t="shared" si="65"/>
        <v>0</v>
      </c>
      <c r="F831" s="30">
        <f t="shared" si="66"/>
        <v>0</v>
      </c>
      <c r="G831" s="30">
        <f t="shared" si="67"/>
        <v>0</v>
      </c>
      <c r="H831" s="30">
        <f t="shared" si="68"/>
        <v>0</v>
      </c>
      <c r="I831" s="39">
        <f>IF(D831&gt;0,VLOOKUP(D831,税率表!$A$48:$D$52,3,1),0)</f>
        <v>0</v>
      </c>
      <c r="J831" s="39">
        <f>IF(D831&gt;0,VLOOKUP(D831,税率表!$A$48:$D$52,4,1),0)</f>
        <v>0</v>
      </c>
      <c r="K831" s="39">
        <f>IF(D831&gt;税率表!$F$1,ROUND((D831-J831)/I831,2),'居民劳务费-倒算'!D831)</f>
        <v>0</v>
      </c>
      <c r="L831" s="39">
        <f t="shared" si="69"/>
        <v>0</v>
      </c>
    </row>
    <row r="832" spans="1:12">
      <c r="A832" s="28">
        <v>831</v>
      </c>
      <c r="B832" s="28"/>
      <c r="C832" s="28"/>
      <c r="D832" s="29"/>
      <c r="E832" s="30">
        <f t="shared" si="65"/>
        <v>0</v>
      </c>
      <c r="F832" s="30">
        <f t="shared" si="66"/>
        <v>0</v>
      </c>
      <c r="G832" s="30">
        <f t="shared" si="67"/>
        <v>0</v>
      </c>
      <c r="H832" s="30">
        <f t="shared" si="68"/>
        <v>0</v>
      </c>
      <c r="I832" s="39">
        <f>IF(D832&gt;0,VLOOKUP(D832,税率表!$A$48:$D$52,3,1),0)</f>
        <v>0</v>
      </c>
      <c r="J832" s="39">
        <f>IF(D832&gt;0,VLOOKUP(D832,税率表!$A$48:$D$52,4,1),0)</f>
        <v>0</v>
      </c>
      <c r="K832" s="39">
        <f>IF(D832&gt;税率表!$F$1,ROUND((D832-J832)/I832,2),'居民劳务费-倒算'!D832)</f>
        <v>0</v>
      </c>
      <c r="L832" s="39">
        <f t="shared" si="69"/>
        <v>0</v>
      </c>
    </row>
    <row r="833" spans="1:12">
      <c r="A833" s="28">
        <v>832</v>
      </c>
      <c r="B833" s="28"/>
      <c r="C833" s="28"/>
      <c r="D833" s="29"/>
      <c r="E833" s="30">
        <f t="shared" si="65"/>
        <v>0</v>
      </c>
      <c r="F833" s="30">
        <f t="shared" si="66"/>
        <v>0</v>
      </c>
      <c r="G833" s="30">
        <f t="shared" si="67"/>
        <v>0</v>
      </c>
      <c r="H833" s="30">
        <f t="shared" si="68"/>
        <v>0</v>
      </c>
      <c r="I833" s="39">
        <f>IF(D833&gt;0,VLOOKUP(D833,税率表!$A$48:$D$52,3,1),0)</f>
        <v>0</v>
      </c>
      <c r="J833" s="39">
        <f>IF(D833&gt;0,VLOOKUP(D833,税率表!$A$48:$D$52,4,1),0)</f>
        <v>0</v>
      </c>
      <c r="K833" s="39">
        <f>IF(D833&gt;税率表!$F$1,ROUND((D833-J833)/I833,2),'居民劳务费-倒算'!D833)</f>
        <v>0</v>
      </c>
      <c r="L833" s="39">
        <f t="shared" si="69"/>
        <v>0</v>
      </c>
    </row>
    <row r="834" spans="1:12">
      <c r="A834" s="28">
        <v>833</v>
      </c>
      <c r="B834" s="28"/>
      <c r="C834" s="28"/>
      <c r="D834" s="29"/>
      <c r="E834" s="30">
        <f t="shared" si="65"/>
        <v>0</v>
      </c>
      <c r="F834" s="30">
        <f t="shared" si="66"/>
        <v>0</v>
      </c>
      <c r="G834" s="30">
        <f t="shared" si="67"/>
        <v>0</v>
      </c>
      <c r="H834" s="30">
        <f t="shared" si="68"/>
        <v>0</v>
      </c>
      <c r="I834" s="39">
        <f>IF(D834&gt;0,VLOOKUP(D834,税率表!$A$48:$D$52,3,1),0)</f>
        <v>0</v>
      </c>
      <c r="J834" s="39">
        <f>IF(D834&gt;0,VLOOKUP(D834,税率表!$A$48:$D$52,4,1),0)</f>
        <v>0</v>
      </c>
      <c r="K834" s="39">
        <f>IF(D834&gt;税率表!$F$1,ROUND((D834-J834)/I834,2),'居民劳务费-倒算'!D834)</f>
        <v>0</v>
      </c>
      <c r="L834" s="39">
        <f t="shared" si="69"/>
        <v>0</v>
      </c>
    </row>
    <row r="835" spans="1:12">
      <c r="A835" s="28">
        <v>834</v>
      </c>
      <c r="B835" s="28"/>
      <c r="C835" s="28"/>
      <c r="D835" s="29"/>
      <c r="E835" s="30">
        <f t="shared" si="65"/>
        <v>0</v>
      </c>
      <c r="F835" s="30">
        <f t="shared" si="66"/>
        <v>0</v>
      </c>
      <c r="G835" s="30">
        <f t="shared" si="67"/>
        <v>0</v>
      </c>
      <c r="H835" s="30">
        <f t="shared" si="68"/>
        <v>0</v>
      </c>
      <c r="I835" s="39">
        <f>IF(D835&gt;0,VLOOKUP(D835,税率表!$A$48:$D$52,3,1),0)</f>
        <v>0</v>
      </c>
      <c r="J835" s="39">
        <f>IF(D835&gt;0,VLOOKUP(D835,税率表!$A$48:$D$52,4,1),0)</f>
        <v>0</v>
      </c>
      <c r="K835" s="39">
        <f>IF(D835&gt;税率表!$F$1,ROUND((D835-J835)/I835,2),'居民劳务费-倒算'!D835)</f>
        <v>0</v>
      </c>
      <c r="L835" s="39">
        <f t="shared" si="69"/>
        <v>0</v>
      </c>
    </row>
    <row r="836" spans="1:12">
      <c r="A836" s="28">
        <v>835</v>
      </c>
      <c r="B836" s="28"/>
      <c r="C836" s="28"/>
      <c r="D836" s="29"/>
      <c r="E836" s="30">
        <f t="shared" si="65"/>
        <v>0</v>
      </c>
      <c r="F836" s="30">
        <f t="shared" si="66"/>
        <v>0</v>
      </c>
      <c r="G836" s="30">
        <f t="shared" si="67"/>
        <v>0</v>
      </c>
      <c r="H836" s="30">
        <f t="shared" si="68"/>
        <v>0</v>
      </c>
      <c r="I836" s="39">
        <f>IF(D836&gt;0,VLOOKUP(D836,税率表!$A$48:$D$52,3,1),0)</f>
        <v>0</v>
      </c>
      <c r="J836" s="39">
        <f>IF(D836&gt;0,VLOOKUP(D836,税率表!$A$48:$D$52,4,1),0)</f>
        <v>0</v>
      </c>
      <c r="K836" s="39">
        <f>IF(D836&gt;税率表!$F$1,ROUND((D836-J836)/I836,2),'居民劳务费-倒算'!D836)</f>
        <v>0</v>
      </c>
      <c r="L836" s="39">
        <f t="shared" si="69"/>
        <v>0</v>
      </c>
    </row>
    <row r="837" spans="1:12">
      <c r="A837" s="28">
        <v>836</v>
      </c>
      <c r="B837" s="28"/>
      <c r="C837" s="28"/>
      <c r="D837" s="29"/>
      <c r="E837" s="30">
        <f t="shared" si="65"/>
        <v>0</v>
      </c>
      <c r="F837" s="30">
        <f t="shared" si="66"/>
        <v>0</v>
      </c>
      <c r="G837" s="30">
        <f t="shared" si="67"/>
        <v>0</v>
      </c>
      <c r="H837" s="30">
        <f t="shared" si="68"/>
        <v>0</v>
      </c>
      <c r="I837" s="39">
        <f>IF(D837&gt;0,VLOOKUP(D837,税率表!$A$48:$D$52,3,1),0)</f>
        <v>0</v>
      </c>
      <c r="J837" s="39">
        <f>IF(D837&gt;0,VLOOKUP(D837,税率表!$A$48:$D$52,4,1),0)</f>
        <v>0</v>
      </c>
      <c r="K837" s="39">
        <f>IF(D837&gt;税率表!$F$1,ROUND((D837-J837)/I837,2),'居民劳务费-倒算'!D837)</f>
        <v>0</v>
      </c>
      <c r="L837" s="39">
        <f t="shared" si="69"/>
        <v>0</v>
      </c>
    </row>
    <row r="838" spans="1:12">
      <c r="A838" s="28">
        <v>837</v>
      </c>
      <c r="B838" s="28"/>
      <c r="C838" s="28"/>
      <c r="D838" s="29"/>
      <c r="E838" s="30">
        <f t="shared" si="65"/>
        <v>0</v>
      </c>
      <c r="F838" s="30">
        <f t="shared" si="66"/>
        <v>0</v>
      </c>
      <c r="G838" s="30">
        <f t="shared" si="67"/>
        <v>0</v>
      </c>
      <c r="H838" s="30">
        <f t="shared" si="68"/>
        <v>0</v>
      </c>
      <c r="I838" s="39">
        <f>IF(D838&gt;0,VLOOKUP(D838,税率表!$A$48:$D$52,3,1),0)</f>
        <v>0</v>
      </c>
      <c r="J838" s="39">
        <f>IF(D838&gt;0,VLOOKUP(D838,税率表!$A$48:$D$52,4,1),0)</f>
        <v>0</v>
      </c>
      <c r="K838" s="39">
        <f>IF(D838&gt;税率表!$F$1,ROUND((D838-J838)/I838,2),'居民劳务费-倒算'!D838)</f>
        <v>0</v>
      </c>
      <c r="L838" s="39">
        <f t="shared" si="69"/>
        <v>0</v>
      </c>
    </row>
    <row r="839" spans="1:12">
      <c r="A839" s="28">
        <v>838</v>
      </c>
      <c r="B839" s="28"/>
      <c r="C839" s="28"/>
      <c r="D839" s="29"/>
      <c r="E839" s="30">
        <f t="shared" si="65"/>
        <v>0</v>
      </c>
      <c r="F839" s="30">
        <f t="shared" si="66"/>
        <v>0</v>
      </c>
      <c r="G839" s="30">
        <f t="shared" si="67"/>
        <v>0</v>
      </c>
      <c r="H839" s="30">
        <f t="shared" si="68"/>
        <v>0</v>
      </c>
      <c r="I839" s="39">
        <f>IF(D839&gt;0,VLOOKUP(D839,税率表!$A$48:$D$52,3,1),0)</f>
        <v>0</v>
      </c>
      <c r="J839" s="39">
        <f>IF(D839&gt;0,VLOOKUP(D839,税率表!$A$48:$D$52,4,1),0)</f>
        <v>0</v>
      </c>
      <c r="K839" s="39">
        <f>IF(D839&gt;税率表!$F$1,ROUND((D839-J839)/I839,2),'居民劳务费-倒算'!D839)</f>
        <v>0</v>
      </c>
      <c r="L839" s="39">
        <f t="shared" si="69"/>
        <v>0</v>
      </c>
    </row>
    <row r="840" spans="1:12">
      <c r="A840" s="28">
        <v>839</v>
      </c>
      <c r="B840" s="28"/>
      <c r="C840" s="28"/>
      <c r="D840" s="29"/>
      <c r="E840" s="30">
        <f t="shared" si="65"/>
        <v>0</v>
      </c>
      <c r="F840" s="30">
        <f t="shared" si="66"/>
        <v>0</v>
      </c>
      <c r="G840" s="30">
        <f t="shared" si="67"/>
        <v>0</v>
      </c>
      <c r="H840" s="30">
        <f t="shared" si="68"/>
        <v>0</v>
      </c>
      <c r="I840" s="39">
        <f>IF(D840&gt;0,VLOOKUP(D840,税率表!$A$48:$D$52,3,1),0)</f>
        <v>0</v>
      </c>
      <c r="J840" s="39">
        <f>IF(D840&gt;0,VLOOKUP(D840,税率表!$A$48:$D$52,4,1),0)</f>
        <v>0</v>
      </c>
      <c r="K840" s="39">
        <f>IF(D840&gt;税率表!$F$1,ROUND((D840-J840)/I840,2),'居民劳务费-倒算'!D840)</f>
        <v>0</v>
      </c>
      <c r="L840" s="39">
        <f t="shared" si="69"/>
        <v>0</v>
      </c>
    </row>
    <row r="841" spans="1:12">
      <c r="A841" s="28">
        <v>840</v>
      </c>
      <c r="B841" s="28"/>
      <c r="C841" s="28"/>
      <c r="D841" s="29"/>
      <c r="E841" s="30">
        <f t="shared" si="65"/>
        <v>0</v>
      </c>
      <c r="F841" s="30">
        <f t="shared" si="66"/>
        <v>0</v>
      </c>
      <c r="G841" s="30">
        <f t="shared" si="67"/>
        <v>0</v>
      </c>
      <c r="H841" s="30">
        <f t="shared" si="68"/>
        <v>0</v>
      </c>
      <c r="I841" s="39">
        <f>IF(D841&gt;0,VLOOKUP(D841,税率表!$A$48:$D$52,3,1),0)</f>
        <v>0</v>
      </c>
      <c r="J841" s="39">
        <f>IF(D841&gt;0,VLOOKUP(D841,税率表!$A$48:$D$52,4,1),0)</f>
        <v>0</v>
      </c>
      <c r="K841" s="39">
        <f>IF(D841&gt;税率表!$F$1,ROUND((D841-J841)/I841,2),'居民劳务费-倒算'!D841)</f>
        <v>0</v>
      </c>
      <c r="L841" s="39">
        <f t="shared" si="69"/>
        <v>0</v>
      </c>
    </row>
    <row r="842" spans="1:12">
      <c r="A842" s="28">
        <v>841</v>
      </c>
      <c r="B842" s="28"/>
      <c r="C842" s="28"/>
      <c r="D842" s="29"/>
      <c r="E842" s="30">
        <f t="shared" ref="E842:E905" si="70">ROUND(IF(H842&lt;=800,0,IF(H842&lt;=25000,20%,IF(H842&lt;=62500,30%,IF(H842&gt;62500,40%)))),2)</f>
        <v>0</v>
      </c>
      <c r="F842" s="30">
        <f t="shared" ref="F842:F905" si="71">IF(D842="",0,ROUND(IF(H842&lt;=25000,0,IF(H842&lt;=62500,2000,7000)),2))</f>
        <v>0</v>
      </c>
      <c r="G842" s="30">
        <f t="shared" ref="G842:G905" si="72">ROUND(H842-D842,2)</f>
        <v>0</v>
      </c>
      <c r="H842" s="30">
        <f t="shared" ref="H842:H905" si="73">ROUND(IF(D842&lt;=800,D842,IF(D842&lt;=3360,(D842-160)/0.8,IF(D842&lt;=21000,D842/0.84,IF(D842&lt;=49500,(D842-2000)/0.76,IF(D842&gt;49500,(D842-7000)/0.68))))),2)</f>
        <v>0</v>
      </c>
      <c r="I842" s="39">
        <f>IF(D842&gt;0,VLOOKUP(D842,税率表!$A$48:$D$52,3,1),0)</f>
        <v>0</v>
      </c>
      <c r="J842" s="39">
        <f>IF(D842&gt;0,VLOOKUP(D842,税率表!$A$48:$D$52,4,1),0)</f>
        <v>0</v>
      </c>
      <c r="K842" s="39">
        <f>IF(D842&gt;税率表!$F$1,ROUND((D842-J842)/I842,2),'居民劳务费-倒算'!D842)</f>
        <v>0</v>
      </c>
      <c r="L842" s="39">
        <f t="shared" ref="L842:L905" si="74">K842-D842</f>
        <v>0</v>
      </c>
    </row>
    <row r="843" spans="1:12">
      <c r="A843" s="28">
        <v>842</v>
      </c>
      <c r="B843" s="28"/>
      <c r="C843" s="28"/>
      <c r="D843" s="29"/>
      <c r="E843" s="30">
        <f t="shared" si="70"/>
        <v>0</v>
      </c>
      <c r="F843" s="30">
        <f t="shared" si="71"/>
        <v>0</v>
      </c>
      <c r="G843" s="30">
        <f t="shared" si="72"/>
        <v>0</v>
      </c>
      <c r="H843" s="30">
        <f t="shared" si="73"/>
        <v>0</v>
      </c>
      <c r="I843" s="39">
        <f>IF(D843&gt;0,VLOOKUP(D843,税率表!$A$48:$D$52,3,1),0)</f>
        <v>0</v>
      </c>
      <c r="J843" s="39">
        <f>IF(D843&gt;0,VLOOKUP(D843,税率表!$A$48:$D$52,4,1),0)</f>
        <v>0</v>
      </c>
      <c r="K843" s="39">
        <f>IF(D843&gt;税率表!$F$1,ROUND((D843-J843)/I843,2),'居民劳务费-倒算'!D843)</f>
        <v>0</v>
      </c>
      <c r="L843" s="39">
        <f t="shared" si="74"/>
        <v>0</v>
      </c>
    </row>
    <row r="844" spans="1:12">
      <c r="A844" s="28">
        <v>843</v>
      </c>
      <c r="B844" s="28"/>
      <c r="C844" s="28"/>
      <c r="D844" s="29"/>
      <c r="E844" s="30">
        <f t="shared" si="70"/>
        <v>0</v>
      </c>
      <c r="F844" s="30">
        <f t="shared" si="71"/>
        <v>0</v>
      </c>
      <c r="G844" s="30">
        <f t="shared" si="72"/>
        <v>0</v>
      </c>
      <c r="H844" s="30">
        <f t="shared" si="73"/>
        <v>0</v>
      </c>
      <c r="I844" s="39">
        <f>IF(D844&gt;0,VLOOKUP(D844,税率表!$A$48:$D$52,3,1),0)</f>
        <v>0</v>
      </c>
      <c r="J844" s="39">
        <f>IF(D844&gt;0,VLOOKUP(D844,税率表!$A$48:$D$52,4,1),0)</f>
        <v>0</v>
      </c>
      <c r="K844" s="39">
        <f>IF(D844&gt;税率表!$F$1,ROUND((D844-J844)/I844,2),'居民劳务费-倒算'!D844)</f>
        <v>0</v>
      </c>
      <c r="L844" s="39">
        <f t="shared" si="74"/>
        <v>0</v>
      </c>
    </row>
    <row r="845" spans="1:12">
      <c r="A845" s="28">
        <v>844</v>
      </c>
      <c r="B845" s="28"/>
      <c r="C845" s="28"/>
      <c r="D845" s="29"/>
      <c r="E845" s="30">
        <f t="shared" si="70"/>
        <v>0</v>
      </c>
      <c r="F845" s="30">
        <f t="shared" si="71"/>
        <v>0</v>
      </c>
      <c r="G845" s="30">
        <f t="shared" si="72"/>
        <v>0</v>
      </c>
      <c r="H845" s="30">
        <f t="shared" si="73"/>
        <v>0</v>
      </c>
      <c r="I845" s="39">
        <f>IF(D845&gt;0,VLOOKUP(D845,税率表!$A$48:$D$52,3,1),0)</f>
        <v>0</v>
      </c>
      <c r="J845" s="39">
        <f>IF(D845&gt;0,VLOOKUP(D845,税率表!$A$48:$D$52,4,1),0)</f>
        <v>0</v>
      </c>
      <c r="K845" s="39">
        <f>IF(D845&gt;税率表!$F$1,ROUND((D845-J845)/I845,2),'居民劳务费-倒算'!D845)</f>
        <v>0</v>
      </c>
      <c r="L845" s="39">
        <f t="shared" si="74"/>
        <v>0</v>
      </c>
    </row>
    <row r="846" spans="1:12">
      <c r="A846" s="28">
        <v>845</v>
      </c>
      <c r="B846" s="28"/>
      <c r="C846" s="28"/>
      <c r="D846" s="29"/>
      <c r="E846" s="30">
        <f t="shared" si="70"/>
        <v>0</v>
      </c>
      <c r="F846" s="30">
        <f t="shared" si="71"/>
        <v>0</v>
      </c>
      <c r="G846" s="30">
        <f t="shared" si="72"/>
        <v>0</v>
      </c>
      <c r="H846" s="30">
        <f t="shared" si="73"/>
        <v>0</v>
      </c>
      <c r="I846" s="39">
        <f>IF(D846&gt;0,VLOOKUP(D846,税率表!$A$48:$D$52,3,1),0)</f>
        <v>0</v>
      </c>
      <c r="J846" s="39">
        <f>IF(D846&gt;0,VLOOKUP(D846,税率表!$A$48:$D$52,4,1),0)</f>
        <v>0</v>
      </c>
      <c r="K846" s="39">
        <f>IF(D846&gt;税率表!$F$1,ROUND((D846-J846)/I846,2),'居民劳务费-倒算'!D846)</f>
        <v>0</v>
      </c>
      <c r="L846" s="39">
        <f t="shared" si="74"/>
        <v>0</v>
      </c>
    </row>
    <row r="847" spans="1:12">
      <c r="A847" s="28">
        <v>846</v>
      </c>
      <c r="B847" s="28"/>
      <c r="C847" s="28"/>
      <c r="D847" s="29"/>
      <c r="E847" s="30">
        <f t="shared" si="70"/>
        <v>0</v>
      </c>
      <c r="F847" s="30">
        <f t="shared" si="71"/>
        <v>0</v>
      </c>
      <c r="G847" s="30">
        <f t="shared" si="72"/>
        <v>0</v>
      </c>
      <c r="H847" s="30">
        <f t="shared" si="73"/>
        <v>0</v>
      </c>
      <c r="I847" s="39">
        <f>IF(D847&gt;0,VLOOKUP(D847,税率表!$A$48:$D$52,3,1),0)</f>
        <v>0</v>
      </c>
      <c r="J847" s="39">
        <f>IF(D847&gt;0,VLOOKUP(D847,税率表!$A$48:$D$52,4,1),0)</f>
        <v>0</v>
      </c>
      <c r="K847" s="39">
        <f>IF(D847&gt;税率表!$F$1,ROUND((D847-J847)/I847,2),'居民劳务费-倒算'!D847)</f>
        <v>0</v>
      </c>
      <c r="L847" s="39">
        <f t="shared" si="74"/>
        <v>0</v>
      </c>
    </row>
    <row r="848" spans="1:12">
      <c r="A848" s="28">
        <v>847</v>
      </c>
      <c r="B848" s="28"/>
      <c r="C848" s="28"/>
      <c r="D848" s="29"/>
      <c r="E848" s="30">
        <f t="shared" si="70"/>
        <v>0</v>
      </c>
      <c r="F848" s="30">
        <f t="shared" si="71"/>
        <v>0</v>
      </c>
      <c r="G848" s="30">
        <f t="shared" si="72"/>
        <v>0</v>
      </c>
      <c r="H848" s="30">
        <f t="shared" si="73"/>
        <v>0</v>
      </c>
      <c r="I848" s="39">
        <f>IF(D848&gt;0,VLOOKUP(D848,税率表!$A$48:$D$52,3,1),0)</f>
        <v>0</v>
      </c>
      <c r="J848" s="39">
        <f>IF(D848&gt;0,VLOOKUP(D848,税率表!$A$48:$D$52,4,1),0)</f>
        <v>0</v>
      </c>
      <c r="K848" s="39">
        <f>IF(D848&gt;税率表!$F$1,ROUND((D848-J848)/I848,2),'居民劳务费-倒算'!D848)</f>
        <v>0</v>
      </c>
      <c r="L848" s="39">
        <f t="shared" si="74"/>
        <v>0</v>
      </c>
    </row>
    <row r="849" spans="1:12">
      <c r="A849" s="28">
        <v>848</v>
      </c>
      <c r="B849" s="28"/>
      <c r="C849" s="28"/>
      <c r="D849" s="29"/>
      <c r="E849" s="30">
        <f t="shared" si="70"/>
        <v>0</v>
      </c>
      <c r="F849" s="30">
        <f t="shared" si="71"/>
        <v>0</v>
      </c>
      <c r="G849" s="30">
        <f t="shared" si="72"/>
        <v>0</v>
      </c>
      <c r="H849" s="30">
        <f t="shared" si="73"/>
        <v>0</v>
      </c>
      <c r="I849" s="39">
        <f>IF(D849&gt;0,VLOOKUP(D849,税率表!$A$48:$D$52,3,1),0)</f>
        <v>0</v>
      </c>
      <c r="J849" s="39">
        <f>IF(D849&gt;0,VLOOKUP(D849,税率表!$A$48:$D$52,4,1),0)</f>
        <v>0</v>
      </c>
      <c r="K849" s="39">
        <f>IF(D849&gt;税率表!$F$1,ROUND((D849-J849)/I849,2),'居民劳务费-倒算'!D849)</f>
        <v>0</v>
      </c>
      <c r="L849" s="39">
        <f t="shared" si="74"/>
        <v>0</v>
      </c>
    </row>
    <row r="850" spans="1:12">
      <c r="A850" s="28">
        <v>849</v>
      </c>
      <c r="B850" s="28"/>
      <c r="C850" s="28"/>
      <c r="D850" s="29"/>
      <c r="E850" s="30">
        <f t="shared" si="70"/>
        <v>0</v>
      </c>
      <c r="F850" s="30">
        <f t="shared" si="71"/>
        <v>0</v>
      </c>
      <c r="G850" s="30">
        <f t="shared" si="72"/>
        <v>0</v>
      </c>
      <c r="H850" s="30">
        <f t="shared" si="73"/>
        <v>0</v>
      </c>
      <c r="I850" s="39">
        <f>IF(D850&gt;0,VLOOKUP(D850,税率表!$A$48:$D$52,3,1),0)</f>
        <v>0</v>
      </c>
      <c r="J850" s="39">
        <f>IF(D850&gt;0,VLOOKUP(D850,税率表!$A$48:$D$52,4,1),0)</f>
        <v>0</v>
      </c>
      <c r="K850" s="39">
        <f>IF(D850&gt;税率表!$F$1,ROUND((D850-J850)/I850,2),'居民劳务费-倒算'!D850)</f>
        <v>0</v>
      </c>
      <c r="L850" s="39">
        <f t="shared" si="74"/>
        <v>0</v>
      </c>
    </row>
    <row r="851" spans="1:12">
      <c r="A851" s="28">
        <v>850</v>
      </c>
      <c r="B851" s="28"/>
      <c r="C851" s="28"/>
      <c r="D851" s="29"/>
      <c r="E851" s="30">
        <f t="shared" si="70"/>
        <v>0</v>
      </c>
      <c r="F851" s="30">
        <f t="shared" si="71"/>
        <v>0</v>
      </c>
      <c r="G851" s="30">
        <f t="shared" si="72"/>
        <v>0</v>
      </c>
      <c r="H851" s="30">
        <f t="shared" si="73"/>
        <v>0</v>
      </c>
      <c r="I851" s="39">
        <f>IF(D851&gt;0,VLOOKUP(D851,税率表!$A$48:$D$52,3,1),0)</f>
        <v>0</v>
      </c>
      <c r="J851" s="39">
        <f>IF(D851&gt;0,VLOOKUP(D851,税率表!$A$48:$D$52,4,1),0)</f>
        <v>0</v>
      </c>
      <c r="K851" s="39">
        <f>IF(D851&gt;税率表!$F$1,ROUND((D851-J851)/I851,2),'居民劳务费-倒算'!D851)</f>
        <v>0</v>
      </c>
      <c r="L851" s="39">
        <f t="shared" si="74"/>
        <v>0</v>
      </c>
    </row>
    <row r="852" spans="1:12">
      <c r="A852" s="28">
        <v>851</v>
      </c>
      <c r="B852" s="28"/>
      <c r="C852" s="28"/>
      <c r="D852" s="29"/>
      <c r="E852" s="30">
        <f t="shared" si="70"/>
        <v>0</v>
      </c>
      <c r="F852" s="30">
        <f t="shared" si="71"/>
        <v>0</v>
      </c>
      <c r="G852" s="30">
        <f t="shared" si="72"/>
        <v>0</v>
      </c>
      <c r="H852" s="30">
        <f t="shared" si="73"/>
        <v>0</v>
      </c>
      <c r="I852" s="39">
        <f>IF(D852&gt;0,VLOOKUP(D852,税率表!$A$48:$D$52,3,1),0)</f>
        <v>0</v>
      </c>
      <c r="J852" s="39">
        <f>IF(D852&gt;0,VLOOKUP(D852,税率表!$A$48:$D$52,4,1),0)</f>
        <v>0</v>
      </c>
      <c r="K852" s="39">
        <f>IF(D852&gt;税率表!$F$1,ROUND((D852-J852)/I852,2),'居民劳务费-倒算'!D852)</f>
        <v>0</v>
      </c>
      <c r="L852" s="39">
        <f t="shared" si="74"/>
        <v>0</v>
      </c>
    </row>
    <row r="853" spans="1:12">
      <c r="A853" s="28">
        <v>852</v>
      </c>
      <c r="B853" s="28"/>
      <c r="C853" s="28"/>
      <c r="D853" s="29"/>
      <c r="E853" s="30">
        <f t="shared" si="70"/>
        <v>0</v>
      </c>
      <c r="F853" s="30">
        <f t="shared" si="71"/>
        <v>0</v>
      </c>
      <c r="G853" s="30">
        <f t="shared" si="72"/>
        <v>0</v>
      </c>
      <c r="H853" s="30">
        <f t="shared" si="73"/>
        <v>0</v>
      </c>
      <c r="I853" s="39">
        <f>IF(D853&gt;0,VLOOKUP(D853,税率表!$A$48:$D$52,3,1),0)</f>
        <v>0</v>
      </c>
      <c r="J853" s="39">
        <f>IF(D853&gt;0,VLOOKUP(D853,税率表!$A$48:$D$52,4,1),0)</f>
        <v>0</v>
      </c>
      <c r="K853" s="39">
        <f>IF(D853&gt;税率表!$F$1,ROUND((D853-J853)/I853,2),'居民劳务费-倒算'!D853)</f>
        <v>0</v>
      </c>
      <c r="L853" s="39">
        <f t="shared" si="74"/>
        <v>0</v>
      </c>
    </row>
    <row r="854" spans="1:12">
      <c r="A854" s="28">
        <v>853</v>
      </c>
      <c r="B854" s="28"/>
      <c r="C854" s="28"/>
      <c r="D854" s="29"/>
      <c r="E854" s="30">
        <f t="shared" si="70"/>
        <v>0</v>
      </c>
      <c r="F854" s="30">
        <f t="shared" si="71"/>
        <v>0</v>
      </c>
      <c r="G854" s="30">
        <f t="shared" si="72"/>
        <v>0</v>
      </c>
      <c r="H854" s="30">
        <f t="shared" si="73"/>
        <v>0</v>
      </c>
      <c r="I854" s="39">
        <f>IF(D854&gt;0,VLOOKUP(D854,税率表!$A$48:$D$52,3,1),0)</f>
        <v>0</v>
      </c>
      <c r="J854" s="39">
        <f>IF(D854&gt;0,VLOOKUP(D854,税率表!$A$48:$D$52,4,1),0)</f>
        <v>0</v>
      </c>
      <c r="K854" s="39">
        <f>IF(D854&gt;税率表!$F$1,ROUND((D854-J854)/I854,2),'居民劳务费-倒算'!D854)</f>
        <v>0</v>
      </c>
      <c r="L854" s="39">
        <f t="shared" si="74"/>
        <v>0</v>
      </c>
    </row>
    <row r="855" spans="1:12">
      <c r="A855" s="28">
        <v>854</v>
      </c>
      <c r="B855" s="28"/>
      <c r="C855" s="28"/>
      <c r="D855" s="29"/>
      <c r="E855" s="30">
        <f t="shared" si="70"/>
        <v>0</v>
      </c>
      <c r="F855" s="30">
        <f t="shared" si="71"/>
        <v>0</v>
      </c>
      <c r="G855" s="30">
        <f t="shared" si="72"/>
        <v>0</v>
      </c>
      <c r="H855" s="30">
        <f t="shared" si="73"/>
        <v>0</v>
      </c>
      <c r="I855" s="39">
        <f>IF(D855&gt;0,VLOOKUP(D855,税率表!$A$48:$D$52,3,1),0)</f>
        <v>0</v>
      </c>
      <c r="J855" s="39">
        <f>IF(D855&gt;0,VLOOKUP(D855,税率表!$A$48:$D$52,4,1),0)</f>
        <v>0</v>
      </c>
      <c r="K855" s="39">
        <f>IF(D855&gt;税率表!$F$1,ROUND((D855-J855)/I855,2),'居民劳务费-倒算'!D855)</f>
        <v>0</v>
      </c>
      <c r="L855" s="39">
        <f t="shared" si="74"/>
        <v>0</v>
      </c>
    </row>
    <row r="856" spans="1:12">
      <c r="A856" s="28">
        <v>855</v>
      </c>
      <c r="B856" s="28"/>
      <c r="C856" s="28"/>
      <c r="D856" s="29"/>
      <c r="E856" s="30">
        <f t="shared" si="70"/>
        <v>0</v>
      </c>
      <c r="F856" s="30">
        <f t="shared" si="71"/>
        <v>0</v>
      </c>
      <c r="G856" s="30">
        <f t="shared" si="72"/>
        <v>0</v>
      </c>
      <c r="H856" s="30">
        <f t="shared" si="73"/>
        <v>0</v>
      </c>
      <c r="I856" s="39">
        <f>IF(D856&gt;0,VLOOKUP(D856,税率表!$A$48:$D$52,3,1),0)</f>
        <v>0</v>
      </c>
      <c r="J856" s="39">
        <f>IF(D856&gt;0,VLOOKUP(D856,税率表!$A$48:$D$52,4,1),0)</f>
        <v>0</v>
      </c>
      <c r="K856" s="39">
        <f>IF(D856&gt;税率表!$F$1,ROUND((D856-J856)/I856,2),'居民劳务费-倒算'!D856)</f>
        <v>0</v>
      </c>
      <c r="L856" s="39">
        <f t="shared" si="74"/>
        <v>0</v>
      </c>
    </row>
    <row r="857" spans="1:12">
      <c r="A857" s="28">
        <v>856</v>
      </c>
      <c r="B857" s="28"/>
      <c r="C857" s="28"/>
      <c r="D857" s="29"/>
      <c r="E857" s="30">
        <f t="shared" si="70"/>
        <v>0</v>
      </c>
      <c r="F857" s="30">
        <f t="shared" si="71"/>
        <v>0</v>
      </c>
      <c r="G857" s="30">
        <f t="shared" si="72"/>
        <v>0</v>
      </c>
      <c r="H857" s="30">
        <f t="shared" si="73"/>
        <v>0</v>
      </c>
      <c r="I857" s="39">
        <f>IF(D857&gt;0,VLOOKUP(D857,税率表!$A$48:$D$52,3,1),0)</f>
        <v>0</v>
      </c>
      <c r="J857" s="39">
        <f>IF(D857&gt;0,VLOOKUP(D857,税率表!$A$48:$D$52,4,1),0)</f>
        <v>0</v>
      </c>
      <c r="K857" s="39">
        <f>IF(D857&gt;税率表!$F$1,ROUND((D857-J857)/I857,2),'居民劳务费-倒算'!D857)</f>
        <v>0</v>
      </c>
      <c r="L857" s="39">
        <f t="shared" si="74"/>
        <v>0</v>
      </c>
    </row>
    <row r="858" spans="1:12">
      <c r="A858" s="28">
        <v>857</v>
      </c>
      <c r="B858" s="28"/>
      <c r="C858" s="28"/>
      <c r="D858" s="29"/>
      <c r="E858" s="30">
        <f t="shared" si="70"/>
        <v>0</v>
      </c>
      <c r="F858" s="30">
        <f t="shared" si="71"/>
        <v>0</v>
      </c>
      <c r="G858" s="30">
        <f t="shared" si="72"/>
        <v>0</v>
      </c>
      <c r="H858" s="30">
        <f t="shared" si="73"/>
        <v>0</v>
      </c>
      <c r="I858" s="39">
        <f>IF(D858&gt;0,VLOOKUP(D858,税率表!$A$48:$D$52,3,1),0)</f>
        <v>0</v>
      </c>
      <c r="J858" s="39">
        <f>IF(D858&gt;0,VLOOKUP(D858,税率表!$A$48:$D$52,4,1),0)</f>
        <v>0</v>
      </c>
      <c r="K858" s="39">
        <f>IF(D858&gt;税率表!$F$1,ROUND((D858-J858)/I858,2),'居民劳务费-倒算'!D858)</f>
        <v>0</v>
      </c>
      <c r="L858" s="39">
        <f t="shared" si="74"/>
        <v>0</v>
      </c>
    </row>
    <row r="859" spans="1:12">
      <c r="A859" s="28">
        <v>858</v>
      </c>
      <c r="B859" s="28"/>
      <c r="C859" s="28"/>
      <c r="D859" s="29"/>
      <c r="E859" s="30">
        <f t="shared" si="70"/>
        <v>0</v>
      </c>
      <c r="F859" s="30">
        <f t="shared" si="71"/>
        <v>0</v>
      </c>
      <c r="G859" s="30">
        <f t="shared" si="72"/>
        <v>0</v>
      </c>
      <c r="H859" s="30">
        <f t="shared" si="73"/>
        <v>0</v>
      </c>
      <c r="I859" s="39">
        <f>IF(D859&gt;0,VLOOKUP(D859,税率表!$A$48:$D$52,3,1),0)</f>
        <v>0</v>
      </c>
      <c r="J859" s="39">
        <f>IF(D859&gt;0,VLOOKUP(D859,税率表!$A$48:$D$52,4,1),0)</f>
        <v>0</v>
      </c>
      <c r="K859" s="39">
        <f>IF(D859&gt;税率表!$F$1,ROUND((D859-J859)/I859,2),'居民劳务费-倒算'!D859)</f>
        <v>0</v>
      </c>
      <c r="L859" s="39">
        <f t="shared" si="74"/>
        <v>0</v>
      </c>
    </row>
    <row r="860" spans="1:12">
      <c r="A860" s="28">
        <v>859</v>
      </c>
      <c r="B860" s="28"/>
      <c r="C860" s="28"/>
      <c r="D860" s="29"/>
      <c r="E860" s="30">
        <f t="shared" si="70"/>
        <v>0</v>
      </c>
      <c r="F860" s="30">
        <f t="shared" si="71"/>
        <v>0</v>
      </c>
      <c r="G860" s="30">
        <f t="shared" si="72"/>
        <v>0</v>
      </c>
      <c r="H860" s="30">
        <f t="shared" si="73"/>
        <v>0</v>
      </c>
      <c r="I860" s="39">
        <f>IF(D860&gt;0,VLOOKUP(D860,税率表!$A$48:$D$52,3,1),0)</f>
        <v>0</v>
      </c>
      <c r="J860" s="39">
        <f>IF(D860&gt;0,VLOOKUP(D860,税率表!$A$48:$D$52,4,1),0)</f>
        <v>0</v>
      </c>
      <c r="K860" s="39">
        <f>IF(D860&gt;税率表!$F$1,ROUND((D860-J860)/I860,2),'居民劳务费-倒算'!D860)</f>
        <v>0</v>
      </c>
      <c r="L860" s="39">
        <f t="shared" si="74"/>
        <v>0</v>
      </c>
    </row>
    <row r="861" spans="1:12">
      <c r="A861" s="28">
        <v>860</v>
      </c>
      <c r="B861" s="28"/>
      <c r="C861" s="28"/>
      <c r="D861" s="29"/>
      <c r="E861" s="30">
        <f t="shared" si="70"/>
        <v>0</v>
      </c>
      <c r="F861" s="30">
        <f t="shared" si="71"/>
        <v>0</v>
      </c>
      <c r="G861" s="30">
        <f t="shared" si="72"/>
        <v>0</v>
      </c>
      <c r="H861" s="30">
        <f t="shared" si="73"/>
        <v>0</v>
      </c>
      <c r="I861" s="39">
        <f>IF(D861&gt;0,VLOOKUP(D861,税率表!$A$48:$D$52,3,1),0)</f>
        <v>0</v>
      </c>
      <c r="J861" s="39">
        <f>IF(D861&gt;0,VLOOKUP(D861,税率表!$A$48:$D$52,4,1),0)</f>
        <v>0</v>
      </c>
      <c r="K861" s="39">
        <f>IF(D861&gt;税率表!$F$1,ROUND((D861-J861)/I861,2),'居民劳务费-倒算'!D861)</f>
        <v>0</v>
      </c>
      <c r="L861" s="39">
        <f t="shared" si="74"/>
        <v>0</v>
      </c>
    </row>
    <row r="862" spans="1:12">
      <c r="A862" s="28">
        <v>861</v>
      </c>
      <c r="B862" s="28"/>
      <c r="C862" s="28"/>
      <c r="D862" s="29"/>
      <c r="E862" s="30">
        <f t="shared" si="70"/>
        <v>0</v>
      </c>
      <c r="F862" s="30">
        <f t="shared" si="71"/>
        <v>0</v>
      </c>
      <c r="G862" s="30">
        <f t="shared" si="72"/>
        <v>0</v>
      </c>
      <c r="H862" s="30">
        <f t="shared" si="73"/>
        <v>0</v>
      </c>
      <c r="I862" s="39">
        <f>IF(D862&gt;0,VLOOKUP(D862,税率表!$A$48:$D$52,3,1),0)</f>
        <v>0</v>
      </c>
      <c r="J862" s="39">
        <f>IF(D862&gt;0,VLOOKUP(D862,税率表!$A$48:$D$52,4,1),0)</f>
        <v>0</v>
      </c>
      <c r="K862" s="39">
        <f>IF(D862&gt;税率表!$F$1,ROUND((D862-J862)/I862,2),'居民劳务费-倒算'!D862)</f>
        <v>0</v>
      </c>
      <c r="L862" s="39">
        <f t="shared" si="74"/>
        <v>0</v>
      </c>
    </row>
    <row r="863" spans="1:12">
      <c r="A863" s="28">
        <v>862</v>
      </c>
      <c r="B863" s="28"/>
      <c r="C863" s="28"/>
      <c r="D863" s="29"/>
      <c r="E863" s="30">
        <f t="shared" si="70"/>
        <v>0</v>
      </c>
      <c r="F863" s="30">
        <f t="shared" si="71"/>
        <v>0</v>
      </c>
      <c r="G863" s="30">
        <f t="shared" si="72"/>
        <v>0</v>
      </c>
      <c r="H863" s="30">
        <f t="shared" si="73"/>
        <v>0</v>
      </c>
      <c r="I863" s="39">
        <f>IF(D863&gt;0,VLOOKUP(D863,税率表!$A$48:$D$52,3,1),0)</f>
        <v>0</v>
      </c>
      <c r="J863" s="39">
        <f>IF(D863&gt;0,VLOOKUP(D863,税率表!$A$48:$D$52,4,1),0)</f>
        <v>0</v>
      </c>
      <c r="K863" s="39">
        <f>IF(D863&gt;税率表!$F$1,ROUND((D863-J863)/I863,2),'居民劳务费-倒算'!D863)</f>
        <v>0</v>
      </c>
      <c r="L863" s="39">
        <f t="shared" si="74"/>
        <v>0</v>
      </c>
    </row>
    <row r="864" spans="1:12">
      <c r="A864" s="28">
        <v>863</v>
      </c>
      <c r="B864" s="28"/>
      <c r="C864" s="28"/>
      <c r="D864" s="29"/>
      <c r="E864" s="30">
        <f t="shared" si="70"/>
        <v>0</v>
      </c>
      <c r="F864" s="30">
        <f t="shared" si="71"/>
        <v>0</v>
      </c>
      <c r="G864" s="30">
        <f t="shared" si="72"/>
        <v>0</v>
      </c>
      <c r="H864" s="30">
        <f t="shared" si="73"/>
        <v>0</v>
      </c>
      <c r="I864" s="39">
        <f>IF(D864&gt;0,VLOOKUP(D864,税率表!$A$48:$D$52,3,1),0)</f>
        <v>0</v>
      </c>
      <c r="J864" s="39">
        <f>IF(D864&gt;0,VLOOKUP(D864,税率表!$A$48:$D$52,4,1),0)</f>
        <v>0</v>
      </c>
      <c r="K864" s="39">
        <f>IF(D864&gt;税率表!$F$1,ROUND((D864-J864)/I864,2),'居民劳务费-倒算'!D864)</f>
        <v>0</v>
      </c>
      <c r="L864" s="39">
        <f t="shared" si="74"/>
        <v>0</v>
      </c>
    </row>
    <row r="865" spans="1:12">
      <c r="A865" s="28">
        <v>864</v>
      </c>
      <c r="B865" s="28"/>
      <c r="C865" s="28"/>
      <c r="D865" s="29"/>
      <c r="E865" s="30">
        <f t="shared" si="70"/>
        <v>0</v>
      </c>
      <c r="F865" s="30">
        <f t="shared" si="71"/>
        <v>0</v>
      </c>
      <c r="G865" s="30">
        <f t="shared" si="72"/>
        <v>0</v>
      </c>
      <c r="H865" s="30">
        <f t="shared" si="73"/>
        <v>0</v>
      </c>
      <c r="I865" s="39">
        <f>IF(D865&gt;0,VLOOKUP(D865,税率表!$A$48:$D$52,3,1),0)</f>
        <v>0</v>
      </c>
      <c r="J865" s="39">
        <f>IF(D865&gt;0,VLOOKUP(D865,税率表!$A$48:$D$52,4,1),0)</f>
        <v>0</v>
      </c>
      <c r="K865" s="39">
        <f>IF(D865&gt;税率表!$F$1,ROUND((D865-J865)/I865,2),'居民劳务费-倒算'!D865)</f>
        <v>0</v>
      </c>
      <c r="L865" s="39">
        <f t="shared" si="74"/>
        <v>0</v>
      </c>
    </row>
    <row r="866" spans="1:12">
      <c r="A866" s="28">
        <v>865</v>
      </c>
      <c r="B866" s="28"/>
      <c r="C866" s="28"/>
      <c r="D866" s="29"/>
      <c r="E866" s="30">
        <f t="shared" si="70"/>
        <v>0</v>
      </c>
      <c r="F866" s="30">
        <f t="shared" si="71"/>
        <v>0</v>
      </c>
      <c r="G866" s="30">
        <f t="shared" si="72"/>
        <v>0</v>
      </c>
      <c r="H866" s="30">
        <f t="shared" si="73"/>
        <v>0</v>
      </c>
      <c r="I866" s="39">
        <f>IF(D866&gt;0,VLOOKUP(D866,税率表!$A$48:$D$52,3,1),0)</f>
        <v>0</v>
      </c>
      <c r="J866" s="39">
        <f>IF(D866&gt;0,VLOOKUP(D866,税率表!$A$48:$D$52,4,1),0)</f>
        <v>0</v>
      </c>
      <c r="K866" s="39">
        <f>IF(D866&gt;税率表!$F$1,ROUND((D866-J866)/I866,2),'居民劳务费-倒算'!D866)</f>
        <v>0</v>
      </c>
      <c r="L866" s="39">
        <f t="shared" si="74"/>
        <v>0</v>
      </c>
    </row>
    <row r="867" spans="1:12">
      <c r="A867" s="28">
        <v>866</v>
      </c>
      <c r="B867" s="28"/>
      <c r="C867" s="28"/>
      <c r="D867" s="29"/>
      <c r="E867" s="30">
        <f t="shared" si="70"/>
        <v>0</v>
      </c>
      <c r="F867" s="30">
        <f t="shared" si="71"/>
        <v>0</v>
      </c>
      <c r="G867" s="30">
        <f t="shared" si="72"/>
        <v>0</v>
      </c>
      <c r="H867" s="30">
        <f t="shared" si="73"/>
        <v>0</v>
      </c>
      <c r="I867" s="39">
        <f>IF(D867&gt;0,VLOOKUP(D867,税率表!$A$48:$D$52,3,1),0)</f>
        <v>0</v>
      </c>
      <c r="J867" s="39">
        <f>IF(D867&gt;0,VLOOKUP(D867,税率表!$A$48:$D$52,4,1),0)</f>
        <v>0</v>
      </c>
      <c r="K867" s="39">
        <f>IF(D867&gt;税率表!$F$1,ROUND((D867-J867)/I867,2),'居民劳务费-倒算'!D867)</f>
        <v>0</v>
      </c>
      <c r="L867" s="39">
        <f t="shared" si="74"/>
        <v>0</v>
      </c>
    </row>
    <row r="868" spans="1:12">
      <c r="A868" s="28">
        <v>867</v>
      </c>
      <c r="B868" s="28"/>
      <c r="C868" s="28"/>
      <c r="D868" s="29"/>
      <c r="E868" s="30">
        <f t="shared" si="70"/>
        <v>0</v>
      </c>
      <c r="F868" s="30">
        <f t="shared" si="71"/>
        <v>0</v>
      </c>
      <c r="G868" s="30">
        <f t="shared" si="72"/>
        <v>0</v>
      </c>
      <c r="H868" s="30">
        <f t="shared" si="73"/>
        <v>0</v>
      </c>
      <c r="I868" s="39">
        <f>IF(D868&gt;0,VLOOKUP(D868,税率表!$A$48:$D$52,3,1),0)</f>
        <v>0</v>
      </c>
      <c r="J868" s="39">
        <f>IF(D868&gt;0,VLOOKUP(D868,税率表!$A$48:$D$52,4,1),0)</f>
        <v>0</v>
      </c>
      <c r="K868" s="39">
        <f>IF(D868&gt;税率表!$F$1,ROUND((D868-J868)/I868,2),'居民劳务费-倒算'!D868)</f>
        <v>0</v>
      </c>
      <c r="L868" s="39">
        <f t="shared" si="74"/>
        <v>0</v>
      </c>
    </row>
    <row r="869" spans="1:12">
      <c r="A869" s="28">
        <v>868</v>
      </c>
      <c r="B869" s="28"/>
      <c r="C869" s="28"/>
      <c r="D869" s="29"/>
      <c r="E869" s="30">
        <f t="shared" si="70"/>
        <v>0</v>
      </c>
      <c r="F869" s="30">
        <f t="shared" si="71"/>
        <v>0</v>
      </c>
      <c r="G869" s="30">
        <f t="shared" si="72"/>
        <v>0</v>
      </c>
      <c r="H869" s="30">
        <f t="shared" si="73"/>
        <v>0</v>
      </c>
      <c r="I869" s="39">
        <f>IF(D869&gt;0,VLOOKUP(D869,税率表!$A$48:$D$52,3,1),0)</f>
        <v>0</v>
      </c>
      <c r="J869" s="39">
        <f>IF(D869&gt;0,VLOOKUP(D869,税率表!$A$48:$D$52,4,1),0)</f>
        <v>0</v>
      </c>
      <c r="K869" s="39">
        <f>IF(D869&gt;税率表!$F$1,ROUND((D869-J869)/I869,2),'居民劳务费-倒算'!D869)</f>
        <v>0</v>
      </c>
      <c r="L869" s="39">
        <f t="shared" si="74"/>
        <v>0</v>
      </c>
    </row>
    <row r="870" spans="1:12">
      <c r="A870" s="28">
        <v>869</v>
      </c>
      <c r="B870" s="28"/>
      <c r="C870" s="28"/>
      <c r="D870" s="29"/>
      <c r="E870" s="30">
        <f t="shared" si="70"/>
        <v>0</v>
      </c>
      <c r="F870" s="30">
        <f t="shared" si="71"/>
        <v>0</v>
      </c>
      <c r="G870" s="30">
        <f t="shared" si="72"/>
        <v>0</v>
      </c>
      <c r="H870" s="30">
        <f t="shared" si="73"/>
        <v>0</v>
      </c>
      <c r="I870" s="39">
        <f>IF(D870&gt;0,VLOOKUP(D870,税率表!$A$48:$D$52,3,1),0)</f>
        <v>0</v>
      </c>
      <c r="J870" s="39">
        <f>IF(D870&gt;0,VLOOKUP(D870,税率表!$A$48:$D$52,4,1),0)</f>
        <v>0</v>
      </c>
      <c r="K870" s="39">
        <f>IF(D870&gt;税率表!$F$1,ROUND((D870-J870)/I870,2),'居民劳务费-倒算'!D870)</f>
        <v>0</v>
      </c>
      <c r="L870" s="39">
        <f t="shared" si="74"/>
        <v>0</v>
      </c>
    </row>
    <row r="871" spans="1:12">
      <c r="A871" s="28">
        <v>870</v>
      </c>
      <c r="B871" s="28"/>
      <c r="C871" s="28"/>
      <c r="D871" s="29"/>
      <c r="E871" s="30">
        <f t="shared" si="70"/>
        <v>0</v>
      </c>
      <c r="F871" s="30">
        <f t="shared" si="71"/>
        <v>0</v>
      </c>
      <c r="G871" s="30">
        <f t="shared" si="72"/>
        <v>0</v>
      </c>
      <c r="H871" s="30">
        <f t="shared" si="73"/>
        <v>0</v>
      </c>
      <c r="I871" s="39">
        <f>IF(D871&gt;0,VLOOKUP(D871,税率表!$A$48:$D$52,3,1),0)</f>
        <v>0</v>
      </c>
      <c r="J871" s="39">
        <f>IF(D871&gt;0,VLOOKUP(D871,税率表!$A$48:$D$52,4,1),0)</f>
        <v>0</v>
      </c>
      <c r="K871" s="39">
        <f>IF(D871&gt;税率表!$F$1,ROUND((D871-J871)/I871,2),'居民劳务费-倒算'!D871)</f>
        <v>0</v>
      </c>
      <c r="L871" s="39">
        <f t="shared" si="74"/>
        <v>0</v>
      </c>
    </row>
    <row r="872" spans="1:12">
      <c r="A872" s="28">
        <v>871</v>
      </c>
      <c r="B872" s="28"/>
      <c r="C872" s="28"/>
      <c r="D872" s="29"/>
      <c r="E872" s="30">
        <f t="shared" si="70"/>
        <v>0</v>
      </c>
      <c r="F872" s="30">
        <f t="shared" si="71"/>
        <v>0</v>
      </c>
      <c r="G872" s="30">
        <f t="shared" si="72"/>
        <v>0</v>
      </c>
      <c r="H872" s="30">
        <f t="shared" si="73"/>
        <v>0</v>
      </c>
      <c r="I872" s="39">
        <f>IF(D872&gt;0,VLOOKUP(D872,税率表!$A$48:$D$52,3,1),0)</f>
        <v>0</v>
      </c>
      <c r="J872" s="39">
        <f>IF(D872&gt;0,VLOOKUP(D872,税率表!$A$48:$D$52,4,1),0)</f>
        <v>0</v>
      </c>
      <c r="K872" s="39">
        <f>IF(D872&gt;税率表!$F$1,ROUND((D872-J872)/I872,2),'居民劳务费-倒算'!D872)</f>
        <v>0</v>
      </c>
      <c r="L872" s="39">
        <f t="shared" si="74"/>
        <v>0</v>
      </c>
    </row>
    <row r="873" spans="1:12">
      <c r="A873" s="28">
        <v>872</v>
      </c>
      <c r="B873" s="28"/>
      <c r="C873" s="28"/>
      <c r="D873" s="29"/>
      <c r="E873" s="30">
        <f t="shared" si="70"/>
        <v>0</v>
      </c>
      <c r="F873" s="30">
        <f t="shared" si="71"/>
        <v>0</v>
      </c>
      <c r="G873" s="30">
        <f t="shared" si="72"/>
        <v>0</v>
      </c>
      <c r="H873" s="30">
        <f t="shared" si="73"/>
        <v>0</v>
      </c>
      <c r="I873" s="39">
        <f>IF(D873&gt;0,VLOOKUP(D873,税率表!$A$48:$D$52,3,1),0)</f>
        <v>0</v>
      </c>
      <c r="J873" s="39">
        <f>IF(D873&gt;0,VLOOKUP(D873,税率表!$A$48:$D$52,4,1),0)</f>
        <v>0</v>
      </c>
      <c r="K873" s="39">
        <f>IF(D873&gt;税率表!$F$1,ROUND((D873-J873)/I873,2),'居民劳务费-倒算'!D873)</f>
        <v>0</v>
      </c>
      <c r="L873" s="39">
        <f t="shared" si="74"/>
        <v>0</v>
      </c>
    </row>
    <row r="874" spans="1:12">
      <c r="A874" s="28">
        <v>873</v>
      </c>
      <c r="B874" s="28"/>
      <c r="C874" s="28"/>
      <c r="D874" s="29"/>
      <c r="E874" s="30">
        <f t="shared" si="70"/>
        <v>0</v>
      </c>
      <c r="F874" s="30">
        <f t="shared" si="71"/>
        <v>0</v>
      </c>
      <c r="G874" s="30">
        <f t="shared" si="72"/>
        <v>0</v>
      </c>
      <c r="H874" s="30">
        <f t="shared" si="73"/>
        <v>0</v>
      </c>
      <c r="I874" s="39">
        <f>IF(D874&gt;0,VLOOKUP(D874,税率表!$A$48:$D$52,3,1),0)</f>
        <v>0</v>
      </c>
      <c r="J874" s="39">
        <f>IF(D874&gt;0,VLOOKUP(D874,税率表!$A$48:$D$52,4,1),0)</f>
        <v>0</v>
      </c>
      <c r="K874" s="39">
        <f>IF(D874&gt;税率表!$F$1,ROUND((D874-J874)/I874,2),'居民劳务费-倒算'!D874)</f>
        <v>0</v>
      </c>
      <c r="L874" s="39">
        <f t="shared" si="74"/>
        <v>0</v>
      </c>
    </row>
    <row r="875" spans="1:12">
      <c r="A875" s="28">
        <v>874</v>
      </c>
      <c r="B875" s="28"/>
      <c r="C875" s="28"/>
      <c r="D875" s="29"/>
      <c r="E875" s="30">
        <f t="shared" si="70"/>
        <v>0</v>
      </c>
      <c r="F875" s="30">
        <f t="shared" si="71"/>
        <v>0</v>
      </c>
      <c r="G875" s="30">
        <f t="shared" si="72"/>
        <v>0</v>
      </c>
      <c r="H875" s="30">
        <f t="shared" si="73"/>
        <v>0</v>
      </c>
      <c r="I875" s="39">
        <f>IF(D875&gt;0,VLOOKUP(D875,税率表!$A$48:$D$52,3,1),0)</f>
        <v>0</v>
      </c>
      <c r="J875" s="39">
        <f>IF(D875&gt;0,VLOOKUP(D875,税率表!$A$48:$D$52,4,1),0)</f>
        <v>0</v>
      </c>
      <c r="K875" s="39">
        <f>IF(D875&gt;税率表!$F$1,ROUND((D875-J875)/I875,2),'居民劳务费-倒算'!D875)</f>
        <v>0</v>
      </c>
      <c r="L875" s="39">
        <f t="shared" si="74"/>
        <v>0</v>
      </c>
    </row>
    <row r="876" spans="1:12">
      <c r="A876" s="28">
        <v>875</v>
      </c>
      <c r="B876" s="28"/>
      <c r="C876" s="28"/>
      <c r="D876" s="29"/>
      <c r="E876" s="30">
        <f t="shared" si="70"/>
        <v>0</v>
      </c>
      <c r="F876" s="30">
        <f t="shared" si="71"/>
        <v>0</v>
      </c>
      <c r="G876" s="30">
        <f t="shared" si="72"/>
        <v>0</v>
      </c>
      <c r="H876" s="30">
        <f t="shared" si="73"/>
        <v>0</v>
      </c>
      <c r="I876" s="39">
        <f>IF(D876&gt;0,VLOOKUP(D876,税率表!$A$48:$D$52,3,1),0)</f>
        <v>0</v>
      </c>
      <c r="J876" s="39">
        <f>IF(D876&gt;0,VLOOKUP(D876,税率表!$A$48:$D$52,4,1),0)</f>
        <v>0</v>
      </c>
      <c r="K876" s="39">
        <f>IF(D876&gt;税率表!$F$1,ROUND((D876-J876)/I876,2),'居民劳务费-倒算'!D876)</f>
        <v>0</v>
      </c>
      <c r="L876" s="39">
        <f t="shared" si="74"/>
        <v>0</v>
      </c>
    </row>
    <row r="877" spans="1:12">
      <c r="A877" s="28">
        <v>876</v>
      </c>
      <c r="B877" s="28"/>
      <c r="C877" s="28"/>
      <c r="D877" s="29"/>
      <c r="E877" s="30">
        <f t="shared" si="70"/>
        <v>0</v>
      </c>
      <c r="F877" s="30">
        <f t="shared" si="71"/>
        <v>0</v>
      </c>
      <c r="G877" s="30">
        <f t="shared" si="72"/>
        <v>0</v>
      </c>
      <c r="H877" s="30">
        <f t="shared" si="73"/>
        <v>0</v>
      </c>
      <c r="I877" s="39">
        <f>IF(D877&gt;0,VLOOKUP(D877,税率表!$A$48:$D$52,3,1),0)</f>
        <v>0</v>
      </c>
      <c r="J877" s="39">
        <f>IF(D877&gt;0,VLOOKUP(D877,税率表!$A$48:$D$52,4,1),0)</f>
        <v>0</v>
      </c>
      <c r="K877" s="39">
        <f>IF(D877&gt;税率表!$F$1,ROUND((D877-J877)/I877,2),'居民劳务费-倒算'!D877)</f>
        <v>0</v>
      </c>
      <c r="L877" s="39">
        <f t="shared" si="74"/>
        <v>0</v>
      </c>
    </row>
    <row r="878" spans="1:12">
      <c r="A878" s="28">
        <v>877</v>
      </c>
      <c r="B878" s="28"/>
      <c r="C878" s="28"/>
      <c r="D878" s="29"/>
      <c r="E878" s="30">
        <f t="shared" si="70"/>
        <v>0</v>
      </c>
      <c r="F878" s="30">
        <f t="shared" si="71"/>
        <v>0</v>
      </c>
      <c r="G878" s="30">
        <f t="shared" si="72"/>
        <v>0</v>
      </c>
      <c r="H878" s="30">
        <f t="shared" si="73"/>
        <v>0</v>
      </c>
      <c r="I878" s="39">
        <f>IF(D878&gt;0,VLOOKUP(D878,税率表!$A$48:$D$52,3,1),0)</f>
        <v>0</v>
      </c>
      <c r="J878" s="39">
        <f>IF(D878&gt;0,VLOOKUP(D878,税率表!$A$48:$D$52,4,1),0)</f>
        <v>0</v>
      </c>
      <c r="K878" s="39">
        <f>IF(D878&gt;税率表!$F$1,ROUND((D878-J878)/I878,2),'居民劳务费-倒算'!D878)</f>
        <v>0</v>
      </c>
      <c r="L878" s="39">
        <f t="shared" si="74"/>
        <v>0</v>
      </c>
    </row>
    <row r="879" spans="1:12">
      <c r="A879" s="28">
        <v>878</v>
      </c>
      <c r="B879" s="28"/>
      <c r="C879" s="28"/>
      <c r="D879" s="29"/>
      <c r="E879" s="30">
        <f t="shared" si="70"/>
        <v>0</v>
      </c>
      <c r="F879" s="30">
        <f t="shared" si="71"/>
        <v>0</v>
      </c>
      <c r="G879" s="30">
        <f t="shared" si="72"/>
        <v>0</v>
      </c>
      <c r="H879" s="30">
        <f t="shared" si="73"/>
        <v>0</v>
      </c>
      <c r="I879" s="39">
        <f>IF(D879&gt;0,VLOOKUP(D879,税率表!$A$48:$D$52,3,1),0)</f>
        <v>0</v>
      </c>
      <c r="J879" s="39">
        <f>IF(D879&gt;0,VLOOKUP(D879,税率表!$A$48:$D$52,4,1),0)</f>
        <v>0</v>
      </c>
      <c r="K879" s="39">
        <f>IF(D879&gt;税率表!$F$1,ROUND((D879-J879)/I879,2),'居民劳务费-倒算'!D879)</f>
        <v>0</v>
      </c>
      <c r="L879" s="39">
        <f t="shared" si="74"/>
        <v>0</v>
      </c>
    </row>
    <row r="880" spans="1:12">
      <c r="A880" s="28">
        <v>879</v>
      </c>
      <c r="B880" s="28"/>
      <c r="C880" s="28"/>
      <c r="D880" s="29"/>
      <c r="E880" s="30">
        <f t="shared" si="70"/>
        <v>0</v>
      </c>
      <c r="F880" s="30">
        <f t="shared" si="71"/>
        <v>0</v>
      </c>
      <c r="G880" s="30">
        <f t="shared" si="72"/>
        <v>0</v>
      </c>
      <c r="H880" s="30">
        <f t="shared" si="73"/>
        <v>0</v>
      </c>
      <c r="I880" s="39">
        <f>IF(D880&gt;0,VLOOKUP(D880,税率表!$A$48:$D$52,3,1),0)</f>
        <v>0</v>
      </c>
      <c r="J880" s="39">
        <f>IF(D880&gt;0,VLOOKUP(D880,税率表!$A$48:$D$52,4,1),0)</f>
        <v>0</v>
      </c>
      <c r="K880" s="39">
        <f>IF(D880&gt;税率表!$F$1,ROUND((D880-J880)/I880,2),'居民劳务费-倒算'!D880)</f>
        <v>0</v>
      </c>
      <c r="L880" s="39">
        <f t="shared" si="74"/>
        <v>0</v>
      </c>
    </row>
    <row r="881" spans="1:12">
      <c r="A881" s="28">
        <v>880</v>
      </c>
      <c r="B881" s="28"/>
      <c r="C881" s="28"/>
      <c r="D881" s="29"/>
      <c r="E881" s="30">
        <f t="shared" si="70"/>
        <v>0</v>
      </c>
      <c r="F881" s="30">
        <f t="shared" si="71"/>
        <v>0</v>
      </c>
      <c r="G881" s="30">
        <f t="shared" si="72"/>
        <v>0</v>
      </c>
      <c r="H881" s="30">
        <f t="shared" si="73"/>
        <v>0</v>
      </c>
      <c r="I881" s="39">
        <f>IF(D881&gt;0,VLOOKUP(D881,税率表!$A$48:$D$52,3,1),0)</f>
        <v>0</v>
      </c>
      <c r="J881" s="39">
        <f>IF(D881&gt;0,VLOOKUP(D881,税率表!$A$48:$D$52,4,1),0)</f>
        <v>0</v>
      </c>
      <c r="K881" s="39">
        <f>IF(D881&gt;税率表!$F$1,ROUND((D881-J881)/I881,2),'居民劳务费-倒算'!D881)</f>
        <v>0</v>
      </c>
      <c r="L881" s="39">
        <f t="shared" si="74"/>
        <v>0</v>
      </c>
    </row>
    <row r="882" spans="1:12">
      <c r="A882" s="28">
        <v>881</v>
      </c>
      <c r="B882" s="28"/>
      <c r="C882" s="28"/>
      <c r="D882" s="29"/>
      <c r="E882" s="30">
        <f t="shared" si="70"/>
        <v>0</v>
      </c>
      <c r="F882" s="30">
        <f t="shared" si="71"/>
        <v>0</v>
      </c>
      <c r="G882" s="30">
        <f t="shared" si="72"/>
        <v>0</v>
      </c>
      <c r="H882" s="30">
        <f t="shared" si="73"/>
        <v>0</v>
      </c>
      <c r="I882" s="39">
        <f>IF(D882&gt;0,VLOOKUP(D882,税率表!$A$48:$D$52,3,1),0)</f>
        <v>0</v>
      </c>
      <c r="J882" s="39">
        <f>IF(D882&gt;0,VLOOKUP(D882,税率表!$A$48:$D$52,4,1),0)</f>
        <v>0</v>
      </c>
      <c r="K882" s="39">
        <f>IF(D882&gt;税率表!$F$1,ROUND((D882-J882)/I882,2),'居民劳务费-倒算'!D882)</f>
        <v>0</v>
      </c>
      <c r="L882" s="39">
        <f t="shared" si="74"/>
        <v>0</v>
      </c>
    </row>
    <row r="883" spans="1:12">
      <c r="A883" s="28">
        <v>882</v>
      </c>
      <c r="B883" s="28"/>
      <c r="C883" s="28"/>
      <c r="D883" s="29"/>
      <c r="E883" s="30">
        <f t="shared" si="70"/>
        <v>0</v>
      </c>
      <c r="F883" s="30">
        <f t="shared" si="71"/>
        <v>0</v>
      </c>
      <c r="G883" s="30">
        <f t="shared" si="72"/>
        <v>0</v>
      </c>
      <c r="H883" s="30">
        <f t="shared" si="73"/>
        <v>0</v>
      </c>
      <c r="I883" s="39">
        <f>IF(D883&gt;0,VLOOKUP(D883,税率表!$A$48:$D$52,3,1),0)</f>
        <v>0</v>
      </c>
      <c r="J883" s="39">
        <f>IF(D883&gt;0,VLOOKUP(D883,税率表!$A$48:$D$52,4,1),0)</f>
        <v>0</v>
      </c>
      <c r="K883" s="39">
        <f>IF(D883&gt;税率表!$F$1,ROUND((D883-J883)/I883,2),'居民劳务费-倒算'!D883)</f>
        <v>0</v>
      </c>
      <c r="L883" s="39">
        <f t="shared" si="74"/>
        <v>0</v>
      </c>
    </row>
    <row r="884" spans="1:12">
      <c r="A884" s="28">
        <v>883</v>
      </c>
      <c r="B884" s="28"/>
      <c r="C884" s="28"/>
      <c r="D884" s="29"/>
      <c r="E884" s="30">
        <f t="shared" si="70"/>
        <v>0</v>
      </c>
      <c r="F884" s="30">
        <f t="shared" si="71"/>
        <v>0</v>
      </c>
      <c r="G884" s="30">
        <f t="shared" si="72"/>
        <v>0</v>
      </c>
      <c r="H884" s="30">
        <f t="shared" si="73"/>
        <v>0</v>
      </c>
      <c r="I884" s="39">
        <f>IF(D884&gt;0,VLOOKUP(D884,税率表!$A$48:$D$52,3,1),0)</f>
        <v>0</v>
      </c>
      <c r="J884" s="39">
        <f>IF(D884&gt;0,VLOOKUP(D884,税率表!$A$48:$D$52,4,1),0)</f>
        <v>0</v>
      </c>
      <c r="K884" s="39">
        <f>IF(D884&gt;税率表!$F$1,ROUND((D884-J884)/I884,2),'居民劳务费-倒算'!D884)</f>
        <v>0</v>
      </c>
      <c r="L884" s="39">
        <f t="shared" si="74"/>
        <v>0</v>
      </c>
    </row>
    <row r="885" spans="1:12">
      <c r="A885" s="28">
        <v>884</v>
      </c>
      <c r="B885" s="28"/>
      <c r="C885" s="28"/>
      <c r="D885" s="29"/>
      <c r="E885" s="30">
        <f t="shared" si="70"/>
        <v>0</v>
      </c>
      <c r="F885" s="30">
        <f t="shared" si="71"/>
        <v>0</v>
      </c>
      <c r="G885" s="30">
        <f t="shared" si="72"/>
        <v>0</v>
      </c>
      <c r="H885" s="30">
        <f t="shared" si="73"/>
        <v>0</v>
      </c>
      <c r="I885" s="39">
        <f>IF(D885&gt;0,VLOOKUP(D885,税率表!$A$48:$D$52,3,1),0)</f>
        <v>0</v>
      </c>
      <c r="J885" s="39">
        <f>IF(D885&gt;0,VLOOKUP(D885,税率表!$A$48:$D$52,4,1),0)</f>
        <v>0</v>
      </c>
      <c r="K885" s="39">
        <f>IF(D885&gt;税率表!$F$1,ROUND((D885-J885)/I885,2),'居民劳务费-倒算'!D885)</f>
        <v>0</v>
      </c>
      <c r="L885" s="39">
        <f t="shared" si="74"/>
        <v>0</v>
      </c>
    </row>
    <row r="886" spans="1:12">
      <c r="A886" s="28">
        <v>885</v>
      </c>
      <c r="B886" s="28"/>
      <c r="C886" s="28"/>
      <c r="D886" s="29"/>
      <c r="E886" s="30">
        <f t="shared" si="70"/>
        <v>0</v>
      </c>
      <c r="F886" s="30">
        <f t="shared" si="71"/>
        <v>0</v>
      </c>
      <c r="G886" s="30">
        <f t="shared" si="72"/>
        <v>0</v>
      </c>
      <c r="H886" s="30">
        <f t="shared" si="73"/>
        <v>0</v>
      </c>
      <c r="I886" s="39">
        <f>IF(D886&gt;0,VLOOKUP(D886,税率表!$A$48:$D$52,3,1),0)</f>
        <v>0</v>
      </c>
      <c r="J886" s="39">
        <f>IF(D886&gt;0,VLOOKUP(D886,税率表!$A$48:$D$52,4,1),0)</f>
        <v>0</v>
      </c>
      <c r="K886" s="39">
        <f>IF(D886&gt;税率表!$F$1,ROUND((D886-J886)/I886,2),'居民劳务费-倒算'!D886)</f>
        <v>0</v>
      </c>
      <c r="L886" s="39">
        <f t="shared" si="74"/>
        <v>0</v>
      </c>
    </row>
    <row r="887" spans="1:12">
      <c r="A887" s="28">
        <v>886</v>
      </c>
      <c r="B887" s="28"/>
      <c r="C887" s="28"/>
      <c r="D887" s="29"/>
      <c r="E887" s="30">
        <f t="shared" si="70"/>
        <v>0</v>
      </c>
      <c r="F887" s="30">
        <f t="shared" si="71"/>
        <v>0</v>
      </c>
      <c r="G887" s="30">
        <f t="shared" si="72"/>
        <v>0</v>
      </c>
      <c r="H887" s="30">
        <f t="shared" si="73"/>
        <v>0</v>
      </c>
      <c r="I887" s="39">
        <f>IF(D887&gt;0,VLOOKUP(D887,税率表!$A$48:$D$52,3,1),0)</f>
        <v>0</v>
      </c>
      <c r="J887" s="39">
        <f>IF(D887&gt;0,VLOOKUP(D887,税率表!$A$48:$D$52,4,1),0)</f>
        <v>0</v>
      </c>
      <c r="K887" s="39">
        <f>IF(D887&gt;税率表!$F$1,ROUND((D887-J887)/I887,2),'居民劳务费-倒算'!D887)</f>
        <v>0</v>
      </c>
      <c r="L887" s="39">
        <f t="shared" si="74"/>
        <v>0</v>
      </c>
    </row>
    <row r="888" spans="1:12">
      <c r="A888" s="28">
        <v>887</v>
      </c>
      <c r="B888" s="28"/>
      <c r="C888" s="28"/>
      <c r="D888" s="29"/>
      <c r="E888" s="30">
        <f t="shared" si="70"/>
        <v>0</v>
      </c>
      <c r="F888" s="30">
        <f t="shared" si="71"/>
        <v>0</v>
      </c>
      <c r="G888" s="30">
        <f t="shared" si="72"/>
        <v>0</v>
      </c>
      <c r="H888" s="30">
        <f t="shared" si="73"/>
        <v>0</v>
      </c>
      <c r="I888" s="39">
        <f>IF(D888&gt;0,VLOOKUP(D888,税率表!$A$48:$D$52,3,1),0)</f>
        <v>0</v>
      </c>
      <c r="J888" s="39">
        <f>IF(D888&gt;0,VLOOKUP(D888,税率表!$A$48:$D$52,4,1),0)</f>
        <v>0</v>
      </c>
      <c r="K888" s="39">
        <f>IF(D888&gt;税率表!$F$1,ROUND((D888-J888)/I888,2),'居民劳务费-倒算'!D888)</f>
        <v>0</v>
      </c>
      <c r="L888" s="39">
        <f t="shared" si="74"/>
        <v>0</v>
      </c>
    </row>
    <row r="889" spans="1:12">
      <c r="A889" s="28">
        <v>888</v>
      </c>
      <c r="B889" s="28"/>
      <c r="C889" s="28"/>
      <c r="D889" s="29"/>
      <c r="E889" s="30">
        <f t="shared" si="70"/>
        <v>0</v>
      </c>
      <c r="F889" s="30">
        <f t="shared" si="71"/>
        <v>0</v>
      </c>
      <c r="G889" s="30">
        <f t="shared" si="72"/>
        <v>0</v>
      </c>
      <c r="H889" s="30">
        <f t="shared" si="73"/>
        <v>0</v>
      </c>
      <c r="I889" s="39">
        <f>IF(D889&gt;0,VLOOKUP(D889,税率表!$A$48:$D$52,3,1),0)</f>
        <v>0</v>
      </c>
      <c r="J889" s="39">
        <f>IF(D889&gt;0,VLOOKUP(D889,税率表!$A$48:$D$52,4,1),0)</f>
        <v>0</v>
      </c>
      <c r="K889" s="39">
        <f>IF(D889&gt;税率表!$F$1,ROUND((D889-J889)/I889,2),'居民劳务费-倒算'!D889)</f>
        <v>0</v>
      </c>
      <c r="L889" s="39">
        <f t="shared" si="74"/>
        <v>0</v>
      </c>
    </row>
    <row r="890" spans="1:12">
      <c r="A890" s="28">
        <v>889</v>
      </c>
      <c r="B890" s="28"/>
      <c r="C890" s="28"/>
      <c r="D890" s="29"/>
      <c r="E890" s="30">
        <f t="shared" si="70"/>
        <v>0</v>
      </c>
      <c r="F890" s="30">
        <f t="shared" si="71"/>
        <v>0</v>
      </c>
      <c r="G890" s="30">
        <f t="shared" si="72"/>
        <v>0</v>
      </c>
      <c r="H890" s="30">
        <f t="shared" si="73"/>
        <v>0</v>
      </c>
      <c r="I890" s="39">
        <f>IF(D890&gt;0,VLOOKUP(D890,税率表!$A$48:$D$52,3,1),0)</f>
        <v>0</v>
      </c>
      <c r="J890" s="39">
        <f>IF(D890&gt;0,VLOOKUP(D890,税率表!$A$48:$D$52,4,1),0)</f>
        <v>0</v>
      </c>
      <c r="K890" s="39">
        <f>IF(D890&gt;税率表!$F$1,ROUND((D890-J890)/I890,2),'居民劳务费-倒算'!D890)</f>
        <v>0</v>
      </c>
      <c r="L890" s="39">
        <f t="shared" si="74"/>
        <v>0</v>
      </c>
    </row>
    <row r="891" spans="1:12">
      <c r="A891" s="28">
        <v>890</v>
      </c>
      <c r="B891" s="28"/>
      <c r="C891" s="28"/>
      <c r="D891" s="29"/>
      <c r="E891" s="30">
        <f t="shared" si="70"/>
        <v>0</v>
      </c>
      <c r="F891" s="30">
        <f t="shared" si="71"/>
        <v>0</v>
      </c>
      <c r="G891" s="30">
        <f t="shared" si="72"/>
        <v>0</v>
      </c>
      <c r="H891" s="30">
        <f t="shared" si="73"/>
        <v>0</v>
      </c>
      <c r="I891" s="39">
        <f>IF(D891&gt;0,VLOOKUP(D891,税率表!$A$48:$D$52,3,1),0)</f>
        <v>0</v>
      </c>
      <c r="J891" s="39">
        <f>IF(D891&gt;0,VLOOKUP(D891,税率表!$A$48:$D$52,4,1),0)</f>
        <v>0</v>
      </c>
      <c r="K891" s="39">
        <f>IF(D891&gt;税率表!$F$1,ROUND((D891-J891)/I891,2),'居民劳务费-倒算'!D891)</f>
        <v>0</v>
      </c>
      <c r="L891" s="39">
        <f t="shared" si="74"/>
        <v>0</v>
      </c>
    </row>
    <row r="892" spans="1:12">
      <c r="A892" s="28">
        <v>891</v>
      </c>
      <c r="B892" s="28"/>
      <c r="C892" s="28"/>
      <c r="D892" s="29"/>
      <c r="E892" s="30">
        <f t="shared" si="70"/>
        <v>0</v>
      </c>
      <c r="F892" s="30">
        <f t="shared" si="71"/>
        <v>0</v>
      </c>
      <c r="G892" s="30">
        <f t="shared" si="72"/>
        <v>0</v>
      </c>
      <c r="H892" s="30">
        <f t="shared" si="73"/>
        <v>0</v>
      </c>
      <c r="I892" s="39">
        <f>IF(D892&gt;0,VLOOKUP(D892,税率表!$A$48:$D$52,3,1),0)</f>
        <v>0</v>
      </c>
      <c r="J892" s="39">
        <f>IF(D892&gt;0,VLOOKUP(D892,税率表!$A$48:$D$52,4,1),0)</f>
        <v>0</v>
      </c>
      <c r="K892" s="39">
        <f>IF(D892&gt;税率表!$F$1,ROUND((D892-J892)/I892,2),'居民劳务费-倒算'!D892)</f>
        <v>0</v>
      </c>
      <c r="L892" s="39">
        <f t="shared" si="74"/>
        <v>0</v>
      </c>
    </row>
    <row r="893" spans="1:12">
      <c r="A893" s="28">
        <v>892</v>
      </c>
      <c r="B893" s="28"/>
      <c r="C893" s="28"/>
      <c r="D893" s="29"/>
      <c r="E893" s="30">
        <f t="shared" si="70"/>
        <v>0</v>
      </c>
      <c r="F893" s="30">
        <f t="shared" si="71"/>
        <v>0</v>
      </c>
      <c r="G893" s="30">
        <f t="shared" si="72"/>
        <v>0</v>
      </c>
      <c r="H893" s="30">
        <f t="shared" si="73"/>
        <v>0</v>
      </c>
      <c r="I893" s="39">
        <f>IF(D893&gt;0,VLOOKUP(D893,税率表!$A$48:$D$52,3,1),0)</f>
        <v>0</v>
      </c>
      <c r="J893" s="39">
        <f>IF(D893&gt;0,VLOOKUP(D893,税率表!$A$48:$D$52,4,1),0)</f>
        <v>0</v>
      </c>
      <c r="K893" s="39">
        <f>IF(D893&gt;税率表!$F$1,ROUND((D893-J893)/I893,2),'居民劳务费-倒算'!D893)</f>
        <v>0</v>
      </c>
      <c r="L893" s="39">
        <f t="shared" si="74"/>
        <v>0</v>
      </c>
    </row>
    <row r="894" spans="1:12">
      <c r="A894" s="28">
        <v>893</v>
      </c>
      <c r="B894" s="28"/>
      <c r="C894" s="28"/>
      <c r="D894" s="29"/>
      <c r="E894" s="30">
        <f t="shared" si="70"/>
        <v>0</v>
      </c>
      <c r="F894" s="30">
        <f t="shared" si="71"/>
        <v>0</v>
      </c>
      <c r="G894" s="30">
        <f t="shared" si="72"/>
        <v>0</v>
      </c>
      <c r="H894" s="30">
        <f t="shared" si="73"/>
        <v>0</v>
      </c>
      <c r="I894" s="39">
        <f>IF(D894&gt;0,VLOOKUP(D894,税率表!$A$48:$D$52,3,1),0)</f>
        <v>0</v>
      </c>
      <c r="J894" s="39">
        <f>IF(D894&gt;0,VLOOKUP(D894,税率表!$A$48:$D$52,4,1),0)</f>
        <v>0</v>
      </c>
      <c r="K894" s="39">
        <f>IF(D894&gt;税率表!$F$1,ROUND((D894-J894)/I894,2),'居民劳务费-倒算'!D894)</f>
        <v>0</v>
      </c>
      <c r="L894" s="39">
        <f t="shared" si="74"/>
        <v>0</v>
      </c>
    </row>
    <row r="895" spans="1:12">
      <c r="A895" s="28">
        <v>894</v>
      </c>
      <c r="B895" s="28"/>
      <c r="C895" s="28"/>
      <c r="D895" s="29"/>
      <c r="E895" s="30">
        <f t="shared" si="70"/>
        <v>0</v>
      </c>
      <c r="F895" s="30">
        <f t="shared" si="71"/>
        <v>0</v>
      </c>
      <c r="G895" s="30">
        <f t="shared" si="72"/>
        <v>0</v>
      </c>
      <c r="H895" s="30">
        <f t="shared" si="73"/>
        <v>0</v>
      </c>
      <c r="I895" s="39">
        <f>IF(D895&gt;0,VLOOKUP(D895,税率表!$A$48:$D$52,3,1),0)</f>
        <v>0</v>
      </c>
      <c r="J895" s="39">
        <f>IF(D895&gt;0,VLOOKUP(D895,税率表!$A$48:$D$52,4,1),0)</f>
        <v>0</v>
      </c>
      <c r="K895" s="39">
        <f>IF(D895&gt;税率表!$F$1,ROUND((D895-J895)/I895,2),'居民劳务费-倒算'!D895)</f>
        <v>0</v>
      </c>
      <c r="L895" s="39">
        <f t="shared" si="74"/>
        <v>0</v>
      </c>
    </row>
    <row r="896" spans="1:12">
      <c r="A896" s="28">
        <v>895</v>
      </c>
      <c r="B896" s="28"/>
      <c r="C896" s="28"/>
      <c r="D896" s="29"/>
      <c r="E896" s="30">
        <f t="shared" si="70"/>
        <v>0</v>
      </c>
      <c r="F896" s="30">
        <f t="shared" si="71"/>
        <v>0</v>
      </c>
      <c r="G896" s="30">
        <f t="shared" si="72"/>
        <v>0</v>
      </c>
      <c r="H896" s="30">
        <f t="shared" si="73"/>
        <v>0</v>
      </c>
      <c r="I896" s="39">
        <f>IF(D896&gt;0,VLOOKUP(D896,税率表!$A$48:$D$52,3,1),0)</f>
        <v>0</v>
      </c>
      <c r="J896" s="39">
        <f>IF(D896&gt;0,VLOOKUP(D896,税率表!$A$48:$D$52,4,1),0)</f>
        <v>0</v>
      </c>
      <c r="K896" s="39">
        <f>IF(D896&gt;税率表!$F$1,ROUND((D896-J896)/I896,2),'居民劳务费-倒算'!D896)</f>
        <v>0</v>
      </c>
      <c r="L896" s="39">
        <f t="shared" si="74"/>
        <v>0</v>
      </c>
    </row>
    <row r="897" spans="1:12">
      <c r="A897" s="28">
        <v>896</v>
      </c>
      <c r="B897" s="28"/>
      <c r="C897" s="28"/>
      <c r="D897" s="29"/>
      <c r="E897" s="30">
        <f t="shared" si="70"/>
        <v>0</v>
      </c>
      <c r="F897" s="30">
        <f t="shared" si="71"/>
        <v>0</v>
      </c>
      <c r="G897" s="30">
        <f t="shared" si="72"/>
        <v>0</v>
      </c>
      <c r="H897" s="30">
        <f t="shared" si="73"/>
        <v>0</v>
      </c>
      <c r="I897" s="39">
        <f>IF(D897&gt;0,VLOOKUP(D897,税率表!$A$48:$D$52,3,1),0)</f>
        <v>0</v>
      </c>
      <c r="J897" s="39">
        <f>IF(D897&gt;0,VLOOKUP(D897,税率表!$A$48:$D$52,4,1),0)</f>
        <v>0</v>
      </c>
      <c r="K897" s="39">
        <f>IF(D897&gt;税率表!$F$1,ROUND((D897-J897)/I897,2),'居民劳务费-倒算'!D897)</f>
        <v>0</v>
      </c>
      <c r="L897" s="39">
        <f t="shared" si="74"/>
        <v>0</v>
      </c>
    </row>
    <row r="898" spans="1:12">
      <c r="A898" s="28">
        <v>897</v>
      </c>
      <c r="B898" s="28"/>
      <c r="C898" s="28"/>
      <c r="D898" s="29"/>
      <c r="E898" s="30">
        <f t="shared" si="70"/>
        <v>0</v>
      </c>
      <c r="F898" s="30">
        <f t="shared" si="71"/>
        <v>0</v>
      </c>
      <c r="G898" s="30">
        <f t="shared" si="72"/>
        <v>0</v>
      </c>
      <c r="H898" s="30">
        <f t="shared" si="73"/>
        <v>0</v>
      </c>
      <c r="I898" s="39">
        <f>IF(D898&gt;0,VLOOKUP(D898,税率表!$A$48:$D$52,3,1),0)</f>
        <v>0</v>
      </c>
      <c r="J898" s="39">
        <f>IF(D898&gt;0,VLOOKUP(D898,税率表!$A$48:$D$52,4,1),0)</f>
        <v>0</v>
      </c>
      <c r="K898" s="39">
        <f>IF(D898&gt;税率表!$F$1,ROUND((D898-J898)/I898,2),'居民劳务费-倒算'!D898)</f>
        <v>0</v>
      </c>
      <c r="L898" s="39">
        <f t="shared" si="74"/>
        <v>0</v>
      </c>
    </row>
    <row r="899" spans="1:12">
      <c r="A899" s="28">
        <v>898</v>
      </c>
      <c r="B899" s="28"/>
      <c r="C899" s="28"/>
      <c r="D899" s="29"/>
      <c r="E899" s="30">
        <f t="shared" si="70"/>
        <v>0</v>
      </c>
      <c r="F899" s="30">
        <f t="shared" si="71"/>
        <v>0</v>
      </c>
      <c r="G899" s="30">
        <f t="shared" si="72"/>
        <v>0</v>
      </c>
      <c r="H899" s="30">
        <f t="shared" si="73"/>
        <v>0</v>
      </c>
      <c r="I899" s="39">
        <f>IF(D899&gt;0,VLOOKUP(D899,税率表!$A$48:$D$52,3,1),0)</f>
        <v>0</v>
      </c>
      <c r="J899" s="39">
        <f>IF(D899&gt;0,VLOOKUP(D899,税率表!$A$48:$D$52,4,1),0)</f>
        <v>0</v>
      </c>
      <c r="K899" s="39">
        <f>IF(D899&gt;税率表!$F$1,ROUND((D899-J899)/I899,2),'居民劳务费-倒算'!D899)</f>
        <v>0</v>
      </c>
      <c r="L899" s="39">
        <f t="shared" si="74"/>
        <v>0</v>
      </c>
    </row>
    <row r="900" spans="1:12">
      <c r="A900" s="28">
        <v>899</v>
      </c>
      <c r="B900" s="28"/>
      <c r="C900" s="28"/>
      <c r="D900" s="29"/>
      <c r="E900" s="30">
        <f t="shared" si="70"/>
        <v>0</v>
      </c>
      <c r="F900" s="30">
        <f t="shared" si="71"/>
        <v>0</v>
      </c>
      <c r="G900" s="30">
        <f t="shared" si="72"/>
        <v>0</v>
      </c>
      <c r="H900" s="30">
        <f t="shared" si="73"/>
        <v>0</v>
      </c>
      <c r="I900" s="39">
        <f>IF(D900&gt;0,VLOOKUP(D900,税率表!$A$48:$D$52,3,1),0)</f>
        <v>0</v>
      </c>
      <c r="J900" s="39">
        <f>IF(D900&gt;0,VLOOKUP(D900,税率表!$A$48:$D$52,4,1),0)</f>
        <v>0</v>
      </c>
      <c r="K900" s="39">
        <f>IF(D900&gt;税率表!$F$1,ROUND((D900-J900)/I900,2),'居民劳务费-倒算'!D900)</f>
        <v>0</v>
      </c>
      <c r="L900" s="39">
        <f t="shared" si="74"/>
        <v>0</v>
      </c>
    </row>
    <row r="901" spans="1:12">
      <c r="A901" s="28">
        <v>900</v>
      </c>
      <c r="B901" s="28"/>
      <c r="C901" s="28"/>
      <c r="D901" s="29"/>
      <c r="E901" s="30">
        <f t="shared" si="70"/>
        <v>0</v>
      </c>
      <c r="F901" s="30">
        <f t="shared" si="71"/>
        <v>0</v>
      </c>
      <c r="G901" s="30">
        <f t="shared" si="72"/>
        <v>0</v>
      </c>
      <c r="H901" s="30">
        <f t="shared" si="73"/>
        <v>0</v>
      </c>
      <c r="I901" s="39">
        <f>IF(D901&gt;0,VLOOKUP(D901,税率表!$A$48:$D$52,3,1),0)</f>
        <v>0</v>
      </c>
      <c r="J901" s="39">
        <f>IF(D901&gt;0,VLOOKUP(D901,税率表!$A$48:$D$52,4,1),0)</f>
        <v>0</v>
      </c>
      <c r="K901" s="39">
        <f>IF(D901&gt;税率表!$F$1,ROUND((D901-J901)/I901,2),'居民劳务费-倒算'!D901)</f>
        <v>0</v>
      </c>
      <c r="L901" s="39">
        <f t="shared" si="74"/>
        <v>0</v>
      </c>
    </row>
    <row r="902" spans="1:12">
      <c r="A902" s="28">
        <v>901</v>
      </c>
      <c r="B902" s="28"/>
      <c r="C902" s="28"/>
      <c r="D902" s="29"/>
      <c r="E902" s="30">
        <f t="shared" si="70"/>
        <v>0</v>
      </c>
      <c r="F902" s="30">
        <f t="shared" si="71"/>
        <v>0</v>
      </c>
      <c r="G902" s="30">
        <f t="shared" si="72"/>
        <v>0</v>
      </c>
      <c r="H902" s="30">
        <f t="shared" si="73"/>
        <v>0</v>
      </c>
      <c r="I902" s="39">
        <f>IF(D902&gt;0,VLOOKUP(D902,税率表!$A$48:$D$52,3,1),0)</f>
        <v>0</v>
      </c>
      <c r="J902" s="39">
        <f>IF(D902&gt;0,VLOOKUP(D902,税率表!$A$48:$D$52,4,1),0)</f>
        <v>0</v>
      </c>
      <c r="K902" s="39">
        <f>IF(D902&gt;税率表!$F$1,ROUND((D902-J902)/I902,2),'居民劳务费-倒算'!D902)</f>
        <v>0</v>
      </c>
      <c r="L902" s="39">
        <f t="shared" si="74"/>
        <v>0</v>
      </c>
    </row>
    <row r="903" spans="1:12">
      <c r="A903" s="28">
        <v>902</v>
      </c>
      <c r="B903" s="28"/>
      <c r="C903" s="28"/>
      <c r="D903" s="29"/>
      <c r="E903" s="30">
        <f t="shared" si="70"/>
        <v>0</v>
      </c>
      <c r="F903" s="30">
        <f t="shared" si="71"/>
        <v>0</v>
      </c>
      <c r="G903" s="30">
        <f t="shared" si="72"/>
        <v>0</v>
      </c>
      <c r="H903" s="30">
        <f t="shared" si="73"/>
        <v>0</v>
      </c>
      <c r="I903" s="39">
        <f>IF(D903&gt;0,VLOOKUP(D903,税率表!$A$48:$D$52,3,1),0)</f>
        <v>0</v>
      </c>
      <c r="J903" s="39">
        <f>IF(D903&gt;0,VLOOKUP(D903,税率表!$A$48:$D$52,4,1),0)</f>
        <v>0</v>
      </c>
      <c r="K903" s="39">
        <f>IF(D903&gt;税率表!$F$1,ROUND((D903-J903)/I903,2),'居民劳务费-倒算'!D903)</f>
        <v>0</v>
      </c>
      <c r="L903" s="39">
        <f t="shared" si="74"/>
        <v>0</v>
      </c>
    </row>
    <row r="904" spans="1:12">
      <c r="A904" s="28">
        <v>903</v>
      </c>
      <c r="B904" s="28"/>
      <c r="C904" s="28"/>
      <c r="D904" s="29"/>
      <c r="E904" s="30">
        <f t="shared" si="70"/>
        <v>0</v>
      </c>
      <c r="F904" s="30">
        <f t="shared" si="71"/>
        <v>0</v>
      </c>
      <c r="G904" s="30">
        <f t="shared" si="72"/>
        <v>0</v>
      </c>
      <c r="H904" s="30">
        <f t="shared" si="73"/>
        <v>0</v>
      </c>
      <c r="I904" s="39">
        <f>IF(D904&gt;0,VLOOKUP(D904,税率表!$A$48:$D$52,3,1),0)</f>
        <v>0</v>
      </c>
      <c r="J904" s="39">
        <f>IF(D904&gt;0,VLOOKUP(D904,税率表!$A$48:$D$52,4,1),0)</f>
        <v>0</v>
      </c>
      <c r="K904" s="39">
        <f>IF(D904&gt;税率表!$F$1,ROUND((D904-J904)/I904,2),'居民劳务费-倒算'!D904)</f>
        <v>0</v>
      </c>
      <c r="L904" s="39">
        <f t="shared" si="74"/>
        <v>0</v>
      </c>
    </row>
    <row r="905" spans="1:12">
      <c r="A905" s="28">
        <v>904</v>
      </c>
      <c r="B905" s="28"/>
      <c r="C905" s="28"/>
      <c r="D905" s="29"/>
      <c r="E905" s="30">
        <f t="shared" si="70"/>
        <v>0</v>
      </c>
      <c r="F905" s="30">
        <f t="shared" si="71"/>
        <v>0</v>
      </c>
      <c r="G905" s="30">
        <f t="shared" si="72"/>
        <v>0</v>
      </c>
      <c r="H905" s="30">
        <f t="shared" si="73"/>
        <v>0</v>
      </c>
      <c r="I905" s="39">
        <f>IF(D905&gt;0,VLOOKUP(D905,税率表!$A$48:$D$52,3,1),0)</f>
        <v>0</v>
      </c>
      <c r="J905" s="39">
        <f>IF(D905&gt;0,VLOOKUP(D905,税率表!$A$48:$D$52,4,1),0)</f>
        <v>0</v>
      </c>
      <c r="K905" s="39">
        <f>IF(D905&gt;税率表!$F$1,ROUND((D905-J905)/I905,2),'居民劳务费-倒算'!D905)</f>
        <v>0</v>
      </c>
      <c r="L905" s="39">
        <f t="shared" si="74"/>
        <v>0</v>
      </c>
    </row>
    <row r="906" spans="1:12">
      <c r="A906" s="28">
        <v>905</v>
      </c>
      <c r="B906" s="28"/>
      <c r="C906" s="28"/>
      <c r="D906" s="29"/>
      <c r="E906" s="30">
        <f t="shared" ref="E906:E969" si="75">ROUND(IF(H906&lt;=800,0,IF(H906&lt;=25000,20%,IF(H906&lt;=62500,30%,IF(H906&gt;62500,40%)))),2)</f>
        <v>0</v>
      </c>
      <c r="F906" s="30">
        <f t="shared" ref="F906:F969" si="76">IF(D906="",0,ROUND(IF(H906&lt;=25000,0,IF(H906&lt;=62500,2000,7000)),2))</f>
        <v>0</v>
      </c>
      <c r="G906" s="30">
        <f t="shared" ref="G906:G969" si="77">ROUND(H906-D906,2)</f>
        <v>0</v>
      </c>
      <c r="H906" s="30">
        <f t="shared" ref="H906:H969" si="78">ROUND(IF(D906&lt;=800,D906,IF(D906&lt;=3360,(D906-160)/0.8,IF(D906&lt;=21000,D906/0.84,IF(D906&lt;=49500,(D906-2000)/0.76,IF(D906&gt;49500,(D906-7000)/0.68))))),2)</f>
        <v>0</v>
      </c>
      <c r="I906" s="39">
        <f>IF(D906&gt;0,VLOOKUP(D906,税率表!$A$48:$D$52,3,1),0)</f>
        <v>0</v>
      </c>
      <c r="J906" s="39">
        <f>IF(D906&gt;0,VLOOKUP(D906,税率表!$A$48:$D$52,4,1),0)</f>
        <v>0</v>
      </c>
      <c r="K906" s="39">
        <f>IF(D906&gt;税率表!$F$1,ROUND((D906-J906)/I906,2),'居民劳务费-倒算'!D906)</f>
        <v>0</v>
      </c>
      <c r="L906" s="39">
        <f t="shared" ref="L906:L969" si="79">K906-D906</f>
        <v>0</v>
      </c>
    </row>
    <row r="907" spans="1:12">
      <c r="A907" s="28">
        <v>906</v>
      </c>
      <c r="B907" s="28"/>
      <c r="C907" s="28"/>
      <c r="D907" s="29"/>
      <c r="E907" s="30">
        <f t="shared" si="75"/>
        <v>0</v>
      </c>
      <c r="F907" s="30">
        <f t="shared" si="76"/>
        <v>0</v>
      </c>
      <c r="G907" s="30">
        <f t="shared" si="77"/>
        <v>0</v>
      </c>
      <c r="H907" s="30">
        <f t="shared" si="78"/>
        <v>0</v>
      </c>
      <c r="I907" s="39">
        <f>IF(D907&gt;0,VLOOKUP(D907,税率表!$A$48:$D$52,3,1),0)</f>
        <v>0</v>
      </c>
      <c r="J907" s="39">
        <f>IF(D907&gt;0,VLOOKUP(D907,税率表!$A$48:$D$52,4,1),0)</f>
        <v>0</v>
      </c>
      <c r="K907" s="39">
        <f>IF(D907&gt;税率表!$F$1,ROUND((D907-J907)/I907,2),'居民劳务费-倒算'!D907)</f>
        <v>0</v>
      </c>
      <c r="L907" s="39">
        <f t="shared" si="79"/>
        <v>0</v>
      </c>
    </row>
    <row r="908" spans="1:12">
      <c r="A908" s="28">
        <v>907</v>
      </c>
      <c r="B908" s="28"/>
      <c r="C908" s="28"/>
      <c r="D908" s="29"/>
      <c r="E908" s="30">
        <f t="shared" si="75"/>
        <v>0</v>
      </c>
      <c r="F908" s="30">
        <f t="shared" si="76"/>
        <v>0</v>
      </c>
      <c r="G908" s="30">
        <f t="shared" si="77"/>
        <v>0</v>
      </c>
      <c r="H908" s="30">
        <f t="shared" si="78"/>
        <v>0</v>
      </c>
      <c r="I908" s="39">
        <f>IF(D908&gt;0,VLOOKUP(D908,税率表!$A$48:$D$52,3,1),0)</f>
        <v>0</v>
      </c>
      <c r="J908" s="39">
        <f>IF(D908&gt;0,VLOOKUP(D908,税率表!$A$48:$D$52,4,1),0)</f>
        <v>0</v>
      </c>
      <c r="K908" s="39">
        <f>IF(D908&gt;税率表!$F$1,ROUND((D908-J908)/I908,2),'居民劳务费-倒算'!D908)</f>
        <v>0</v>
      </c>
      <c r="L908" s="39">
        <f t="shared" si="79"/>
        <v>0</v>
      </c>
    </row>
    <row r="909" spans="1:12">
      <c r="A909" s="28">
        <v>908</v>
      </c>
      <c r="B909" s="28"/>
      <c r="C909" s="28"/>
      <c r="D909" s="29"/>
      <c r="E909" s="30">
        <f t="shared" si="75"/>
        <v>0</v>
      </c>
      <c r="F909" s="30">
        <f t="shared" si="76"/>
        <v>0</v>
      </c>
      <c r="G909" s="30">
        <f t="shared" si="77"/>
        <v>0</v>
      </c>
      <c r="H909" s="30">
        <f t="shared" si="78"/>
        <v>0</v>
      </c>
      <c r="I909" s="39">
        <f>IF(D909&gt;0,VLOOKUP(D909,税率表!$A$48:$D$52,3,1),0)</f>
        <v>0</v>
      </c>
      <c r="J909" s="39">
        <f>IF(D909&gt;0,VLOOKUP(D909,税率表!$A$48:$D$52,4,1),0)</f>
        <v>0</v>
      </c>
      <c r="K909" s="39">
        <f>IF(D909&gt;税率表!$F$1,ROUND((D909-J909)/I909,2),'居民劳务费-倒算'!D909)</f>
        <v>0</v>
      </c>
      <c r="L909" s="39">
        <f t="shared" si="79"/>
        <v>0</v>
      </c>
    </row>
    <row r="910" spans="1:12">
      <c r="A910" s="28">
        <v>909</v>
      </c>
      <c r="B910" s="28"/>
      <c r="C910" s="28"/>
      <c r="D910" s="29"/>
      <c r="E910" s="30">
        <f t="shared" si="75"/>
        <v>0</v>
      </c>
      <c r="F910" s="30">
        <f t="shared" si="76"/>
        <v>0</v>
      </c>
      <c r="G910" s="30">
        <f t="shared" si="77"/>
        <v>0</v>
      </c>
      <c r="H910" s="30">
        <f t="shared" si="78"/>
        <v>0</v>
      </c>
      <c r="I910" s="39">
        <f>IF(D910&gt;0,VLOOKUP(D910,税率表!$A$48:$D$52,3,1),0)</f>
        <v>0</v>
      </c>
      <c r="J910" s="39">
        <f>IF(D910&gt;0,VLOOKUP(D910,税率表!$A$48:$D$52,4,1),0)</f>
        <v>0</v>
      </c>
      <c r="K910" s="39">
        <f>IF(D910&gt;税率表!$F$1,ROUND((D910-J910)/I910,2),'居民劳务费-倒算'!D910)</f>
        <v>0</v>
      </c>
      <c r="L910" s="39">
        <f t="shared" si="79"/>
        <v>0</v>
      </c>
    </row>
    <row r="911" spans="1:12">
      <c r="A911" s="28">
        <v>910</v>
      </c>
      <c r="B911" s="28"/>
      <c r="C911" s="28"/>
      <c r="D911" s="29"/>
      <c r="E911" s="30">
        <f t="shared" si="75"/>
        <v>0</v>
      </c>
      <c r="F911" s="30">
        <f t="shared" si="76"/>
        <v>0</v>
      </c>
      <c r="G911" s="30">
        <f t="shared" si="77"/>
        <v>0</v>
      </c>
      <c r="H911" s="30">
        <f t="shared" si="78"/>
        <v>0</v>
      </c>
      <c r="I911" s="39">
        <f>IF(D911&gt;0,VLOOKUP(D911,税率表!$A$48:$D$52,3,1),0)</f>
        <v>0</v>
      </c>
      <c r="J911" s="39">
        <f>IF(D911&gt;0,VLOOKUP(D911,税率表!$A$48:$D$52,4,1),0)</f>
        <v>0</v>
      </c>
      <c r="K911" s="39">
        <f>IF(D911&gt;税率表!$F$1,ROUND((D911-J911)/I911,2),'居民劳务费-倒算'!D911)</f>
        <v>0</v>
      </c>
      <c r="L911" s="39">
        <f t="shared" si="79"/>
        <v>0</v>
      </c>
    </row>
    <row r="912" spans="1:12">
      <c r="A912" s="28">
        <v>911</v>
      </c>
      <c r="B912" s="28"/>
      <c r="C912" s="28"/>
      <c r="D912" s="29"/>
      <c r="E912" s="30">
        <f t="shared" si="75"/>
        <v>0</v>
      </c>
      <c r="F912" s="30">
        <f t="shared" si="76"/>
        <v>0</v>
      </c>
      <c r="G912" s="30">
        <f t="shared" si="77"/>
        <v>0</v>
      </c>
      <c r="H912" s="30">
        <f t="shared" si="78"/>
        <v>0</v>
      </c>
      <c r="I912" s="39">
        <f>IF(D912&gt;0,VLOOKUP(D912,税率表!$A$48:$D$52,3,1),0)</f>
        <v>0</v>
      </c>
      <c r="J912" s="39">
        <f>IF(D912&gt;0,VLOOKUP(D912,税率表!$A$48:$D$52,4,1),0)</f>
        <v>0</v>
      </c>
      <c r="K912" s="39">
        <f>IF(D912&gt;税率表!$F$1,ROUND((D912-J912)/I912,2),'居民劳务费-倒算'!D912)</f>
        <v>0</v>
      </c>
      <c r="L912" s="39">
        <f t="shared" si="79"/>
        <v>0</v>
      </c>
    </row>
    <row r="913" spans="1:12">
      <c r="A913" s="28">
        <v>912</v>
      </c>
      <c r="B913" s="28"/>
      <c r="C913" s="28"/>
      <c r="D913" s="29"/>
      <c r="E913" s="30">
        <f t="shared" si="75"/>
        <v>0</v>
      </c>
      <c r="F913" s="30">
        <f t="shared" si="76"/>
        <v>0</v>
      </c>
      <c r="G913" s="30">
        <f t="shared" si="77"/>
        <v>0</v>
      </c>
      <c r="H913" s="30">
        <f t="shared" si="78"/>
        <v>0</v>
      </c>
      <c r="I913" s="39">
        <f>IF(D913&gt;0,VLOOKUP(D913,税率表!$A$48:$D$52,3,1),0)</f>
        <v>0</v>
      </c>
      <c r="J913" s="39">
        <f>IF(D913&gt;0,VLOOKUP(D913,税率表!$A$48:$D$52,4,1),0)</f>
        <v>0</v>
      </c>
      <c r="K913" s="39">
        <f>IF(D913&gt;税率表!$F$1,ROUND((D913-J913)/I913,2),'居民劳务费-倒算'!D913)</f>
        <v>0</v>
      </c>
      <c r="L913" s="39">
        <f t="shared" si="79"/>
        <v>0</v>
      </c>
    </row>
    <row r="914" spans="1:12">
      <c r="A914" s="28">
        <v>913</v>
      </c>
      <c r="B914" s="28"/>
      <c r="C914" s="28"/>
      <c r="D914" s="29"/>
      <c r="E914" s="30">
        <f t="shared" si="75"/>
        <v>0</v>
      </c>
      <c r="F914" s="30">
        <f t="shared" si="76"/>
        <v>0</v>
      </c>
      <c r="G914" s="30">
        <f t="shared" si="77"/>
        <v>0</v>
      </c>
      <c r="H914" s="30">
        <f t="shared" si="78"/>
        <v>0</v>
      </c>
      <c r="I914" s="39">
        <f>IF(D914&gt;0,VLOOKUP(D914,税率表!$A$48:$D$52,3,1),0)</f>
        <v>0</v>
      </c>
      <c r="J914" s="39">
        <f>IF(D914&gt;0,VLOOKUP(D914,税率表!$A$48:$D$52,4,1),0)</f>
        <v>0</v>
      </c>
      <c r="K914" s="39">
        <f>IF(D914&gt;税率表!$F$1,ROUND((D914-J914)/I914,2),'居民劳务费-倒算'!D914)</f>
        <v>0</v>
      </c>
      <c r="L914" s="39">
        <f t="shared" si="79"/>
        <v>0</v>
      </c>
    </row>
    <row r="915" spans="1:12">
      <c r="A915" s="28">
        <v>914</v>
      </c>
      <c r="B915" s="28"/>
      <c r="C915" s="28"/>
      <c r="D915" s="29"/>
      <c r="E915" s="30">
        <f t="shared" si="75"/>
        <v>0</v>
      </c>
      <c r="F915" s="30">
        <f t="shared" si="76"/>
        <v>0</v>
      </c>
      <c r="G915" s="30">
        <f t="shared" si="77"/>
        <v>0</v>
      </c>
      <c r="H915" s="30">
        <f t="shared" si="78"/>
        <v>0</v>
      </c>
      <c r="I915" s="39">
        <f>IF(D915&gt;0,VLOOKUP(D915,税率表!$A$48:$D$52,3,1),0)</f>
        <v>0</v>
      </c>
      <c r="J915" s="39">
        <f>IF(D915&gt;0,VLOOKUP(D915,税率表!$A$48:$D$52,4,1),0)</f>
        <v>0</v>
      </c>
      <c r="K915" s="39">
        <f>IF(D915&gt;税率表!$F$1,ROUND((D915-J915)/I915,2),'居民劳务费-倒算'!D915)</f>
        <v>0</v>
      </c>
      <c r="L915" s="39">
        <f t="shared" si="79"/>
        <v>0</v>
      </c>
    </row>
    <row r="916" spans="1:12">
      <c r="A916" s="28">
        <v>915</v>
      </c>
      <c r="B916" s="28"/>
      <c r="C916" s="28"/>
      <c r="D916" s="29"/>
      <c r="E916" s="30">
        <f t="shared" si="75"/>
        <v>0</v>
      </c>
      <c r="F916" s="30">
        <f t="shared" si="76"/>
        <v>0</v>
      </c>
      <c r="G916" s="30">
        <f t="shared" si="77"/>
        <v>0</v>
      </c>
      <c r="H916" s="30">
        <f t="shared" si="78"/>
        <v>0</v>
      </c>
      <c r="I916" s="39">
        <f>IF(D916&gt;0,VLOOKUP(D916,税率表!$A$48:$D$52,3,1),0)</f>
        <v>0</v>
      </c>
      <c r="J916" s="39">
        <f>IF(D916&gt;0,VLOOKUP(D916,税率表!$A$48:$D$52,4,1),0)</f>
        <v>0</v>
      </c>
      <c r="K916" s="39">
        <f>IF(D916&gt;税率表!$F$1,ROUND((D916-J916)/I916,2),'居民劳务费-倒算'!D916)</f>
        <v>0</v>
      </c>
      <c r="L916" s="39">
        <f t="shared" si="79"/>
        <v>0</v>
      </c>
    </row>
    <row r="917" spans="1:12">
      <c r="A917" s="28">
        <v>916</v>
      </c>
      <c r="B917" s="28"/>
      <c r="C917" s="28"/>
      <c r="D917" s="29"/>
      <c r="E917" s="30">
        <f t="shared" si="75"/>
        <v>0</v>
      </c>
      <c r="F917" s="30">
        <f t="shared" si="76"/>
        <v>0</v>
      </c>
      <c r="G917" s="30">
        <f t="shared" si="77"/>
        <v>0</v>
      </c>
      <c r="H917" s="30">
        <f t="shared" si="78"/>
        <v>0</v>
      </c>
      <c r="I917" s="39">
        <f>IF(D917&gt;0,VLOOKUP(D917,税率表!$A$48:$D$52,3,1),0)</f>
        <v>0</v>
      </c>
      <c r="J917" s="39">
        <f>IF(D917&gt;0,VLOOKUP(D917,税率表!$A$48:$D$52,4,1),0)</f>
        <v>0</v>
      </c>
      <c r="K917" s="39">
        <f>IF(D917&gt;税率表!$F$1,ROUND((D917-J917)/I917,2),'居民劳务费-倒算'!D917)</f>
        <v>0</v>
      </c>
      <c r="L917" s="39">
        <f t="shared" si="79"/>
        <v>0</v>
      </c>
    </row>
    <row r="918" spans="1:12">
      <c r="A918" s="28">
        <v>917</v>
      </c>
      <c r="B918" s="28"/>
      <c r="C918" s="28"/>
      <c r="D918" s="29"/>
      <c r="E918" s="30">
        <f t="shared" si="75"/>
        <v>0</v>
      </c>
      <c r="F918" s="30">
        <f t="shared" si="76"/>
        <v>0</v>
      </c>
      <c r="G918" s="30">
        <f t="shared" si="77"/>
        <v>0</v>
      </c>
      <c r="H918" s="30">
        <f t="shared" si="78"/>
        <v>0</v>
      </c>
      <c r="I918" s="39">
        <f>IF(D918&gt;0,VLOOKUP(D918,税率表!$A$48:$D$52,3,1),0)</f>
        <v>0</v>
      </c>
      <c r="J918" s="39">
        <f>IF(D918&gt;0,VLOOKUP(D918,税率表!$A$48:$D$52,4,1),0)</f>
        <v>0</v>
      </c>
      <c r="K918" s="39">
        <f>IF(D918&gt;税率表!$F$1,ROUND((D918-J918)/I918,2),'居民劳务费-倒算'!D918)</f>
        <v>0</v>
      </c>
      <c r="L918" s="39">
        <f t="shared" si="79"/>
        <v>0</v>
      </c>
    </row>
    <row r="919" spans="1:12">
      <c r="A919" s="28">
        <v>918</v>
      </c>
      <c r="B919" s="28"/>
      <c r="C919" s="28"/>
      <c r="D919" s="29"/>
      <c r="E919" s="30">
        <f t="shared" si="75"/>
        <v>0</v>
      </c>
      <c r="F919" s="30">
        <f t="shared" si="76"/>
        <v>0</v>
      </c>
      <c r="G919" s="30">
        <f t="shared" si="77"/>
        <v>0</v>
      </c>
      <c r="H919" s="30">
        <f t="shared" si="78"/>
        <v>0</v>
      </c>
      <c r="I919" s="39">
        <f>IF(D919&gt;0,VLOOKUP(D919,税率表!$A$48:$D$52,3,1),0)</f>
        <v>0</v>
      </c>
      <c r="J919" s="39">
        <f>IF(D919&gt;0,VLOOKUP(D919,税率表!$A$48:$D$52,4,1),0)</f>
        <v>0</v>
      </c>
      <c r="K919" s="39">
        <f>IF(D919&gt;税率表!$F$1,ROUND((D919-J919)/I919,2),'居民劳务费-倒算'!D919)</f>
        <v>0</v>
      </c>
      <c r="L919" s="39">
        <f t="shared" si="79"/>
        <v>0</v>
      </c>
    </row>
    <row r="920" spans="1:12">
      <c r="A920" s="28">
        <v>919</v>
      </c>
      <c r="B920" s="28"/>
      <c r="C920" s="28"/>
      <c r="D920" s="29"/>
      <c r="E920" s="30">
        <f t="shared" si="75"/>
        <v>0</v>
      </c>
      <c r="F920" s="30">
        <f t="shared" si="76"/>
        <v>0</v>
      </c>
      <c r="G920" s="30">
        <f t="shared" si="77"/>
        <v>0</v>
      </c>
      <c r="H920" s="30">
        <f t="shared" si="78"/>
        <v>0</v>
      </c>
      <c r="I920" s="39">
        <f>IF(D920&gt;0,VLOOKUP(D920,税率表!$A$48:$D$52,3,1),0)</f>
        <v>0</v>
      </c>
      <c r="J920" s="39">
        <f>IF(D920&gt;0,VLOOKUP(D920,税率表!$A$48:$D$52,4,1),0)</f>
        <v>0</v>
      </c>
      <c r="K920" s="39">
        <f>IF(D920&gt;税率表!$F$1,ROUND((D920-J920)/I920,2),'居民劳务费-倒算'!D920)</f>
        <v>0</v>
      </c>
      <c r="L920" s="39">
        <f t="shared" si="79"/>
        <v>0</v>
      </c>
    </row>
    <row r="921" spans="1:12">
      <c r="A921" s="28">
        <v>920</v>
      </c>
      <c r="B921" s="28"/>
      <c r="C921" s="28"/>
      <c r="D921" s="29"/>
      <c r="E921" s="30">
        <f t="shared" si="75"/>
        <v>0</v>
      </c>
      <c r="F921" s="30">
        <f t="shared" si="76"/>
        <v>0</v>
      </c>
      <c r="G921" s="30">
        <f t="shared" si="77"/>
        <v>0</v>
      </c>
      <c r="H921" s="30">
        <f t="shared" si="78"/>
        <v>0</v>
      </c>
      <c r="I921" s="39">
        <f>IF(D921&gt;0,VLOOKUP(D921,税率表!$A$48:$D$52,3,1),0)</f>
        <v>0</v>
      </c>
      <c r="J921" s="39">
        <f>IF(D921&gt;0,VLOOKUP(D921,税率表!$A$48:$D$52,4,1),0)</f>
        <v>0</v>
      </c>
      <c r="K921" s="39">
        <f>IF(D921&gt;税率表!$F$1,ROUND((D921-J921)/I921,2),'居民劳务费-倒算'!D921)</f>
        <v>0</v>
      </c>
      <c r="L921" s="39">
        <f t="shared" si="79"/>
        <v>0</v>
      </c>
    </row>
    <row r="922" spans="1:12">
      <c r="A922" s="28">
        <v>921</v>
      </c>
      <c r="B922" s="28"/>
      <c r="C922" s="28"/>
      <c r="D922" s="29"/>
      <c r="E922" s="30">
        <f t="shared" si="75"/>
        <v>0</v>
      </c>
      <c r="F922" s="30">
        <f t="shared" si="76"/>
        <v>0</v>
      </c>
      <c r="G922" s="30">
        <f t="shared" si="77"/>
        <v>0</v>
      </c>
      <c r="H922" s="30">
        <f t="shared" si="78"/>
        <v>0</v>
      </c>
      <c r="I922" s="39">
        <f>IF(D922&gt;0,VLOOKUP(D922,税率表!$A$48:$D$52,3,1),0)</f>
        <v>0</v>
      </c>
      <c r="J922" s="39">
        <f>IF(D922&gt;0,VLOOKUP(D922,税率表!$A$48:$D$52,4,1),0)</f>
        <v>0</v>
      </c>
      <c r="K922" s="39">
        <f>IF(D922&gt;税率表!$F$1,ROUND((D922-J922)/I922,2),'居民劳务费-倒算'!D922)</f>
        <v>0</v>
      </c>
      <c r="L922" s="39">
        <f t="shared" si="79"/>
        <v>0</v>
      </c>
    </row>
    <row r="923" spans="1:12">
      <c r="A923" s="28">
        <v>922</v>
      </c>
      <c r="B923" s="28"/>
      <c r="C923" s="28"/>
      <c r="D923" s="29"/>
      <c r="E923" s="30">
        <f t="shared" si="75"/>
        <v>0</v>
      </c>
      <c r="F923" s="30">
        <f t="shared" si="76"/>
        <v>0</v>
      </c>
      <c r="G923" s="30">
        <f t="shared" si="77"/>
        <v>0</v>
      </c>
      <c r="H923" s="30">
        <f t="shared" si="78"/>
        <v>0</v>
      </c>
      <c r="I923" s="39">
        <f>IF(D923&gt;0,VLOOKUP(D923,税率表!$A$48:$D$52,3,1),0)</f>
        <v>0</v>
      </c>
      <c r="J923" s="39">
        <f>IF(D923&gt;0,VLOOKUP(D923,税率表!$A$48:$D$52,4,1),0)</f>
        <v>0</v>
      </c>
      <c r="K923" s="39">
        <f>IF(D923&gt;税率表!$F$1,ROUND((D923-J923)/I923,2),'居民劳务费-倒算'!D923)</f>
        <v>0</v>
      </c>
      <c r="L923" s="39">
        <f t="shared" si="79"/>
        <v>0</v>
      </c>
    </row>
    <row r="924" spans="1:12">
      <c r="A924" s="28">
        <v>923</v>
      </c>
      <c r="B924" s="28"/>
      <c r="C924" s="28"/>
      <c r="D924" s="29"/>
      <c r="E924" s="30">
        <f t="shared" si="75"/>
        <v>0</v>
      </c>
      <c r="F924" s="30">
        <f t="shared" si="76"/>
        <v>0</v>
      </c>
      <c r="G924" s="30">
        <f t="shared" si="77"/>
        <v>0</v>
      </c>
      <c r="H924" s="30">
        <f t="shared" si="78"/>
        <v>0</v>
      </c>
      <c r="I924" s="39">
        <f>IF(D924&gt;0,VLOOKUP(D924,税率表!$A$48:$D$52,3,1),0)</f>
        <v>0</v>
      </c>
      <c r="J924" s="39">
        <f>IF(D924&gt;0,VLOOKUP(D924,税率表!$A$48:$D$52,4,1),0)</f>
        <v>0</v>
      </c>
      <c r="K924" s="39">
        <f>IF(D924&gt;税率表!$F$1,ROUND((D924-J924)/I924,2),'居民劳务费-倒算'!D924)</f>
        <v>0</v>
      </c>
      <c r="L924" s="39">
        <f t="shared" si="79"/>
        <v>0</v>
      </c>
    </row>
    <row r="925" spans="1:12">
      <c r="A925" s="28">
        <v>924</v>
      </c>
      <c r="B925" s="28"/>
      <c r="C925" s="28"/>
      <c r="D925" s="29"/>
      <c r="E925" s="30">
        <f t="shared" si="75"/>
        <v>0</v>
      </c>
      <c r="F925" s="30">
        <f t="shared" si="76"/>
        <v>0</v>
      </c>
      <c r="G925" s="30">
        <f t="shared" si="77"/>
        <v>0</v>
      </c>
      <c r="H925" s="30">
        <f t="shared" si="78"/>
        <v>0</v>
      </c>
      <c r="I925" s="39">
        <f>IF(D925&gt;0,VLOOKUP(D925,税率表!$A$48:$D$52,3,1),0)</f>
        <v>0</v>
      </c>
      <c r="J925" s="39">
        <f>IF(D925&gt;0,VLOOKUP(D925,税率表!$A$48:$D$52,4,1),0)</f>
        <v>0</v>
      </c>
      <c r="K925" s="39">
        <f>IF(D925&gt;税率表!$F$1,ROUND((D925-J925)/I925,2),'居民劳务费-倒算'!D925)</f>
        <v>0</v>
      </c>
      <c r="L925" s="39">
        <f t="shared" si="79"/>
        <v>0</v>
      </c>
    </row>
    <row r="926" spans="1:12">
      <c r="A926" s="28">
        <v>925</v>
      </c>
      <c r="B926" s="28"/>
      <c r="C926" s="28"/>
      <c r="D926" s="29"/>
      <c r="E926" s="30">
        <f t="shared" si="75"/>
        <v>0</v>
      </c>
      <c r="F926" s="30">
        <f t="shared" si="76"/>
        <v>0</v>
      </c>
      <c r="G926" s="30">
        <f t="shared" si="77"/>
        <v>0</v>
      </c>
      <c r="H926" s="30">
        <f t="shared" si="78"/>
        <v>0</v>
      </c>
      <c r="I926" s="39">
        <f>IF(D926&gt;0,VLOOKUP(D926,税率表!$A$48:$D$52,3,1),0)</f>
        <v>0</v>
      </c>
      <c r="J926" s="39">
        <f>IF(D926&gt;0,VLOOKUP(D926,税率表!$A$48:$D$52,4,1),0)</f>
        <v>0</v>
      </c>
      <c r="K926" s="39">
        <f>IF(D926&gt;税率表!$F$1,ROUND((D926-J926)/I926,2),'居民劳务费-倒算'!D926)</f>
        <v>0</v>
      </c>
      <c r="L926" s="39">
        <f t="shared" si="79"/>
        <v>0</v>
      </c>
    </row>
    <row r="927" spans="1:12">
      <c r="A927" s="28">
        <v>926</v>
      </c>
      <c r="B927" s="28"/>
      <c r="C927" s="28"/>
      <c r="D927" s="29"/>
      <c r="E927" s="30">
        <f t="shared" si="75"/>
        <v>0</v>
      </c>
      <c r="F927" s="30">
        <f t="shared" si="76"/>
        <v>0</v>
      </c>
      <c r="G927" s="30">
        <f t="shared" si="77"/>
        <v>0</v>
      </c>
      <c r="H927" s="30">
        <f t="shared" si="78"/>
        <v>0</v>
      </c>
      <c r="I927" s="39">
        <f>IF(D927&gt;0,VLOOKUP(D927,税率表!$A$48:$D$52,3,1),0)</f>
        <v>0</v>
      </c>
      <c r="J927" s="39">
        <f>IF(D927&gt;0,VLOOKUP(D927,税率表!$A$48:$D$52,4,1),0)</f>
        <v>0</v>
      </c>
      <c r="K927" s="39">
        <f>IF(D927&gt;税率表!$F$1,ROUND((D927-J927)/I927,2),'居民劳务费-倒算'!D927)</f>
        <v>0</v>
      </c>
      <c r="L927" s="39">
        <f t="shared" si="79"/>
        <v>0</v>
      </c>
    </row>
    <row r="928" spans="1:12">
      <c r="A928" s="28">
        <v>927</v>
      </c>
      <c r="B928" s="28"/>
      <c r="C928" s="28"/>
      <c r="D928" s="29"/>
      <c r="E928" s="30">
        <f t="shared" si="75"/>
        <v>0</v>
      </c>
      <c r="F928" s="30">
        <f t="shared" si="76"/>
        <v>0</v>
      </c>
      <c r="G928" s="30">
        <f t="shared" si="77"/>
        <v>0</v>
      </c>
      <c r="H928" s="30">
        <f t="shared" si="78"/>
        <v>0</v>
      </c>
      <c r="I928" s="39">
        <f>IF(D928&gt;0,VLOOKUP(D928,税率表!$A$48:$D$52,3,1),0)</f>
        <v>0</v>
      </c>
      <c r="J928" s="39">
        <f>IF(D928&gt;0,VLOOKUP(D928,税率表!$A$48:$D$52,4,1),0)</f>
        <v>0</v>
      </c>
      <c r="K928" s="39">
        <f>IF(D928&gt;税率表!$F$1,ROUND((D928-J928)/I928,2),'居民劳务费-倒算'!D928)</f>
        <v>0</v>
      </c>
      <c r="L928" s="39">
        <f t="shared" si="79"/>
        <v>0</v>
      </c>
    </row>
    <row r="929" spans="1:12">
      <c r="A929" s="28">
        <v>928</v>
      </c>
      <c r="B929" s="28"/>
      <c r="C929" s="28"/>
      <c r="D929" s="29"/>
      <c r="E929" s="30">
        <f t="shared" si="75"/>
        <v>0</v>
      </c>
      <c r="F929" s="30">
        <f t="shared" si="76"/>
        <v>0</v>
      </c>
      <c r="G929" s="30">
        <f t="shared" si="77"/>
        <v>0</v>
      </c>
      <c r="H929" s="30">
        <f t="shared" si="78"/>
        <v>0</v>
      </c>
      <c r="I929" s="39">
        <f>IF(D929&gt;0,VLOOKUP(D929,税率表!$A$48:$D$52,3,1),0)</f>
        <v>0</v>
      </c>
      <c r="J929" s="39">
        <f>IF(D929&gt;0,VLOOKUP(D929,税率表!$A$48:$D$52,4,1),0)</f>
        <v>0</v>
      </c>
      <c r="K929" s="39">
        <f>IF(D929&gt;税率表!$F$1,ROUND((D929-J929)/I929,2),'居民劳务费-倒算'!D929)</f>
        <v>0</v>
      </c>
      <c r="L929" s="39">
        <f t="shared" si="79"/>
        <v>0</v>
      </c>
    </row>
    <row r="930" spans="1:12">
      <c r="A930" s="28">
        <v>929</v>
      </c>
      <c r="B930" s="28"/>
      <c r="C930" s="28"/>
      <c r="D930" s="29"/>
      <c r="E930" s="30">
        <f t="shared" si="75"/>
        <v>0</v>
      </c>
      <c r="F930" s="30">
        <f t="shared" si="76"/>
        <v>0</v>
      </c>
      <c r="G930" s="30">
        <f t="shared" si="77"/>
        <v>0</v>
      </c>
      <c r="H930" s="30">
        <f t="shared" si="78"/>
        <v>0</v>
      </c>
      <c r="I930" s="39">
        <f>IF(D930&gt;0,VLOOKUP(D930,税率表!$A$48:$D$52,3,1),0)</f>
        <v>0</v>
      </c>
      <c r="J930" s="39">
        <f>IF(D930&gt;0,VLOOKUP(D930,税率表!$A$48:$D$52,4,1),0)</f>
        <v>0</v>
      </c>
      <c r="K930" s="39">
        <f>IF(D930&gt;税率表!$F$1,ROUND((D930-J930)/I930,2),'居民劳务费-倒算'!D930)</f>
        <v>0</v>
      </c>
      <c r="L930" s="39">
        <f t="shared" si="79"/>
        <v>0</v>
      </c>
    </row>
    <row r="931" spans="1:12">
      <c r="A931" s="28">
        <v>930</v>
      </c>
      <c r="B931" s="28"/>
      <c r="C931" s="28"/>
      <c r="D931" s="29"/>
      <c r="E931" s="30">
        <f t="shared" si="75"/>
        <v>0</v>
      </c>
      <c r="F931" s="30">
        <f t="shared" si="76"/>
        <v>0</v>
      </c>
      <c r="G931" s="30">
        <f t="shared" si="77"/>
        <v>0</v>
      </c>
      <c r="H931" s="30">
        <f t="shared" si="78"/>
        <v>0</v>
      </c>
      <c r="I931" s="39">
        <f>IF(D931&gt;0,VLOOKUP(D931,税率表!$A$48:$D$52,3,1),0)</f>
        <v>0</v>
      </c>
      <c r="J931" s="39">
        <f>IF(D931&gt;0,VLOOKUP(D931,税率表!$A$48:$D$52,4,1),0)</f>
        <v>0</v>
      </c>
      <c r="K931" s="39">
        <f>IF(D931&gt;税率表!$F$1,ROUND((D931-J931)/I931,2),'居民劳务费-倒算'!D931)</f>
        <v>0</v>
      </c>
      <c r="L931" s="39">
        <f t="shared" si="79"/>
        <v>0</v>
      </c>
    </row>
    <row r="932" spans="1:12">
      <c r="A932" s="28">
        <v>931</v>
      </c>
      <c r="B932" s="28"/>
      <c r="C932" s="28"/>
      <c r="D932" s="29"/>
      <c r="E932" s="30">
        <f t="shared" si="75"/>
        <v>0</v>
      </c>
      <c r="F932" s="30">
        <f t="shared" si="76"/>
        <v>0</v>
      </c>
      <c r="G932" s="30">
        <f t="shared" si="77"/>
        <v>0</v>
      </c>
      <c r="H932" s="30">
        <f t="shared" si="78"/>
        <v>0</v>
      </c>
      <c r="I932" s="39">
        <f>IF(D932&gt;0,VLOOKUP(D932,税率表!$A$48:$D$52,3,1),0)</f>
        <v>0</v>
      </c>
      <c r="J932" s="39">
        <f>IF(D932&gt;0,VLOOKUP(D932,税率表!$A$48:$D$52,4,1),0)</f>
        <v>0</v>
      </c>
      <c r="K932" s="39">
        <f>IF(D932&gt;税率表!$F$1,ROUND((D932-J932)/I932,2),'居民劳务费-倒算'!D932)</f>
        <v>0</v>
      </c>
      <c r="L932" s="39">
        <f t="shared" si="79"/>
        <v>0</v>
      </c>
    </row>
    <row r="933" spans="1:12">
      <c r="A933" s="28">
        <v>932</v>
      </c>
      <c r="B933" s="28"/>
      <c r="C933" s="28"/>
      <c r="D933" s="29"/>
      <c r="E933" s="30">
        <f t="shared" si="75"/>
        <v>0</v>
      </c>
      <c r="F933" s="30">
        <f t="shared" si="76"/>
        <v>0</v>
      </c>
      <c r="G933" s="30">
        <f t="shared" si="77"/>
        <v>0</v>
      </c>
      <c r="H933" s="30">
        <f t="shared" si="78"/>
        <v>0</v>
      </c>
      <c r="I933" s="39">
        <f>IF(D933&gt;0,VLOOKUP(D933,税率表!$A$48:$D$52,3,1),0)</f>
        <v>0</v>
      </c>
      <c r="J933" s="39">
        <f>IF(D933&gt;0,VLOOKUP(D933,税率表!$A$48:$D$52,4,1),0)</f>
        <v>0</v>
      </c>
      <c r="K933" s="39">
        <f>IF(D933&gt;税率表!$F$1,ROUND((D933-J933)/I933,2),'居民劳务费-倒算'!D933)</f>
        <v>0</v>
      </c>
      <c r="L933" s="39">
        <f t="shared" si="79"/>
        <v>0</v>
      </c>
    </row>
    <row r="934" spans="1:12">
      <c r="A934" s="28">
        <v>933</v>
      </c>
      <c r="B934" s="28"/>
      <c r="C934" s="28"/>
      <c r="D934" s="29"/>
      <c r="E934" s="30">
        <f t="shared" si="75"/>
        <v>0</v>
      </c>
      <c r="F934" s="30">
        <f t="shared" si="76"/>
        <v>0</v>
      </c>
      <c r="G934" s="30">
        <f t="shared" si="77"/>
        <v>0</v>
      </c>
      <c r="H934" s="30">
        <f t="shared" si="78"/>
        <v>0</v>
      </c>
      <c r="I934" s="39">
        <f>IF(D934&gt;0,VLOOKUP(D934,税率表!$A$48:$D$52,3,1),0)</f>
        <v>0</v>
      </c>
      <c r="J934" s="39">
        <f>IF(D934&gt;0,VLOOKUP(D934,税率表!$A$48:$D$52,4,1),0)</f>
        <v>0</v>
      </c>
      <c r="K934" s="39">
        <f>IF(D934&gt;税率表!$F$1,ROUND((D934-J934)/I934,2),'居民劳务费-倒算'!D934)</f>
        <v>0</v>
      </c>
      <c r="L934" s="39">
        <f t="shared" si="79"/>
        <v>0</v>
      </c>
    </row>
    <row r="935" spans="1:12">
      <c r="A935" s="28">
        <v>934</v>
      </c>
      <c r="B935" s="28"/>
      <c r="C935" s="28"/>
      <c r="D935" s="29"/>
      <c r="E935" s="30">
        <f t="shared" si="75"/>
        <v>0</v>
      </c>
      <c r="F935" s="30">
        <f t="shared" si="76"/>
        <v>0</v>
      </c>
      <c r="G935" s="30">
        <f t="shared" si="77"/>
        <v>0</v>
      </c>
      <c r="H935" s="30">
        <f t="shared" si="78"/>
        <v>0</v>
      </c>
      <c r="I935" s="39">
        <f>IF(D935&gt;0,VLOOKUP(D935,税率表!$A$48:$D$52,3,1),0)</f>
        <v>0</v>
      </c>
      <c r="J935" s="39">
        <f>IF(D935&gt;0,VLOOKUP(D935,税率表!$A$48:$D$52,4,1),0)</f>
        <v>0</v>
      </c>
      <c r="K935" s="39">
        <f>IF(D935&gt;税率表!$F$1,ROUND((D935-J935)/I935,2),'居民劳务费-倒算'!D935)</f>
        <v>0</v>
      </c>
      <c r="L935" s="39">
        <f t="shared" si="79"/>
        <v>0</v>
      </c>
    </row>
    <row r="936" spans="1:12">
      <c r="A936" s="28">
        <v>935</v>
      </c>
      <c r="B936" s="28"/>
      <c r="C936" s="28"/>
      <c r="D936" s="29"/>
      <c r="E936" s="30">
        <f t="shared" si="75"/>
        <v>0</v>
      </c>
      <c r="F936" s="30">
        <f t="shared" si="76"/>
        <v>0</v>
      </c>
      <c r="G936" s="30">
        <f t="shared" si="77"/>
        <v>0</v>
      </c>
      <c r="H936" s="30">
        <f t="shared" si="78"/>
        <v>0</v>
      </c>
      <c r="I936" s="39">
        <f>IF(D936&gt;0,VLOOKUP(D936,税率表!$A$48:$D$52,3,1),0)</f>
        <v>0</v>
      </c>
      <c r="J936" s="39">
        <f>IF(D936&gt;0,VLOOKUP(D936,税率表!$A$48:$D$52,4,1),0)</f>
        <v>0</v>
      </c>
      <c r="K936" s="39">
        <f>IF(D936&gt;税率表!$F$1,ROUND((D936-J936)/I936,2),'居民劳务费-倒算'!D936)</f>
        <v>0</v>
      </c>
      <c r="L936" s="39">
        <f t="shared" si="79"/>
        <v>0</v>
      </c>
    </row>
    <row r="937" spans="1:12">
      <c r="A937" s="28">
        <v>936</v>
      </c>
      <c r="B937" s="28"/>
      <c r="C937" s="28"/>
      <c r="D937" s="29"/>
      <c r="E937" s="30">
        <f t="shared" si="75"/>
        <v>0</v>
      </c>
      <c r="F937" s="30">
        <f t="shared" si="76"/>
        <v>0</v>
      </c>
      <c r="G937" s="30">
        <f t="shared" si="77"/>
        <v>0</v>
      </c>
      <c r="H937" s="30">
        <f t="shared" si="78"/>
        <v>0</v>
      </c>
      <c r="I937" s="39">
        <f>IF(D937&gt;0,VLOOKUP(D937,税率表!$A$48:$D$52,3,1),0)</f>
        <v>0</v>
      </c>
      <c r="J937" s="39">
        <f>IF(D937&gt;0,VLOOKUP(D937,税率表!$A$48:$D$52,4,1),0)</f>
        <v>0</v>
      </c>
      <c r="K937" s="39">
        <f>IF(D937&gt;税率表!$F$1,ROUND((D937-J937)/I937,2),'居民劳务费-倒算'!D937)</f>
        <v>0</v>
      </c>
      <c r="L937" s="39">
        <f t="shared" si="79"/>
        <v>0</v>
      </c>
    </row>
    <row r="938" spans="1:12">
      <c r="A938" s="28">
        <v>937</v>
      </c>
      <c r="B938" s="28"/>
      <c r="C938" s="28"/>
      <c r="D938" s="29"/>
      <c r="E938" s="30">
        <f t="shared" si="75"/>
        <v>0</v>
      </c>
      <c r="F938" s="30">
        <f t="shared" si="76"/>
        <v>0</v>
      </c>
      <c r="G938" s="30">
        <f t="shared" si="77"/>
        <v>0</v>
      </c>
      <c r="H938" s="30">
        <f t="shared" si="78"/>
        <v>0</v>
      </c>
      <c r="I938" s="39">
        <f>IF(D938&gt;0,VLOOKUP(D938,税率表!$A$48:$D$52,3,1),0)</f>
        <v>0</v>
      </c>
      <c r="J938" s="39">
        <f>IF(D938&gt;0,VLOOKUP(D938,税率表!$A$48:$D$52,4,1),0)</f>
        <v>0</v>
      </c>
      <c r="K938" s="39">
        <f>IF(D938&gt;税率表!$F$1,ROUND((D938-J938)/I938,2),'居民劳务费-倒算'!D938)</f>
        <v>0</v>
      </c>
      <c r="L938" s="39">
        <f t="shared" si="79"/>
        <v>0</v>
      </c>
    </row>
    <row r="939" spans="1:12">
      <c r="A939" s="28">
        <v>938</v>
      </c>
      <c r="B939" s="28"/>
      <c r="C939" s="28"/>
      <c r="D939" s="29"/>
      <c r="E939" s="30">
        <f t="shared" si="75"/>
        <v>0</v>
      </c>
      <c r="F939" s="30">
        <f t="shared" si="76"/>
        <v>0</v>
      </c>
      <c r="G939" s="30">
        <f t="shared" si="77"/>
        <v>0</v>
      </c>
      <c r="H939" s="30">
        <f t="shared" si="78"/>
        <v>0</v>
      </c>
      <c r="I939" s="39">
        <f>IF(D939&gt;0,VLOOKUP(D939,税率表!$A$48:$D$52,3,1),0)</f>
        <v>0</v>
      </c>
      <c r="J939" s="39">
        <f>IF(D939&gt;0,VLOOKUP(D939,税率表!$A$48:$D$52,4,1),0)</f>
        <v>0</v>
      </c>
      <c r="K939" s="39">
        <f>IF(D939&gt;税率表!$F$1,ROUND((D939-J939)/I939,2),'居民劳务费-倒算'!D939)</f>
        <v>0</v>
      </c>
      <c r="L939" s="39">
        <f t="shared" si="79"/>
        <v>0</v>
      </c>
    </row>
    <row r="940" spans="1:12">
      <c r="A940" s="28">
        <v>939</v>
      </c>
      <c r="B940" s="28"/>
      <c r="C940" s="28"/>
      <c r="D940" s="29"/>
      <c r="E940" s="30">
        <f t="shared" si="75"/>
        <v>0</v>
      </c>
      <c r="F940" s="30">
        <f t="shared" si="76"/>
        <v>0</v>
      </c>
      <c r="G940" s="30">
        <f t="shared" si="77"/>
        <v>0</v>
      </c>
      <c r="H940" s="30">
        <f t="shared" si="78"/>
        <v>0</v>
      </c>
      <c r="I940" s="39">
        <f>IF(D940&gt;0,VLOOKUP(D940,税率表!$A$48:$D$52,3,1),0)</f>
        <v>0</v>
      </c>
      <c r="J940" s="39">
        <f>IF(D940&gt;0,VLOOKUP(D940,税率表!$A$48:$D$52,4,1),0)</f>
        <v>0</v>
      </c>
      <c r="K940" s="39">
        <f>IF(D940&gt;税率表!$F$1,ROUND((D940-J940)/I940,2),'居民劳务费-倒算'!D940)</f>
        <v>0</v>
      </c>
      <c r="L940" s="39">
        <f t="shared" si="79"/>
        <v>0</v>
      </c>
    </row>
    <row r="941" spans="1:12">
      <c r="A941" s="28">
        <v>940</v>
      </c>
      <c r="B941" s="28"/>
      <c r="C941" s="28"/>
      <c r="D941" s="29"/>
      <c r="E941" s="30">
        <f t="shared" si="75"/>
        <v>0</v>
      </c>
      <c r="F941" s="30">
        <f t="shared" si="76"/>
        <v>0</v>
      </c>
      <c r="G941" s="30">
        <f t="shared" si="77"/>
        <v>0</v>
      </c>
      <c r="H941" s="30">
        <f t="shared" si="78"/>
        <v>0</v>
      </c>
      <c r="I941" s="39">
        <f>IF(D941&gt;0,VLOOKUP(D941,税率表!$A$48:$D$52,3,1),0)</f>
        <v>0</v>
      </c>
      <c r="J941" s="39">
        <f>IF(D941&gt;0,VLOOKUP(D941,税率表!$A$48:$D$52,4,1),0)</f>
        <v>0</v>
      </c>
      <c r="K941" s="39">
        <f>IF(D941&gt;税率表!$F$1,ROUND((D941-J941)/I941,2),'居民劳务费-倒算'!D941)</f>
        <v>0</v>
      </c>
      <c r="L941" s="39">
        <f t="shared" si="79"/>
        <v>0</v>
      </c>
    </row>
    <row r="942" spans="1:12">
      <c r="A942" s="28">
        <v>941</v>
      </c>
      <c r="B942" s="28"/>
      <c r="C942" s="28"/>
      <c r="D942" s="29"/>
      <c r="E942" s="30">
        <f t="shared" si="75"/>
        <v>0</v>
      </c>
      <c r="F942" s="30">
        <f t="shared" si="76"/>
        <v>0</v>
      </c>
      <c r="G942" s="30">
        <f t="shared" si="77"/>
        <v>0</v>
      </c>
      <c r="H942" s="30">
        <f t="shared" si="78"/>
        <v>0</v>
      </c>
      <c r="I942" s="39">
        <f>IF(D942&gt;0,VLOOKUP(D942,税率表!$A$48:$D$52,3,1),0)</f>
        <v>0</v>
      </c>
      <c r="J942" s="39">
        <f>IF(D942&gt;0,VLOOKUP(D942,税率表!$A$48:$D$52,4,1),0)</f>
        <v>0</v>
      </c>
      <c r="K942" s="39">
        <f>IF(D942&gt;税率表!$F$1,ROUND((D942-J942)/I942,2),'居民劳务费-倒算'!D942)</f>
        <v>0</v>
      </c>
      <c r="L942" s="39">
        <f t="shared" si="79"/>
        <v>0</v>
      </c>
    </row>
    <row r="943" spans="1:12">
      <c r="A943" s="28">
        <v>942</v>
      </c>
      <c r="B943" s="28"/>
      <c r="C943" s="28"/>
      <c r="D943" s="29"/>
      <c r="E943" s="30">
        <f t="shared" si="75"/>
        <v>0</v>
      </c>
      <c r="F943" s="30">
        <f t="shared" si="76"/>
        <v>0</v>
      </c>
      <c r="G943" s="30">
        <f t="shared" si="77"/>
        <v>0</v>
      </c>
      <c r="H943" s="30">
        <f t="shared" si="78"/>
        <v>0</v>
      </c>
      <c r="I943" s="39">
        <f>IF(D943&gt;0,VLOOKUP(D943,税率表!$A$48:$D$52,3,1),0)</f>
        <v>0</v>
      </c>
      <c r="J943" s="39">
        <f>IF(D943&gt;0,VLOOKUP(D943,税率表!$A$48:$D$52,4,1),0)</f>
        <v>0</v>
      </c>
      <c r="K943" s="39">
        <f>IF(D943&gt;税率表!$F$1,ROUND((D943-J943)/I943,2),'居民劳务费-倒算'!D943)</f>
        <v>0</v>
      </c>
      <c r="L943" s="39">
        <f t="shared" si="79"/>
        <v>0</v>
      </c>
    </row>
    <row r="944" spans="1:12">
      <c r="A944" s="28">
        <v>943</v>
      </c>
      <c r="B944" s="28"/>
      <c r="C944" s="28"/>
      <c r="D944" s="29"/>
      <c r="E944" s="30">
        <f t="shared" si="75"/>
        <v>0</v>
      </c>
      <c r="F944" s="30">
        <f t="shared" si="76"/>
        <v>0</v>
      </c>
      <c r="G944" s="30">
        <f t="shared" si="77"/>
        <v>0</v>
      </c>
      <c r="H944" s="30">
        <f t="shared" si="78"/>
        <v>0</v>
      </c>
      <c r="I944" s="39">
        <f>IF(D944&gt;0,VLOOKUP(D944,税率表!$A$48:$D$52,3,1),0)</f>
        <v>0</v>
      </c>
      <c r="J944" s="39">
        <f>IF(D944&gt;0,VLOOKUP(D944,税率表!$A$48:$D$52,4,1),0)</f>
        <v>0</v>
      </c>
      <c r="K944" s="39">
        <f>IF(D944&gt;税率表!$F$1,ROUND((D944-J944)/I944,2),'居民劳务费-倒算'!D944)</f>
        <v>0</v>
      </c>
      <c r="L944" s="39">
        <f t="shared" si="79"/>
        <v>0</v>
      </c>
    </row>
    <row r="945" spans="1:12">
      <c r="A945" s="28">
        <v>944</v>
      </c>
      <c r="B945" s="28"/>
      <c r="C945" s="28"/>
      <c r="D945" s="29"/>
      <c r="E945" s="30">
        <f t="shared" si="75"/>
        <v>0</v>
      </c>
      <c r="F945" s="30">
        <f t="shared" si="76"/>
        <v>0</v>
      </c>
      <c r="G945" s="30">
        <f t="shared" si="77"/>
        <v>0</v>
      </c>
      <c r="H945" s="30">
        <f t="shared" si="78"/>
        <v>0</v>
      </c>
      <c r="I945" s="39">
        <f>IF(D945&gt;0,VLOOKUP(D945,税率表!$A$48:$D$52,3,1),0)</f>
        <v>0</v>
      </c>
      <c r="J945" s="39">
        <f>IF(D945&gt;0,VLOOKUP(D945,税率表!$A$48:$D$52,4,1),0)</f>
        <v>0</v>
      </c>
      <c r="K945" s="39">
        <f>IF(D945&gt;税率表!$F$1,ROUND((D945-J945)/I945,2),'居民劳务费-倒算'!D945)</f>
        <v>0</v>
      </c>
      <c r="L945" s="39">
        <f t="shared" si="79"/>
        <v>0</v>
      </c>
    </row>
    <row r="946" spans="1:12">
      <c r="A946" s="28">
        <v>945</v>
      </c>
      <c r="B946" s="28"/>
      <c r="C946" s="28"/>
      <c r="D946" s="29"/>
      <c r="E946" s="30">
        <f t="shared" si="75"/>
        <v>0</v>
      </c>
      <c r="F946" s="30">
        <f t="shared" si="76"/>
        <v>0</v>
      </c>
      <c r="G946" s="30">
        <f t="shared" si="77"/>
        <v>0</v>
      </c>
      <c r="H946" s="30">
        <f t="shared" si="78"/>
        <v>0</v>
      </c>
      <c r="I946" s="39">
        <f>IF(D946&gt;0,VLOOKUP(D946,税率表!$A$48:$D$52,3,1),0)</f>
        <v>0</v>
      </c>
      <c r="J946" s="39">
        <f>IF(D946&gt;0,VLOOKUP(D946,税率表!$A$48:$D$52,4,1),0)</f>
        <v>0</v>
      </c>
      <c r="K946" s="39">
        <f>IF(D946&gt;税率表!$F$1,ROUND((D946-J946)/I946,2),'居民劳务费-倒算'!D946)</f>
        <v>0</v>
      </c>
      <c r="L946" s="39">
        <f t="shared" si="79"/>
        <v>0</v>
      </c>
    </row>
    <row r="947" spans="1:12">
      <c r="A947" s="28">
        <v>946</v>
      </c>
      <c r="B947" s="28"/>
      <c r="C947" s="28"/>
      <c r="D947" s="29"/>
      <c r="E947" s="30">
        <f t="shared" si="75"/>
        <v>0</v>
      </c>
      <c r="F947" s="30">
        <f t="shared" si="76"/>
        <v>0</v>
      </c>
      <c r="G947" s="30">
        <f t="shared" si="77"/>
        <v>0</v>
      </c>
      <c r="H947" s="30">
        <f t="shared" si="78"/>
        <v>0</v>
      </c>
      <c r="I947" s="39">
        <f>IF(D947&gt;0,VLOOKUP(D947,税率表!$A$48:$D$52,3,1),0)</f>
        <v>0</v>
      </c>
      <c r="J947" s="39">
        <f>IF(D947&gt;0,VLOOKUP(D947,税率表!$A$48:$D$52,4,1),0)</f>
        <v>0</v>
      </c>
      <c r="K947" s="39">
        <f>IF(D947&gt;税率表!$F$1,ROUND((D947-J947)/I947,2),'居民劳务费-倒算'!D947)</f>
        <v>0</v>
      </c>
      <c r="L947" s="39">
        <f t="shared" si="79"/>
        <v>0</v>
      </c>
    </row>
    <row r="948" spans="1:12">
      <c r="A948" s="28">
        <v>947</v>
      </c>
      <c r="B948" s="28"/>
      <c r="C948" s="28"/>
      <c r="D948" s="29"/>
      <c r="E948" s="30">
        <f t="shared" si="75"/>
        <v>0</v>
      </c>
      <c r="F948" s="30">
        <f t="shared" si="76"/>
        <v>0</v>
      </c>
      <c r="G948" s="30">
        <f t="shared" si="77"/>
        <v>0</v>
      </c>
      <c r="H948" s="30">
        <f t="shared" si="78"/>
        <v>0</v>
      </c>
      <c r="I948" s="39">
        <f>IF(D948&gt;0,VLOOKUP(D948,税率表!$A$48:$D$52,3,1),0)</f>
        <v>0</v>
      </c>
      <c r="J948" s="39">
        <f>IF(D948&gt;0,VLOOKUP(D948,税率表!$A$48:$D$52,4,1),0)</f>
        <v>0</v>
      </c>
      <c r="K948" s="39">
        <f>IF(D948&gt;税率表!$F$1,ROUND((D948-J948)/I948,2),'居民劳务费-倒算'!D948)</f>
        <v>0</v>
      </c>
      <c r="L948" s="39">
        <f t="shared" si="79"/>
        <v>0</v>
      </c>
    </row>
    <row r="949" spans="1:12">
      <c r="A949" s="28">
        <v>948</v>
      </c>
      <c r="B949" s="28"/>
      <c r="C949" s="28"/>
      <c r="D949" s="29"/>
      <c r="E949" s="30">
        <f t="shared" si="75"/>
        <v>0</v>
      </c>
      <c r="F949" s="30">
        <f t="shared" si="76"/>
        <v>0</v>
      </c>
      <c r="G949" s="30">
        <f t="shared" si="77"/>
        <v>0</v>
      </c>
      <c r="H949" s="30">
        <f t="shared" si="78"/>
        <v>0</v>
      </c>
      <c r="I949" s="39">
        <f>IF(D949&gt;0,VLOOKUP(D949,税率表!$A$48:$D$52,3,1),0)</f>
        <v>0</v>
      </c>
      <c r="J949" s="39">
        <f>IF(D949&gt;0,VLOOKUP(D949,税率表!$A$48:$D$52,4,1),0)</f>
        <v>0</v>
      </c>
      <c r="K949" s="39">
        <f>IF(D949&gt;税率表!$F$1,ROUND((D949-J949)/I949,2),'居民劳务费-倒算'!D949)</f>
        <v>0</v>
      </c>
      <c r="L949" s="39">
        <f t="shared" si="79"/>
        <v>0</v>
      </c>
    </row>
    <row r="950" spans="1:12">
      <c r="A950" s="28">
        <v>949</v>
      </c>
      <c r="B950" s="28"/>
      <c r="C950" s="28"/>
      <c r="D950" s="29"/>
      <c r="E950" s="30">
        <f t="shared" si="75"/>
        <v>0</v>
      </c>
      <c r="F950" s="30">
        <f t="shared" si="76"/>
        <v>0</v>
      </c>
      <c r="G950" s="30">
        <f t="shared" si="77"/>
        <v>0</v>
      </c>
      <c r="H950" s="30">
        <f t="shared" si="78"/>
        <v>0</v>
      </c>
      <c r="I950" s="39">
        <f>IF(D950&gt;0,VLOOKUP(D950,税率表!$A$48:$D$52,3,1),0)</f>
        <v>0</v>
      </c>
      <c r="J950" s="39">
        <f>IF(D950&gt;0,VLOOKUP(D950,税率表!$A$48:$D$52,4,1),0)</f>
        <v>0</v>
      </c>
      <c r="K950" s="39">
        <f>IF(D950&gt;税率表!$F$1,ROUND((D950-J950)/I950,2),'居民劳务费-倒算'!D950)</f>
        <v>0</v>
      </c>
      <c r="L950" s="39">
        <f t="shared" si="79"/>
        <v>0</v>
      </c>
    </row>
    <row r="951" spans="1:12">
      <c r="A951" s="28">
        <v>950</v>
      </c>
      <c r="B951" s="28"/>
      <c r="C951" s="28"/>
      <c r="D951" s="29"/>
      <c r="E951" s="30">
        <f t="shared" si="75"/>
        <v>0</v>
      </c>
      <c r="F951" s="30">
        <f t="shared" si="76"/>
        <v>0</v>
      </c>
      <c r="G951" s="30">
        <f t="shared" si="77"/>
        <v>0</v>
      </c>
      <c r="H951" s="30">
        <f t="shared" si="78"/>
        <v>0</v>
      </c>
      <c r="I951" s="39">
        <f>IF(D951&gt;0,VLOOKUP(D951,税率表!$A$48:$D$52,3,1),0)</f>
        <v>0</v>
      </c>
      <c r="J951" s="39">
        <f>IF(D951&gt;0,VLOOKUP(D951,税率表!$A$48:$D$52,4,1),0)</f>
        <v>0</v>
      </c>
      <c r="K951" s="39">
        <f>IF(D951&gt;税率表!$F$1,ROUND((D951-J951)/I951,2),'居民劳务费-倒算'!D951)</f>
        <v>0</v>
      </c>
      <c r="L951" s="39">
        <f t="shared" si="79"/>
        <v>0</v>
      </c>
    </row>
    <row r="952" spans="1:12">
      <c r="A952" s="28">
        <v>951</v>
      </c>
      <c r="B952" s="28"/>
      <c r="C952" s="28"/>
      <c r="D952" s="29"/>
      <c r="E952" s="30">
        <f t="shared" si="75"/>
        <v>0</v>
      </c>
      <c r="F952" s="30">
        <f t="shared" si="76"/>
        <v>0</v>
      </c>
      <c r="G952" s="30">
        <f t="shared" si="77"/>
        <v>0</v>
      </c>
      <c r="H952" s="30">
        <f t="shared" si="78"/>
        <v>0</v>
      </c>
      <c r="I952" s="39">
        <f>IF(D952&gt;0,VLOOKUP(D952,税率表!$A$48:$D$52,3,1),0)</f>
        <v>0</v>
      </c>
      <c r="J952" s="39">
        <f>IF(D952&gt;0,VLOOKUP(D952,税率表!$A$48:$D$52,4,1),0)</f>
        <v>0</v>
      </c>
      <c r="K952" s="39">
        <f>IF(D952&gt;税率表!$F$1,ROUND((D952-J952)/I952,2),'居民劳务费-倒算'!D952)</f>
        <v>0</v>
      </c>
      <c r="L952" s="39">
        <f t="shared" si="79"/>
        <v>0</v>
      </c>
    </row>
    <row r="953" spans="1:12">
      <c r="A953" s="28">
        <v>952</v>
      </c>
      <c r="B953" s="28"/>
      <c r="C953" s="28"/>
      <c r="D953" s="29"/>
      <c r="E953" s="30">
        <f t="shared" si="75"/>
        <v>0</v>
      </c>
      <c r="F953" s="30">
        <f t="shared" si="76"/>
        <v>0</v>
      </c>
      <c r="G953" s="30">
        <f t="shared" si="77"/>
        <v>0</v>
      </c>
      <c r="H953" s="30">
        <f t="shared" si="78"/>
        <v>0</v>
      </c>
      <c r="I953" s="39">
        <f>IF(D953&gt;0,VLOOKUP(D953,税率表!$A$48:$D$52,3,1),0)</f>
        <v>0</v>
      </c>
      <c r="J953" s="39">
        <f>IF(D953&gt;0,VLOOKUP(D953,税率表!$A$48:$D$52,4,1),0)</f>
        <v>0</v>
      </c>
      <c r="K953" s="39">
        <f>IF(D953&gt;税率表!$F$1,ROUND((D953-J953)/I953,2),'居民劳务费-倒算'!D953)</f>
        <v>0</v>
      </c>
      <c r="L953" s="39">
        <f t="shared" si="79"/>
        <v>0</v>
      </c>
    </row>
    <row r="954" spans="1:12">
      <c r="A954" s="28">
        <v>953</v>
      </c>
      <c r="B954" s="28"/>
      <c r="C954" s="28"/>
      <c r="D954" s="29"/>
      <c r="E954" s="30">
        <f t="shared" si="75"/>
        <v>0</v>
      </c>
      <c r="F954" s="30">
        <f t="shared" si="76"/>
        <v>0</v>
      </c>
      <c r="G954" s="30">
        <f t="shared" si="77"/>
        <v>0</v>
      </c>
      <c r="H954" s="30">
        <f t="shared" si="78"/>
        <v>0</v>
      </c>
      <c r="I954" s="39">
        <f>IF(D954&gt;0,VLOOKUP(D954,税率表!$A$48:$D$52,3,1),0)</f>
        <v>0</v>
      </c>
      <c r="J954" s="39">
        <f>IF(D954&gt;0,VLOOKUP(D954,税率表!$A$48:$D$52,4,1),0)</f>
        <v>0</v>
      </c>
      <c r="K954" s="39">
        <f>IF(D954&gt;税率表!$F$1,ROUND((D954-J954)/I954,2),'居民劳务费-倒算'!D954)</f>
        <v>0</v>
      </c>
      <c r="L954" s="39">
        <f t="shared" si="79"/>
        <v>0</v>
      </c>
    </row>
    <row r="955" spans="1:12">
      <c r="A955" s="28">
        <v>954</v>
      </c>
      <c r="B955" s="28"/>
      <c r="C955" s="28"/>
      <c r="D955" s="29"/>
      <c r="E955" s="30">
        <f t="shared" si="75"/>
        <v>0</v>
      </c>
      <c r="F955" s="30">
        <f t="shared" si="76"/>
        <v>0</v>
      </c>
      <c r="G955" s="30">
        <f t="shared" si="77"/>
        <v>0</v>
      </c>
      <c r="H955" s="30">
        <f t="shared" si="78"/>
        <v>0</v>
      </c>
      <c r="I955" s="39">
        <f>IF(D955&gt;0,VLOOKUP(D955,税率表!$A$48:$D$52,3,1),0)</f>
        <v>0</v>
      </c>
      <c r="J955" s="39">
        <f>IF(D955&gt;0,VLOOKUP(D955,税率表!$A$48:$D$52,4,1),0)</f>
        <v>0</v>
      </c>
      <c r="K955" s="39">
        <f>IF(D955&gt;税率表!$F$1,ROUND((D955-J955)/I955,2),'居民劳务费-倒算'!D955)</f>
        <v>0</v>
      </c>
      <c r="L955" s="39">
        <f t="shared" si="79"/>
        <v>0</v>
      </c>
    </row>
    <row r="956" spans="1:12">
      <c r="A956" s="28">
        <v>955</v>
      </c>
      <c r="B956" s="28"/>
      <c r="C956" s="28"/>
      <c r="D956" s="29"/>
      <c r="E956" s="30">
        <f t="shared" si="75"/>
        <v>0</v>
      </c>
      <c r="F956" s="30">
        <f t="shared" si="76"/>
        <v>0</v>
      </c>
      <c r="G956" s="30">
        <f t="shared" si="77"/>
        <v>0</v>
      </c>
      <c r="H956" s="30">
        <f t="shared" si="78"/>
        <v>0</v>
      </c>
      <c r="I956" s="39">
        <f>IF(D956&gt;0,VLOOKUP(D956,税率表!$A$48:$D$52,3,1),0)</f>
        <v>0</v>
      </c>
      <c r="J956" s="39">
        <f>IF(D956&gt;0,VLOOKUP(D956,税率表!$A$48:$D$52,4,1),0)</f>
        <v>0</v>
      </c>
      <c r="K956" s="39">
        <f>IF(D956&gt;税率表!$F$1,ROUND((D956-J956)/I956,2),'居民劳务费-倒算'!D956)</f>
        <v>0</v>
      </c>
      <c r="L956" s="39">
        <f t="shared" si="79"/>
        <v>0</v>
      </c>
    </row>
    <row r="957" spans="1:12">
      <c r="A957" s="28">
        <v>956</v>
      </c>
      <c r="B957" s="28"/>
      <c r="C957" s="28"/>
      <c r="D957" s="29"/>
      <c r="E957" s="30">
        <f t="shared" si="75"/>
        <v>0</v>
      </c>
      <c r="F957" s="30">
        <f t="shared" si="76"/>
        <v>0</v>
      </c>
      <c r="G957" s="30">
        <f t="shared" si="77"/>
        <v>0</v>
      </c>
      <c r="H957" s="30">
        <f t="shared" si="78"/>
        <v>0</v>
      </c>
      <c r="I957" s="39">
        <f>IF(D957&gt;0,VLOOKUP(D957,税率表!$A$48:$D$52,3,1),0)</f>
        <v>0</v>
      </c>
      <c r="J957" s="39">
        <f>IF(D957&gt;0,VLOOKUP(D957,税率表!$A$48:$D$52,4,1),0)</f>
        <v>0</v>
      </c>
      <c r="K957" s="39">
        <f>IF(D957&gt;税率表!$F$1,ROUND((D957-J957)/I957,2),'居民劳务费-倒算'!D957)</f>
        <v>0</v>
      </c>
      <c r="L957" s="39">
        <f t="shared" si="79"/>
        <v>0</v>
      </c>
    </row>
    <row r="958" spans="1:12">
      <c r="A958" s="28">
        <v>957</v>
      </c>
      <c r="B958" s="28"/>
      <c r="C958" s="28"/>
      <c r="D958" s="29"/>
      <c r="E958" s="30">
        <f t="shared" si="75"/>
        <v>0</v>
      </c>
      <c r="F958" s="30">
        <f t="shared" si="76"/>
        <v>0</v>
      </c>
      <c r="G958" s="30">
        <f t="shared" si="77"/>
        <v>0</v>
      </c>
      <c r="H958" s="30">
        <f t="shared" si="78"/>
        <v>0</v>
      </c>
      <c r="I958" s="39">
        <f>IF(D958&gt;0,VLOOKUP(D958,税率表!$A$48:$D$52,3,1),0)</f>
        <v>0</v>
      </c>
      <c r="J958" s="39">
        <f>IF(D958&gt;0,VLOOKUP(D958,税率表!$A$48:$D$52,4,1),0)</f>
        <v>0</v>
      </c>
      <c r="K958" s="39">
        <f>IF(D958&gt;税率表!$F$1,ROUND((D958-J958)/I958,2),'居民劳务费-倒算'!D958)</f>
        <v>0</v>
      </c>
      <c r="L958" s="39">
        <f t="shared" si="79"/>
        <v>0</v>
      </c>
    </row>
    <row r="959" spans="1:12">
      <c r="A959" s="28">
        <v>958</v>
      </c>
      <c r="B959" s="28"/>
      <c r="C959" s="28"/>
      <c r="D959" s="29"/>
      <c r="E959" s="30">
        <f t="shared" si="75"/>
        <v>0</v>
      </c>
      <c r="F959" s="30">
        <f t="shared" si="76"/>
        <v>0</v>
      </c>
      <c r="G959" s="30">
        <f t="shared" si="77"/>
        <v>0</v>
      </c>
      <c r="H959" s="30">
        <f t="shared" si="78"/>
        <v>0</v>
      </c>
      <c r="I959" s="39">
        <f>IF(D959&gt;0,VLOOKUP(D959,税率表!$A$48:$D$52,3,1),0)</f>
        <v>0</v>
      </c>
      <c r="J959" s="39">
        <f>IF(D959&gt;0,VLOOKUP(D959,税率表!$A$48:$D$52,4,1),0)</f>
        <v>0</v>
      </c>
      <c r="K959" s="39">
        <f>IF(D959&gt;税率表!$F$1,ROUND((D959-J959)/I959,2),'居民劳务费-倒算'!D959)</f>
        <v>0</v>
      </c>
      <c r="L959" s="39">
        <f t="shared" si="79"/>
        <v>0</v>
      </c>
    </row>
    <row r="960" spans="1:12">
      <c r="A960" s="28">
        <v>959</v>
      </c>
      <c r="B960" s="28"/>
      <c r="C960" s="28"/>
      <c r="D960" s="29"/>
      <c r="E960" s="30">
        <f t="shared" si="75"/>
        <v>0</v>
      </c>
      <c r="F960" s="30">
        <f t="shared" si="76"/>
        <v>0</v>
      </c>
      <c r="G960" s="30">
        <f t="shared" si="77"/>
        <v>0</v>
      </c>
      <c r="H960" s="30">
        <f t="shared" si="78"/>
        <v>0</v>
      </c>
      <c r="I960" s="39">
        <f>IF(D960&gt;0,VLOOKUP(D960,税率表!$A$48:$D$52,3,1),0)</f>
        <v>0</v>
      </c>
      <c r="J960" s="39">
        <f>IF(D960&gt;0,VLOOKUP(D960,税率表!$A$48:$D$52,4,1),0)</f>
        <v>0</v>
      </c>
      <c r="K960" s="39">
        <f>IF(D960&gt;税率表!$F$1,ROUND((D960-J960)/I960,2),'居民劳务费-倒算'!D960)</f>
        <v>0</v>
      </c>
      <c r="L960" s="39">
        <f t="shared" si="79"/>
        <v>0</v>
      </c>
    </row>
    <row r="961" spans="1:12">
      <c r="A961" s="28">
        <v>960</v>
      </c>
      <c r="B961" s="28"/>
      <c r="C961" s="28"/>
      <c r="D961" s="29"/>
      <c r="E961" s="30">
        <f t="shared" si="75"/>
        <v>0</v>
      </c>
      <c r="F961" s="30">
        <f t="shared" si="76"/>
        <v>0</v>
      </c>
      <c r="G961" s="30">
        <f t="shared" si="77"/>
        <v>0</v>
      </c>
      <c r="H961" s="30">
        <f t="shared" si="78"/>
        <v>0</v>
      </c>
      <c r="I961" s="39">
        <f>IF(D961&gt;0,VLOOKUP(D961,税率表!$A$48:$D$52,3,1),0)</f>
        <v>0</v>
      </c>
      <c r="J961" s="39">
        <f>IF(D961&gt;0,VLOOKUP(D961,税率表!$A$48:$D$52,4,1),0)</f>
        <v>0</v>
      </c>
      <c r="K961" s="39">
        <f>IF(D961&gt;税率表!$F$1,ROUND((D961-J961)/I961,2),'居民劳务费-倒算'!D961)</f>
        <v>0</v>
      </c>
      <c r="L961" s="39">
        <f t="shared" si="79"/>
        <v>0</v>
      </c>
    </row>
    <row r="962" spans="1:12">
      <c r="A962" s="28">
        <v>961</v>
      </c>
      <c r="B962" s="28"/>
      <c r="C962" s="28"/>
      <c r="D962" s="29"/>
      <c r="E962" s="30">
        <f t="shared" si="75"/>
        <v>0</v>
      </c>
      <c r="F962" s="30">
        <f t="shared" si="76"/>
        <v>0</v>
      </c>
      <c r="G962" s="30">
        <f t="shared" si="77"/>
        <v>0</v>
      </c>
      <c r="H962" s="30">
        <f t="shared" si="78"/>
        <v>0</v>
      </c>
      <c r="I962" s="39">
        <f>IF(D962&gt;0,VLOOKUP(D962,税率表!$A$48:$D$52,3,1),0)</f>
        <v>0</v>
      </c>
      <c r="J962" s="39">
        <f>IF(D962&gt;0,VLOOKUP(D962,税率表!$A$48:$D$52,4,1),0)</f>
        <v>0</v>
      </c>
      <c r="K962" s="39">
        <f>IF(D962&gt;税率表!$F$1,ROUND((D962-J962)/I962,2),'居民劳务费-倒算'!D962)</f>
        <v>0</v>
      </c>
      <c r="L962" s="39">
        <f t="shared" si="79"/>
        <v>0</v>
      </c>
    </row>
    <row r="963" spans="1:12">
      <c r="A963" s="28">
        <v>962</v>
      </c>
      <c r="B963" s="28"/>
      <c r="C963" s="28"/>
      <c r="D963" s="29"/>
      <c r="E963" s="30">
        <f t="shared" si="75"/>
        <v>0</v>
      </c>
      <c r="F963" s="30">
        <f t="shared" si="76"/>
        <v>0</v>
      </c>
      <c r="G963" s="30">
        <f t="shared" si="77"/>
        <v>0</v>
      </c>
      <c r="H963" s="30">
        <f t="shared" si="78"/>
        <v>0</v>
      </c>
      <c r="I963" s="39">
        <f>IF(D963&gt;0,VLOOKUP(D963,税率表!$A$48:$D$52,3,1),0)</f>
        <v>0</v>
      </c>
      <c r="J963" s="39">
        <f>IF(D963&gt;0,VLOOKUP(D963,税率表!$A$48:$D$52,4,1),0)</f>
        <v>0</v>
      </c>
      <c r="K963" s="39">
        <f>IF(D963&gt;税率表!$F$1,ROUND((D963-J963)/I963,2),'居民劳务费-倒算'!D963)</f>
        <v>0</v>
      </c>
      <c r="L963" s="39">
        <f t="shared" si="79"/>
        <v>0</v>
      </c>
    </row>
    <row r="964" spans="1:12">
      <c r="A964" s="28">
        <v>963</v>
      </c>
      <c r="B964" s="28"/>
      <c r="C964" s="28"/>
      <c r="D964" s="29"/>
      <c r="E964" s="30">
        <f t="shared" si="75"/>
        <v>0</v>
      </c>
      <c r="F964" s="30">
        <f t="shared" si="76"/>
        <v>0</v>
      </c>
      <c r="G964" s="30">
        <f t="shared" si="77"/>
        <v>0</v>
      </c>
      <c r="H964" s="30">
        <f t="shared" si="78"/>
        <v>0</v>
      </c>
      <c r="I964" s="39">
        <f>IF(D964&gt;0,VLOOKUP(D964,税率表!$A$48:$D$52,3,1),0)</f>
        <v>0</v>
      </c>
      <c r="J964" s="39">
        <f>IF(D964&gt;0,VLOOKUP(D964,税率表!$A$48:$D$52,4,1),0)</f>
        <v>0</v>
      </c>
      <c r="K964" s="39">
        <f>IF(D964&gt;税率表!$F$1,ROUND((D964-J964)/I964,2),'居民劳务费-倒算'!D964)</f>
        <v>0</v>
      </c>
      <c r="L964" s="39">
        <f t="shared" si="79"/>
        <v>0</v>
      </c>
    </row>
    <row r="965" spans="1:12">
      <c r="A965" s="28">
        <v>964</v>
      </c>
      <c r="B965" s="28"/>
      <c r="C965" s="28"/>
      <c r="D965" s="29"/>
      <c r="E965" s="30">
        <f t="shared" si="75"/>
        <v>0</v>
      </c>
      <c r="F965" s="30">
        <f t="shared" si="76"/>
        <v>0</v>
      </c>
      <c r="G965" s="30">
        <f t="shared" si="77"/>
        <v>0</v>
      </c>
      <c r="H965" s="30">
        <f t="shared" si="78"/>
        <v>0</v>
      </c>
      <c r="I965" s="39">
        <f>IF(D965&gt;0,VLOOKUP(D965,税率表!$A$48:$D$52,3,1),0)</f>
        <v>0</v>
      </c>
      <c r="J965" s="39">
        <f>IF(D965&gt;0,VLOOKUP(D965,税率表!$A$48:$D$52,4,1),0)</f>
        <v>0</v>
      </c>
      <c r="K965" s="39">
        <f>IF(D965&gt;税率表!$F$1,ROUND((D965-J965)/I965,2),'居民劳务费-倒算'!D965)</f>
        <v>0</v>
      </c>
      <c r="L965" s="39">
        <f t="shared" si="79"/>
        <v>0</v>
      </c>
    </row>
    <row r="966" spans="1:12">
      <c r="A966" s="28">
        <v>965</v>
      </c>
      <c r="B966" s="28"/>
      <c r="C966" s="28"/>
      <c r="D966" s="29"/>
      <c r="E966" s="30">
        <f t="shared" si="75"/>
        <v>0</v>
      </c>
      <c r="F966" s="30">
        <f t="shared" si="76"/>
        <v>0</v>
      </c>
      <c r="G966" s="30">
        <f t="shared" si="77"/>
        <v>0</v>
      </c>
      <c r="H966" s="30">
        <f t="shared" si="78"/>
        <v>0</v>
      </c>
      <c r="I966" s="39">
        <f>IF(D966&gt;0,VLOOKUP(D966,税率表!$A$48:$D$52,3,1),0)</f>
        <v>0</v>
      </c>
      <c r="J966" s="39">
        <f>IF(D966&gt;0,VLOOKUP(D966,税率表!$A$48:$D$52,4,1),0)</f>
        <v>0</v>
      </c>
      <c r="K966" s="39">
        <f>IF(D966&gt;税率表!$F$1,ROUND((D966-J966)/I966,2),'居民劳务费-倒算'!D966)</f>
        <v>0</v>
      </c>
      <c r="L966" s="39">
        <f t="shared" si="79"/>
        <v>0</v>
      </c>
    </row>
    <row r="967" spans="1:12">
      <c r="A967" s="28">
        <v>966</v>
      </c>
      <c r="B967" s="28"/>
      <c r="C967" s="28"/>
      <c r="D967" s="29"/>
      <c r="E967" s="30">
        <f t="shared" si="75"/>
        <v>0</v>
      </c>
      <c r="F967" s="30">
        <f t="shared" si="76"/>
        <v>0</v>
      </c>
      <c r="G967" s="30">
        <f t="shared" si="77"/>
        <v>0</v>
      </c>
      <c r="H967" s="30">
        <f t="shared" si="78"/>
        <v>0</v>
      </c>
      <c r="I967" s="39">
        <f>IF(D967&gt;0,VLOOKUP(D967,税率表!$A$48:$D$52,3,1),0)</f>
        <v>0</v>
      </c>
      <c r="J967" s="39">
        <f>IF(D967&gt;0,VLOOKUP(D967,税率表!$A$48:$D$52,4,1),0)</f>
        <v>0</v>
      </c>
      <c r="K967" s="39">
        <f>IF(D967&gt;税率表!$F$1,ROUND((D967-J967)/I967,2),'居民劳务费-倒算'!D967)</f>
        <v>0</v>
      </c>
      <c r="L967" s="39">
        <f t="shared" si="79"/>
        <v>0</v>
      </c>
    </row>
    <row r="968" spans="1:12">
      <c r="A968" s="28">
        <v>967</v>
      </c>
      <c r="B968" s="28"/>
      <c r="C968" s="28"/>
      <c r="D968" s="29"/>
      <c r="E968" s="30">
        <f t="shared" si="75"/>
        <v>0</v>
      </c>
      <c r="F968" s="30">
        <f t="shared" si="76"/>
        <v>0</v>
      </c>
      <c r="G968" s="30">
        <f t="shared" si="77"/>
        <v>0</v>
      </c>
      <c r="H968" s="30">
        <f t="shared" si="78"/>
        <v>0</v>
      </c>
      <c r="I968" s="39">
        <f>IF(D968&gt;0,VLOOKUP(D968,税率表!$A$48:$D$52,3,1),0)</f>
        <v>0</v>
      </c>
      <c r="J968" s="39">
        <f>IF(D968&gt;0,VLOOKUP(D968,税率表!$A$48:$D$52,4,1),0)</f>
        <v>0</v>
      </c>
      <c r="K968" s="39">
        <f>IF(D968&gt;税率表!$F$1,ROUND((D968-J968)/I968,2),'居民劳务费-倒算'!D968)</f>
        <v>0</v>
      </c>
      <c r="L968" s="39">
        <f t="shared" si="79"/>
        <v>0</v>
      </c>
    </row>
    <row r="969" spans="1:12">
      <c r="A969" s="28">
        <v>968</v>
      </c>
      <c r="B969" s="28"/>
      <c r="C969" s="28"/>
      <c r="D969" s="29"/>
      <c r="E969" s="30">
        <f t="shared" si="75"/>
        <v>0</v>
      </c>
      <c r="F969" s="30">
        <f t="shared" si="76"/>
        <v>0</v>
      </c>
      <c r="G969" s="30">
        <f t="shared" si="77"/>
        <v>0</v>
      </c>
      <c r="H969" s="30">
        <f t="shared" si="78"/>
        <v>0</v>
      </c>
      <c r="I969" s="39">
        <f>IF(D969&gt;0,VLOOKUP(D969,税率表!$A$48:$D$52,3,1),0)</f>
        <v>0</v>
      </c>
      <c r="J969" s="39">
        <f>IF(D969&gt;0,VLOOKUP(D969,税率表!$A$48:$D$52,4,1),0)</f>
        <v>0</v>
      </c>
      <c r="K969" s="39">
        <f>IF(D969&gt;税率表!$F$1,ROUND((D969-J969)/I969,2),'居民劳务费-倒算'!D969)</f>
        <v>0</v>
      </c>
      <c r="L969" s="39">
        <f t="shared" si="79"/>
        <v>0</v>
      </c>
    </row>
    <row r="970" spans="1:12">
      <c r="A970" s="28">
        <v>969</v>
      </c>
      <c r="B970" s="28"/>
      <c r="C970" s="28"/>
      <c r="D970" s="29"/>
      <c r="E970" s="30">
        <f t="shared" ref="E970:E1001" si="80">ROUND(IF(H970&lt;=800,0,IF(H970&lt;=25000,20%,IF(H970&lt;=62500,30%,IF(H970&gt;62500,40%)))),2)</f>
        <v>0</v>
      </c>
      <c r="F970" s="30">
        <f t="shared" ref="F970:F1001" si="81">IF(D970="",0,ROUND(IF(H970&lt;=25000,0,IF(H970&lt;=62500,2000,7000)),2))</f>
        <v>0</v>
      </c>
      <c r="G970" s="30">
        <f t="shared" ref="G970:G1001" si="82">ROUND(H970-D970,2)</f>
        <v>0</v>
      </c>
      <c r="H970" s="30">
        <f t="shared" ref="H970:H1001" si="83">ROUND(IF(D970&lt;=800,D970,IF(D970&lt;=3360,(D970-160)/0.8,IF(D970&lt;=21000,D970/0.84,IF(D970&lt;=49500,(D970-2000)/0.76,IF(D970&gt;49500,(D970-7000)/0.68))))),2)</f>
        <v>0</v>
      </c>
      <c r="I970" s="39">
        <f>IF(D970&gt;0,VLOOKUP(D970,税率表!$A$48:$D$52,3,1),0)</f>
        <v>0</v>
      </c>
      <c r="J970" s="39">
        <f>IF(D970&gt;0,VLOOKUP(D970,税率表!$A$48:$D$52,4,1),0)</f>
        <v>0</v>
      </c>
      <c r="K970" s="39">
        <f>IF(D970&gt;税率表!$F$1,ROUND((D970-J970)/I970,2),'居民劳务费-倒算'!D970)</f>
        <v>0</v>
      </c>
      <c r="L970" s="39">
        <f t="shared" ref="L970:L1001" si="84">K970-D970</f>
        <v>0</v>
      </c>
    </row>
    <row r="971" spans="1:12">
      <c r="A971" s="28">
        <v>970</v>
      </c>
      <c r="B971" s="28"/>
      <c r="C971" s="28"/>
      <c r="D971" s="29"/>
      <c r="E971" s="30">
        <f t="shared" si="80"/>
        <v>0</v>
      </c>
      <c r="F971" s="30">
        <f t="shared" si="81"/>
        <v>0</v>
      </c>
      <c r="G971" s="30">
        <f t="shared" si="82"/>
        <v>0</v>
      </c>
      <c r="H971" s="30">
        <f t="shared" si="83"/>
        <v>0</v>
      </c>
      <c r="I971" s="39">
        <f>IF(D971&gt;0,VLOOKUP(D971,税率表!$A$48:$D$52,3,1),0)</f>
        <v>0</v>
      </c>
      <c r="J971" s="39">
        <f>IF(D971&gt;0,VLOOKUP(D971,税率表!$A$48:$D$52,4,1),0)</f>
        <v>0</v>
      </c>
      <c r="K971" s="39">
        <f>IF(D971&gt;税率表!$F$1,ROUND((D971-J971)/I971,2),'居民劳务费-倒算'!D971)</f>
        <v>0</v>
      </c>
      <c r="L971" s="39">
        <f t="shared" si="84"/>
        <v>0</v>
      </c>
    </row>
    <row r="972" spans="1:12">
      <c r="A972" s="28">
        <v>971</v>
      </c>
      <c r="B972" s="28"/>
      <c r="C972" s="28"/>
      <c r="D972" s="29"/>
      <c r="E972" s="30">
        <f t="shared" si="80"/>
        <v>0</v>
      </c>
      <c r="F972" s="30">
        <f t="shared" si="81"/>
        <v>0</v>
      </c>
      <c r="G972" s="30">
        <f t="shared" si="82"/>
        <v>0</v>
      </c>
      <c r="H972" s="30">
        <f t="shared" si="83"/>
        <v>0</v>
      </c>
      <c r="I972" s="39">
        <f>IF(D972&gt;0,VLOOKUP(D972,税率表!$A$48:$D$52,3,1),0)</f>
        <v>0</v>
      </c>
      <c r="J972" s="39">
        <f>IF(D972&gt;0,VLOOKUP(D972,税率表!$A$48:$D$52,4,1),0)</f>
        <v>0</v>
      </c>
      <c r="K972" s="39">
        <f>IF(D972&gt;税率表!$F$1,ROUND((D972-J972)/I972,2),'居民劳务费-倒算'!D972)</f>
        <v>0</v>
      </c>
      <c r="L972" s="39">
        <f t="shared" si="84"/>
        <v>0</v>
      </c>
    </row>
    <row r="973" spans="1:12">
      <c r="A973" s="28">
        <v>972</v>
      </c>
      <c r="B973" s="28"/>
      <c r="C973" s="28"/>
      <c r="D973" s="29"/>
      <c r="E973" s="30">
        <f t="shared" si="80"/>
        <v>0</v>
      </c>
      <c r="F973" s="30">
        <f t="shared" si="81"/>
        <v>0</v>
      </c>
      <c r="G973" s="30">
        <f t="shared" si="82"/>
        <v>0</v>
      </c>
      <c r="H973" s="30">
        <f t="shared" si="83"/>
        <v>0</v>
      </c>
      <c r="I973" s="39">
        <f>IF(D973&gt;0,VLOOKUP(D973,税率表!$A$48:$D$52,3,1),0)</f>
        <v>0</v>
      </c>
      <c r="J973" s="39">
        <f>IF(D973&gt;0,VLOOKUP(D973,税率表!$A$48:$D$52,4,1),0)</f>
        <v>0</v>
      </c>
      <c r="K973" s="39">
        <f>IF(D973&gt;税率表!$F$1,ROUND((D973-J973)/I973,2),'居民劳务费-倒算'!D973)</f>
        <v>0</v>
      </c>
      <c r="L973" s="39">
        <f t="shared" si="84"/>
        <v>0</v>
      </c>
    </row>
    <row r="974" spans="1:12">
      <c r="A974" s="28">
        <v>973</v>
      </c>
      <c r="B974" s="28"/>
      <c r="C974" s="28"/>
      <c r="D974" s="29"/>
      <c r="E974" s="30">
        <f t="shared" si="80"/>
        <v>0</v>
      </c>
      <c r="F974" s="30">
        <f t="shared" si="81"/>
        <v>0</v>
      </c>
      <c r="G974" s="30">
        <f t="shared" si="82"/>
        <v>0</v>
      </c>
      <c r="H974" s="30">
        <f t="shared" si="83"/>
        <v>0</v>
      </c>
      <c r="I974" s="39">
        <f>IF(D974&gt;0,VLOOKUP(D974,税率表!$A$48:$D$52,3,1),0)</f>
        <v>0</v>
      </c>
      <c r="J974" s="39">
        <f>IF(D974&gt;0,VLOOKUP(D974,税率表!$A$48:$D$52,4,1),0)</f>
        <v>0</v>
      </c>
      <c r="K974" s="39">
        <f>IF(D974&gt;税率表!$F$1,ROUND((D974-J974)/I974,2),'居民劳务费-倒算'!D974)</f>
        <v>0</v>
      </c>
      <c r="L974" s="39">
        <f t="shared" si="84"/>
        <v>0</v>
      </c>
    </row>
    <row r="975" spans="1:12">
      <c r="A975" s="28">
        <v>974</v>
      </c>
      <c r="B975" s="28"/>
      <c r="C975" s="28"/>
      <c r="D975" s="29"/>
      <c r="E975" s="30">
        <f t="shared" si="80"/>
        <v>0</v>
      </c>
      <c r="F975" s="30">
        <f t="shared" si="81"/>
        <v>0</v>
      </c>
      <c r="G975" s="30">
        <f t="shared" si="82"/>
        <v>0</v>
      </c>
      <c r="H975" s="30">
        <f t="shared" si="83"/>
        <v>0</v>
      </c>
      <c r="I975" s="39">
        <f>IF(D975&gt;0,VLOOKUP(D975,税率表!$A$48:$D$52,3,1),0)</f>
        <v>0</v>
      </c>
      <c r="J975" s="39">
        <f>IF(D975&gt;0,VLOOKUP(D975,税率表!$A$48:$D$52,4,1),0)</f>
        <v>0</v>
      </c>
      <c r="K975" s="39">
        <f>IF(D975&gt;税率表!$F$1,ROUND((D975-J975)/I975,2),'居民劳务费-倒算'!D975)</f>
        <v>0</v>
      </c>
      <c r="L975" s="39">
        <f t="shared" si="84"/>
        <v>0</v>
      </c>
    </row>
    <row r="976" spans="1:12">
      <c r="A976" s="28">
        <v>975</v>
      </c>
      <c r="B976" s="28"/>
      <c r="C976" s="28"/>
      <c r="D976" s="29"/>
      <c r="E976" s="30">
        <f t="shared" si="80"/>
        <v>0</v>
      </c>
      <c r="F976" s="30">
        <f t="shared" si="81"/>
        <v>0</v>
      </c>
      <c r="G976" s="30">
        <f t="shared" si="82"/>
        <v>0</v>
      </c>
      <c r="H976" s="30">
        <f t="shared" si="83"/>
        <v>0</v>
      </c>
      <c r="I976" s="39">
        <f>IF(D976&gt;0,VLOOKUP(D976,税率表!$A$48:$D$52,3,1),0)</f>
        <v>0</v>
      </c>
      <c r="J976" s="39">
        <f>IF(D976&gt;0,VLOOKUP(D976,税率表!$A$48:$D$52,4,1),0)</f>
        <v>0</v>
      </c>
      <c r="K976" s="39">
        <f>IF(D976&gt;税率表!$F$1,ROUND((D976-J976)/I976,2),'居民劳务费-倒算'!D976)</f>
        <v>0</v>
      </c>
      <c r="L976" s="39">
        <f t="shared" si="84"/>
        <v>0</v>
      </c>
    </row>
    <row r="977" spans="1:12">
      <c r="A977" s="28">
        <v>976</v>
      </c>
      <c r="B977" s="28"/>
      <c r="C977" s="28"/>
      <c r="D977" s="29"/>
      <c r="E977" s="30">
        <f t="shared" si="80"/>
        <v>0</v>
      </c>
      <c r="F977" s="30">
        <f t="shared" si="81"/>
        <v>0</v>
      </c>
      <c r="G977" s="30">
        <f t="shared" si="82"/>
        <v>0</v>
      </c>
      <c r="H977" s="30">
        <f t="shared" si="83"/>
        <v>0</v>
      </c>
      <c r="I977" s="39">
        <f>IF(D977&gt;0,VLOOKUP(D977,税率表!$A$48:$D$52,3,1),0)</f>
        <v>0</v>
      </c>
      <c r="J977" s="39">
        <f>IF(D977&gt;0,VLOOKUP(D977,税率表!$A$48:$D$52,4,1),0)</f>
        <v>0</v>
      </c>
      <c r="K977" s="39">
        <f>IF(D977&gt;税率表!$F$1,ROUND((D977-J977)/I977,2),'居民劳务费-倒算'!D977)</f>
        <v>0</v>
      </c>
      <c r="L977" s="39">
        <f t="shared" si="84"/>
        <v>0</v>
      </c>
    </row>
    <row r="978" spans="1:12">
      <c r="A978" s="28">
        <v>977</v>
      </c>
      <c r="B978" s="28"/>
      <c r="C978" s="28"/>
      <c r="D978" s="29"/>
      <c r="E978" s="30">
        <f t="shared" si="80"/>
        <v>0</v>
      </c>
      <c r="F978" s="30">
        <f t="shared" si="81"/>
        <v>0</v>
      </c>
      <c r="G978" s="30">
        <f t="shared" si="82"/>
        <v>0</v>
      </c>
      <c r="H978" s="30">
        <f t="shared" si="83"/>
        <v>0</v>
      </c>
      <c r="I978" s="39">
        <f>IF(D978&gt;0,VLOOKUP(D978,税率表!$A$48:$D$52,3,1),0)</f>
        <v>0</v>
      </c>
      <c r="J978" s="39">
        <f>IF(D978&gt;0,VLOOKUP(D978,税率表!$A$48:$D$52,4,1),0)</f>
        <v>0</v>
      </c>
      <c r="K978" s="39">
        <f>IF(D978&gt;税率表!$F$1,ROUND((D978-J978)/I978,2),'居民劳务费-倒算'!D978)</f>
        <v>0</v>
      </c>
      <c r="L978" s="39">
        <f t="shared" si="84"/>
        <v>0</v>
      </c>
    </row>
    <row r="979" spans="1:12">
      <c r="A979" s="28">
        <v>978</v>
      </c>
      <c r="B979" s="28"/>
      <c r="C979" s="28"/>
      <c r="D979" s="29"/>
      <c r="E979" s="30">
        <f t="shared" si="80"/>
        <v>0</v>
      </c>
      <c r="F979" s="30">
        <f t="shared" si="81"/>
        <v>0</v>
      </c>
      <c r="G979" s="30">
        <f t="shared" si="82"/>
        <v>0</v>
      </c>
      <c r="H979" s="30">
        <f t="shared" si="83"/>
        <v>0</v>
      </c>
      <c r="I979" s="39">
        <f>IF(D979&gt;0,VLOOKUP(D979,税率表!$A$48:$D$52,3,1),0)</f>
        <v>0</v>
      </c>
      <c r="J979" s="39">
        <f>IF(D979&gt;0,VLOOKUP(D979,税率表!$A$48:$D$52,4,1),0)</f>
        <v>0</v>
      </c>
      <c r="K979" s="39">
        <f>IF(D979&gt;税率表!$F$1,ROUND((D979-J979)/I979,2),'居民劳务费-倒算'!D979)</f>
        <v>0</v>
      </c>
      <c r="L979" s="39">
        <f t="shared" si="84"/>
        <v>0</v>
      </c>
    </row>
    <row r="980" spans="1:12">
      <c r="A980" s="28">
        <v>979</v>
      </c>
      <c r="B980" s="28"/>
      <c r="C980" s="28"/>
      <c r="D980" s="29"/>
      <c r="E980" s="30">
        <f t="shared" si="80"/>
        <v>0</v>
      </c>
      <c r="F980" s="30">
        <f t="shared" si="81"/>
        <v>0</v>
      </c>
      <c r="G980" s="30">
        <f t="shared" si="82"/>
        <v>0</v>
      </c>
      <c r="H980" s="30">
        <f t="shared" si="83"/>
        <v>0</v>
      </c>
      <c r="I980" s="39">
        <f>IF(D980&gt;0,VLOOKUP(D980,税率表!$A$48:$D$52,3,1),0)</f>
        <v>0</v>
      </c>
      <c r="J980" s="39">
        <f>IF(D980&gt;0,VLOOKUP(D980,税率表!$A$48:$D$52,4,1),0)</f>
        <v>0</v>
      </c>
      <c r="K980" s="39">
        <f>IF(D980&gt;税率表!$F$1,ROUND((D980-J980)/I980,2),'居民劳务费-倒算'!D980)</f>
        <v>0</v>
      </c>
      <c r="L980" s="39">
        <f t="shared" si="84"/>
        <v>0</v>
      </c>
    </row>
    <row r="981" spans="1:12">
      <c r="A981" s="28">
        <v>980</v>
      </c>
      <c r="B981" s="28"/>
      <c r="C981" s="28"/>
      <c r="D981" s="29"/>
      <c r="E981" s="30">
        <f t="shared" si="80"/>
        <v>0</v>
      </c>
      <c r="F981" s="30">
        <f t="shared" si="81"/>
        <v>0</v>
      </c>
      <c r="G981" s="30">
        <f t="shared" si="82"/>
        <v>0</v>
      </c>
      <c r="H981" s="30">
        <f t="shared" si="83"/>
        <v>0</v>
      </c>
      <c r="I981" s="39">
        <f>IF(D981&gt;0,VLOOKUP(D981,税率表!$A$48:$D$52,3,1),0)</f>
        <v>0</v>
      </c>
      <c r="J981" s="39">
        <f>IF(D981&gt;0,VLOOKUP(D981,税率表!$A$48:$D$52,4,1),0)</f>
        <v>0</v>
      </c>
      <c r="K981" s="39">
        <f>IF(D981&gt;税率表!$F$1,ROUND((D981-J981)/I981,2),'居民劳务费-倒算'!D981)</f>
        <v>0</v>
      </c>
      <c r="L981" s="39">
        <f t="shared" si="84"/>
        <v>0</v>
      </c>
    </row>
    <row r="982" spans="1:12">
      <c r="A982" s="28">
        <v>981</v>
      </c>
      <c r="B982" s="28"/>
      <c r="C982" s="28"/>
      <c r="D982" s="29"/>
      <c r="E982" s="30">
        <f t="shared" si="80"/>
        <v>0</v>
      </c>
      <c r="F982" s="30">
        <f t="shared" si="81"/>
        <v>0</v>
      </c>
      <c r="G982" s="30">
        <f t="shared" si="82"/>
        <v>0</v>
      </c>
      <c r="H982" s="30">
        <f t="shared" si="83"/>
        <v>0</v>
      </c>
      <c r="I982" s="39">
        <f>IF(D982&gt;0,VLOOKUP(D982,税率表!$A$48:$D$52,3,1),0)</f>
        <v>0</v>
      </c>
      <c r="J982" s="39">
        <f>IF(D982&gt;0,VLOOKUP(D982,税率表!$A$48:$D$52,4,1),0)</f>
        <v>0</v>
      </c>
      <c r="K982" s="39">
        <f>IF(D982&gt;税率表!$F$1,ROUND((D982-J982)/I982,2),'居民劳务费-倒算'!D982)</f>
        <v>0</v>
      </c>
      <c r="L982" s="39">
        <f t="shared" si="84"/>
        <v>0</v>
      </c>
    </row>
    <row r="983" spans="1:12">
      <c r="A983" s="28">
        <v>982</v>
      </c>
      <c r="B983" s="28"/>
      <c r="C983" s="28"/>
      <c r="D983" s="29"/>
      <c r="E983" s="30">
        <f t="shared" si="80"/>
        <v>0</v>
      </c>
      <c r="F983" s="30">
        <f t="shared" si="81"/>
        <v>0</v>
      </c>
      <c r="G983" s="30">
        <f t="shared" si="82"/>
        <v>0</v>
      </c>
      <c r="H983" s="30">
        <f t="shared" si="83"/>
        <v>0</v>
      </c>
      <c r="I983" s="39">
        <f>IF(D983&gt;0,VLOOKUP(D983,税率表!$A$48:$D$52,3,1),0)</f>
        <v>0</v>
      </c>
      <c r="J983" s="39">
        <f>IF(D983&gt;0,VLOOKUP(D983,税率表!$A$48:$D$52,4,1),0)</f>
        <v>0</v>
      </c>
      <c r="K983" s="39">
        <f>IF(D983&gt;税率表!$F$1,ROUND((D983-J983)/I983,2),'居民劳务费-倒算'!D983)</f>
        <v>0</v>
      </c>
      <c r="L983" s="39">
        <f t="shared" si="84"/>
        <v>0</v>
      </c>
    </row>
    <row r="984" spans="1:12">
      <c r="A984" s="28">
        <v>983</v>
      </c>
      <c r="B984" s="28"/>
      <c r="C984" s="28"/>
      <c r="D984" s="29"/>
      <c r="E984" s="30">
        <f t="shared" si="80"/>
        <v>0</v>
      </c>
      <c r="F984" s="30">
        <f t="shared" si="81"/>
        <v>0</v>
      </c>
      <c r="G984" s="30">
        <f t="shared" si="82"/>
        <v>0</v>
      </c>
      <c r="H984" s="30">
        <f t="shared" si="83"/>
        <v>0</v>
      </c>
      <c r="I984" s="39">
        <f>IF(D984&gt;0,VLOOKUP(D984,税率表!$A$48:$D$52,3,1),0)</f>
        <v>0</v>
      </c>
      <c r="J984" s="39">
        <f>IF(D984&gt;0,VLOOKUP(D984,税率表!$A$48:$D$52,4,1),0)</f>
        <v>0</v>
      </c>
      <c r="K984" s="39">
        <f>IF(D984&gt;税率表!$F$1,ROUND((D984-J984)/I984,2),'居民劳务费-倒算'!D984)</f>
        <v>0</v>
      </c>
      <c r="L984" s="39">
        <f t="shared" si="84"/>
        <v>0</v>
      </c>
    </row>
    <row r="985" spans="1:12">
      <c r="A985" s="28">
        <v>984</v>
      </c>
      <c r="B985" s="28"/>
      <c r="C985" s="28"/>
      <c r="D985" s="29"/>
      <c r="E985" s="30">
        <f t="shared" si="80"/>
        <v>0</v>
      </c>
      <c r="F985" s="30">
        <f t="shared" si="81"/>
        <v>0</v>
      </c>
      <c r="G985" s="30">
        <f t="shared" si="82"/>
        <v>0</v>
      </c>
      <c r="H985" s="30">
        <f t="shared" si="83"/>
        <v>0</v>
      </c>
      <c r="I985" s="39">
        <f>IF(D985&gt;0,VLOOKUP(D985,税率表!$A$48:$D$52,3,1),0)</f>
        <v>0</v>
      </c>
      <c r="J985" s="39">
        <f>IF(D985&gt;0,VLOOKUP(D985,税率表!$A$48:$D$52,4,1),0)</f>
        <v>0</v>
      </c>
      <c r="K985" s="39">
        <f>IF(D985&gt;税率表!$F$1,ROUND((D985-J985)/I985,2),'居民劳务费-倒算'!D985)</f>
        <v>0</v>
      </c>
      <c r="L985" s="39">
        <f t="shared" si="84"/>
        <v>0</v>
      </c>
    </row>
    <row r="986" spans="1:12">
      <c r="A986" s="28">
        <v>985</v>
      </c>
      <c r="B986" s="28"/>
      <c r="C986" s="28"/>
      <c r="D986" s="29"/>
      <c r="E986" s="30">
        <f t="shared" si="80"/>
        <v>0</v>
      </c>
      <c r="F986" s="30">
        <f t="shared" si="81"/>
        <v>0</v>
      </c>
      <c r="G986" s="30">
        <f t="shared" si="82"/>
        <v>0</v>
      </c>
      <c r="H986" s="30">
        <f t="shared" si="83"/>
        <v>0</v>
      </c>
      <c r="I986" s="39">
        <f>IF(D986&gt;0,VLOOKUP(D986,税率表!$A$48:$D$52,3,1),0)</f>
        <v>0</v>
      </c>
      <c r="J986" s="39">
        <f>IF(D986&gt;0,VLOOKUP(D986,税率表!$A$48:$D$52,4,1),0)</f>
        <v>0</v>
      </c>
      <c r="K986" s="39">
        <f>IF(D986&gt;税率表!$F$1,ROUND((D986-J986)/I986,2),'居民劳务费-倒算'!D986)</f>
        <v>0</v>
      </c>
      <c r="L986" s="39">
        <f t="shared" si="84"/>
        <v>0</v>
      </c>
    </row>
    <row r="987" spans="1:12">
      <c r="A987" s="28">
        <v>986</v>
      </c>
      <c r="B987" s="28"/>
      <c r="C987" s="28"/>
      <c r="D987" s="29"/>
      <c r="E987" s="30">
        <f t="shared" si="80"/>
        <v>0</v>
      </c>
      <c r="F987" s="30">
        <f t="shared" si="81"/>
        <v>0</v>
      </c>
      <c r="G987" s="30">
        <f t="shared" si="82"/>
        <v>0</v>
      </c>
      <c r="H987" s="30">
        <f t="shared" si="83"/>
        <v>0</v>
      </c>
      <c r="I987" s="39">
        <f>IF(D987&gt;0,VLOOKUP(D987,税率表!$A$48:$D$52,3,1),0)</f>
        <v>0</v>
      </c>
      <c r="J987" s="39">
        <f>IF(D987&gt;0,VLOOKUP(D987,税率表!$A$48:$D$52,4,1),0)</f>
        <v>0</v>
      </c>
      <c r="K987" s="39">
        <f>IF(D987&gt;税率表!$F$1,ROUND((D987-J987)/I987,2),'居民劳务费-倒算'!D987)</f>
        <v>0</v>
      </c>
      <c r="L987" s="39">
        <f t="shared" si="84"/>
        <v>0</v>
      </c>
    </row>
    <row r="988" spans="1:12">
      <c r="A988" s="28">
        <v>987</v>
      </c>
      <c r="B988" s="28"/>
      <c r="C988" s="28"/>
      <c r="D988" s="29"/>
      <c r="E988" s="30">
        <f t="shared" si="80"/>
        <v>0</v>
      </c>
      <c r="F988" s="30">
        <f t="shared" si="81"/>
        <v>0</v>
      </c>
      <c r="G988" s="30">
        <f t="shared" si="82"/>
        <v>0</v>
      </c>
      <c r="H988" s="30">
        <f t="shared" si="83"/>
        <v>0</v>
      </c>
      <c r="I988" s="39">
        <f>IF(D988&gt;0,VLOOKUP(D988,税率表!$A$48:$D$52,3,1),0)</f>
        <v>0</v>
      </c>
      <c r="J988" s="39">
        <f>IF(D988&gt;0,VLOOKUP(D988,税率表!$A$48:$D$52,4,1),0)</f>
        <v>0</v>
      </c>
      <c r="K988" s="39">
        <f>IF(D988&gt;税率表!$F$1,ROUND((D988-J988)/I988,2),'居民劳务费-倒算'!D988)</f>
        <v>0</v>
      </c>
      <c r="L988" s="39">
        <f t="shared" si="84"/>
        <v>0</v>
      </c>
    </row>
    <row r="989" spans="1:12">
      <c r="A989" s="28">
        <v>988</v>
      </c>
      <c r="B989" s="28"/>
      <c r="C989" s="28"/>
      <c r="D989" s="29"/>
      <c r="E989" s="30">
        <f t="shared" si="80"/>
        <v>0</v>
      </c>
      <c r="F989" s="30">
        <f t="shared" si="81"/>
        <v>0</v>
      </c>
      <c r="G989" s="30">
        <f t="shared" si="82"/>
        <v>0</v>
      </c>
      <c r="H989" s="30">
        <f t="shared" si="83"/>
        <v>0</v>
      </c>
      <c r="I989" s="39">
        <f>IF(D989&gt;0,VLOOKUP(D989,税率表!$A$48:$D$52,3,1),0)</f>
        <v>0</v>
      </c>
      <c r="J989" s="39">
        <f>IF(D989&gt;0,VLOOKUP(D989,税率表!$A$48:$D$52,4,1),0)</f>
        <v>0</v>
      </c>
      <c r="K989" s="39">
        <f>IF(D989&gt;税率表!$F$1,ROUND((D989-J989)/I989,2),'居民劳务费-倒算'!D989)</f>
        <v>0</v>
      </c>
      <c r="L989" s="39">
        <f t="shared" si="84"/>
        <v>0</v>
      </c>
    </row>
    <row r="990" spans="1:12">
      <c r="A990" s="28">
        <v>989</v>
      </c>
      <c r="B990" s="28"/>
      <c r="C990" s="28"/>
      <c r="D990" s="29"/>
      <c r="E990" s="30">
        <f t="shared" si="80"/>
        <v>0</v>
      </c>
      <c r="F990" s="30">
        <f t="shared" si="81"/>
        <v>0</v>
      </c>
      <c r="G990" s="30">
        <f t="shared" si="82"/>
        <v>0</v>
      </c>
      <c r="H990" s="30">
        <f t="shared" si="83"/>
        <v>0</v>
      </c>
      <c r="I990" s="39">
        <f>IF(D990&gt;0,VLOOKUP(D990,税率表!$A$48:$D$52,3,1),0)</f>
        <v>0</v>
      </c>
      <c r="J990" s="39">
        <f>IF(D990&gt;0,VLOOKUP(D990,税率表!$A$48:$D$52,4,1),0)</f>
        <v>0</v>
      </c>
      <c r="K990" s="39">
        <f>IF(D990&gt;税率表!$F$1,ROUND((D990-J990)/I990,2),'居民劳务费-倒算'!D990)</f>
        <v>0</v>
      </c>
      <c r="L990" s="39">
        <f t="shared" si="84"/>
        <v>0</v>
      </c>
    </row>
    <row r="991" spans="1:12">
      <c r="A991" s="28">
        <v>990</v>
      </c>
      <c r="B991" s="28"/>
      <c r="C991" s="28"/>
      <c r="D991" s="29"/>
      <c r="E991" s="30">
        <f t="shared" si="80"/>
        <v>0</v>
      </c>
      <c r="F991" s="30">
        <f t="shared" si="81"/>
        <v>0</v>
      </c>
      <c r="G991" s="30">
        <f t="shared" si="82"/>
        <v>0</v>
      </c>
      <c r="H991" s="30">
        <f t="shared" si="83"/>
        <v>0</v>
      </c>
      <c r="I991" s="39">
        <f>IF(D991&gt;0,VLOOKUP(D991,税率表!$A$48:$D$52,3,1),0)</f>
        <v>0</v>
      </c>
      <c r="J991" s="39">
        <f>IF(D991&gt;0,VLOOKUP(D991,税率表!$A$48:$D$52,4,1),0)</f>
        <v>0</v>
      </c>
      <c r="K991" s="39">
        <f>IF(D991&gt;税率表!$F$1,ROUND((D991-J991)/I991,2),'居民劳务费-倒算'!D991)</f>
        <v>0</v>
      </c>
      <c r="L991" s="39">
        <f t="shared" si="84"/>
        <v>0</v>
      </c>
    </row>
    <row r="992" spans="1:12">
      <c r="A992" s="28">
        <v>991</v>
      </c>
      <c r="B992" s="28"/>
      <c r="C992" s="28"/>
      <c r="D992" s="29"/>
      <c r="E992" s="30">
        <f t="shared" si="80"/>
        <v>0</v>
      </c>
      <c r="F992" s="30">
        <f t="shared" si="81"/>
        <v>0</v>
      </c>
      <c r="G992" s="30">
        <f t="shared" si="82"/>
        <v>0</v>
      </c>
      <c r="H992" s="30">
        <f t="shared" si="83"/>
        <v>0</v>
      </c>
      <c r="I992" s="39">
        <f>IF(D992&gt;0,VLOOKUP(D992,税率表!$A$48:$D$52,3,1),0)</f>
        <v>0</v>
      </c>
      <c r="J992" s="39">
        <f>IF(D992&gt;0,VLOOKUP(D992,税率表!$A$48:$D$52,4,1),0)</f>
        <v>0</v>
      </c>
      <c r="K992" s="39">
        <f>IF(D992&gt;税率表!$F$1,ROUND((D992-J992)/I992,2),'居民劳务费-倒算'!D992)</f>
        <v>0</v>
      </c>
      <c r="L992" s="39">
        <f t="shared" si="84"/>
        <v>0</v>
      </c>
    </row>
    <row r="993" spans="1:12">
      <c r="A993" s="28">
        <v>992</v>
      </c>
      <c r="B993" s="28"/>
      <c r="C993" s="28"/>
      <c r="D993" s="29"/>
      <c r="E993" s="30">
        <f t="shared" si="80"/>
        <v>0</v>
      </c>
      <c r="F993" s="30">
        <f t="shared" si="81"/>
        <v>0</v>
      </c>
      <c r="G993" s="30">
        <f t="shared" si="82"/>
        <v>0</v>
      </c>
      <c r="H993" s="30">
        <f t="shared" si="83"/>
        <v>0</v>
      </c>
      <c r="I993" s="39">
        <f>IF(D993&gt;0,VLOOKUP(D993,税率表!$A$48:$D$52,3,1),0)</f>
        <v>0</v>
      </c>
      <c r="J993" s="39">
        <f>IF(D993&gt;0,VLOOKUP(D993,税率表!$A$48:$D$52,4,1),0)</f>
        <v>0</v>
      </c>
      <c r="K993" s="39">
        <f>IF(D993&gt;税率表!$F$1,ROUND((D993-J993)/I993,2),'居民劳务费-倒算'!D993)</f>
        <v>0</v>
      </c>
      <c r="L993" s="39">
        <f t="shared" si="84"/>
        <v>0</v>
      </c>
    </row>
    <row r="994" spans="1:12">
      <c r="A994" s="28">
        <v>993</v>
      </c>
      <c r="B994" s="28"/>
      <c r="C994" s="28"/>
      <c r="D994" s="29"/>
      <c r="E994" s="30">
        <f t="shared" si="80"/>
        <v>0</v>
      </c>
      <c r="F994" s="30">
        <f t="shared" si="81"/>
        <v>0</v>
      </c>
      <c r="G994" s="30">
        <f t="shared" si="82"/>
        <v>0</v>
      </c>
      <c r="H994" s="30">
        <f t="shared" si="83"/>
        <v>0</v>
      </c>
      <c r="I994" s="39">
        <f>IF(D994&gt;0,VLOOKUP(D994,税率表!$A$48:$D$52,3,1),0)</f>
        <v>0</v>
      </c>
      <c r="J994" s="39">
        <f>IF(D994&gt;0,VLOOKUP(D994,税率表!$A$48:$D$52,4,1),0)</f>
        <v>0</v>
      </c>
      <c r="K994" s="39">
        <f>IF(D994&gt;税率表!$F$1,ROUND((D994-J994)/I994,2),'居民劳务费-倒算'!D994)</f>
        <v>0</v>
      </c>
      <c r="L994" s="39">
        <f t="shared" si="84"/>
        <v>0</v>
      </c>
    </row>
    <row r="995" spans="1:12">
      <c r="A995" s="28">
        <v>994</v>
      </c>
      <c r="B995" s="28"/>
      <c r="C995" s="28"/>
      <c r="D995" s="29"/>
      <c r="E995" s="30">
        <f t="shared" si="80"/>
        <v>0</v>
      </c>
      <c r="F995" s="30">
        <f t="shared" si="81"/>
        <v>0</v>
      </c>
      <c r="G995" s="30">
        <f t="shared" si="82"/>
        <v>0</v>
      </c>
      <c r="H995" s="30">
        <f t="shared" si="83"/>
        <v>0</v>
      </c>
      <c r="I995" s="39">
        <f>IF(D995&gt;0,VLOOKUP(D995,税率表!$A$48:$D$52,3,1),0)</f>
        <v>0</v>
      </c>
      <c r="J995" s="39">
        <f>IF(D995&gt;0,VLOOKUP(D995,税率表!$A$48:$D$52,4,1),0)</f>
        <v>0</v>
      </c>
      <c r="K995" s="39">
        <f>IF(D995&gt;税率表!$F$1,ROUND((D995-J995)/I995,2),'居民劳务费-倒算'!D995)</f>
        <v>0</v>
      </c>
      <c r="L995" s="39">
        <f t="shared" si="84"/>
        <v>0</v>
      </c>
    </row>
    <row r="996" spans="1:12">
      <c r="A996" s="28">
        <v>995</v>
      </c>
      <c r="B996" s="28"/>
      <c r="C996" s="28"/>
      <c r="D996" s="29"/>
      <c r="E996" s="30">
        <f t="shared" si="80"/>
        <v>0</v>
      </c>
      <c r="F996" s="30">
        <f t="shared" si="81"/>
        <v>0</v>
      </c>
      <c r="G996" s="30">
        <f t="shared" si="82"/>
        <v>0</v>
      </c>
      <c r="H996" s="30">
        <f t="shared" si="83"/>
        <v>0</v>
      </c>
      <c r="I996" s="39">
        <f>IF(D996&gt;0,VLOOKUP(D996,税率表!$A$48:$D$52,3,1),0)</f>
        <v>0</v>
      </c>
      <c r="J996" s="39">
        <f>IF(D996&gt;0,VLOOKUP(D996,税率表!$A$48:$D$52,4,1),0)</f>
        <v>0</v>
      </c>
      <c r="K996" s="39">
        <f>IF(D996&gt;税率表!$F$1,ROUND((D996-J996)/I996,2),'居民劳务费-倒算'!D996)</f>
        <v>0</v>
      </c>
      <c r="L996" s="39">
        <f t="shared" si="84"/>
        <v>0</v>
      </c>
    </row>
    <row r="997" spans="1:12">
      <c r="A997" s="28">
        <v>996</v>
      </c>
      <c r="B997" s="28"/>
      <c r="C997" s="28"/>
      <c r="D997" s="29"/>
      <c r="E997" s="30">
        <f t="shared" si="80"/>
        <v>0</v>
      </c>
      <c r="F997" s="30">
        <f t="shared" si="81"/>
        <v>0</v>
      </c>
      <c r="G997" s="30">
        <f t="shared" si="82"/>
        <v>0</v>
      </c>
      <c r="H997" s="30">
        <f t="shared" si="83"/>
        <v>0</v>
      </c>
      <c r="I997" s="39">
        <f>IF(D997&gt;0,VLOOKUP(D997,税率表!$A$48:$D$52,3,1),0)</f>
        <v>0</v>
      </c>
      <c r="J997" s="39">
        <f>IF(D997&gt;0,VLOOKUP(D997,税率表!$A$48:$D$52,4,1),0)</f>
        <v>0</v>
      </c>
      <c r="K997" s="39">
        <f>IF(D997&gt;税率表!$F$1,ROUND((D997-J997)/I997,2),'居民劳务费-倒算'!D997)</f>
        <v>0</v>
      </c>
      <c r="L997" s="39">
        <f t="shared" si="84"/>
        <v>0</v>
      </c>
    </row>
    <row r="998" spans="1:12">
      <c r="A998" s="28">
        <v>997</v>
      </c>
      <c r="B998" s="28"/>
      <c r="C998" s="28"/>
      <c r="D998" s="29"/>
      <c r="E998" s="30">
        <f t="shared" si="80"/>
        <v>0</v>
      </c>
      <c r="F998" s="30">
        <f t="shared" si="81"/>
        <v>0</v>
      </c>
      <c r="G998" s="30">
        <f t="shared" si="82"/>
        <v>0</v>
      </c>
      <c r="H998" s="30">
        <f t="shared" si="83"/>
        <v>0</v>
      </c>
      <c r="I998" s="39">
        <f>IF(D998&gt;0,VLOOKUP(D998,税率表!$A$48:$D$52,3,1),0)</f>
        <v>0</v>
      </c>
      <c r="J998" s="39">
        <f>IF(D998&gt;0,VLOOKUP(D998,税率表!$A$48:$D$52,4,1),0)</f>
        <v>0</v>
      </c>
      <c r="K998" s="39">
        <f>IF(D998&gt;税率表!$F$1,ROUND((D998-J998)/I998,2),'居民劳务费-倒算'!D998)</f>
        <v>0</v>
      </c>
      <c r="L998" s="39">
        <f t="shared" si="84"/>
        <v>0</v>
      </c>
    </row>
    <row r="999" spans="1:12">
      <c r="A999" s="28">
        <v>998</v>
      </c>
      <c r="B999" s="28"/>
      <c r="C999" s="28"/>
      <c r="D999" s="29"/>
      <c r="E999" s="30">
        <f t="shared" si="80"/>
        <v>0</v>
      </c>
      <c r="F999" s="30">
        <f t="shared" si="81"/>
        <v>0</v>
      </c>
      <c r="G999" s="30">
        <f t="shared" si="82"/>
        <v>0</v>
      </c>
      <c r="H999" s="30">
        <f t="shared" si="83"/>
        <v>0</v>
      </c>
      <c r="I999" s="39">
        <f>IF(D999&gt;0,VLOOKUP(D999,税率表!$A$48:$D$52,3,1),0)</f>
        <v>0</v>
      </c>
      <c r="J999" s="39">
        <f>IF(D999&gt;0,VLOOKUP(D999,税率表!$A$48:$D$52,4,1),0)</f>
        <v>0</v>
      </c>
      <c r="K999" s="39">
        <f>IF(D999&gt;税率表!$F$1,ROUND((D999-J999)/I999,2),'居民劳务费-倒算'!D999)</f>
        <v>0</v>
      </c>
      <c r="L999" s="39">
        <f t="shared" si="84"/>
        <v>0</v>
      </c>
    </row>
    <row r="1000" spans="1:12">
      <c r="A1000" s="28">
        <v>999</v>
      </c>
      <c r="B1000" s="28"/>
      <c r="C1000" s="28"/>
      <c r="D1000" s="29"/>
      <c r="E1000" s="30">
        <f t="shared" si="80"/>
        <v>0</v>
      </c>
      <c r="F1000" s="30">
        <f t="shared" si="81"/>
        <v>0</v>
      </c>
      <c r="G1000" s="30">
        <f t="shared" si="82"/>
        <v>0</v>
      </c>
      <c r="H1000" s="30">
        <f t="shared" si="83"/>
        <v>0</v>
      </c>
      <c r="I1000" s="39">
        <f>IF(D1000&gt;0,VLOOKUP(D1000,税率表!$A$48:$D$52,3,1),0)</f>
        <v>0</v>
      </c>
      <c r="J1000" s="39">
        <f>IF(D1000&gt;0,VLOOKUP(D1000,税率表!$A$48:$D$52,4,1),0)</f>
        <v>0</v>
      </c>
      <c r="K1000" s="39">
        <f>IF(D1000&gt;税率表!$F$1,ROUND((D1000-J1000)/I1000,2),'居民劳务费-倒算'!D1000)</f>
        <v>0</v>
      </c>
      <c r="L1000" s="39">
        <f t="shared" si="84"/>
        <v>0</v>
      </c>
    </row>
    <row r="1001" spans="1:12">
      <c r="A1001" s="28">
        <v>1000</v>
      </c>
      <c r="B1001" s="28"/>
      <c r="C1001" s="28"/>
      <c r="D1001" s="29"/>
      <c r="E1001" s="30">
        <f t="shared" si="80"/>
        <v>0</v>
      </c>
      <c r="F1001" s="30">
        <f t="shared" si="81"/>
        <v>0</v>
      </c>
      <c r="G1001" s="30">
        <f t="shared" si="82"/>
        <v>0</v>
      </c>
      <c r="H1001" s="30">
        <f t="shared" si="83"/>
        <v>0</v>
      </c>
      <c r="I1001" s="39">
        <f>IF(D1001&gt;0,VLOOKUP(D1001,税率表!$A$48:$D$52,3,1),0)</f>
        <v>0</v>
      </c>
      <c r="J1001" s="39">
        <f>IF(D1001&gt;0,VLOOKUP(D1001,税率表!$A$48:$D$52,4,1),0)</f>
        <v>0</v>
      </c>
      <c r="K1001" s="39">
        <f>IF(D1001&gt;税率表!$F$1,ROUND((D1001-J1001)/I1001,2),'居民劳务费-倒算'!D1001)</f>
        <v>0</v>
      </c>
      <c r="L1001" s="39">
        <f t="shared" si="84"/>
        <v>0</v>
      </c>
    </row>
  </sheetData>
  <sheetProtection password="EFBF" sheet="1" formatColumns="0" objects="1" scenarios="1"/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01"/>
  <sheetViews>
    <sheetView workbookViewId="0">
      <pane ySplit="1" topLeftCell="A2" activePane="bottomLeft" state="frozen"/>
      <selection/>
      <selection pane="bottomLeft" activeCell="D2" sqref="D2"/>
    </sheetView>
  </sheetViews>
  <sheetFormatPr defaultColWidth="9" defaultRowHeight="14"/>
  <cols>
    <col min="1" max="1" width="9" customWidth="1"/>
    <col min="3" max="3" width="10.4" customWidth="1"/>
    <col min="4" max="8" width="15.2636363636364" customWidth="1"/>
    <col min="9" max="9" width="12.7272727272727" customWidth="1"/>
    <col min="10" max="10" width="16.4636363636364" customWidth="1"/>
  </cols>
  <sheetData>
    <row r="1" ht="24" customHeight="1" spans="1:10">
      <c r="A1" s="23" t="s">
        <v>0</v>
      </c>
      <c r="B1" s="23" t="s">
        <v>1</v>
      </c>
      <c r="C1" s="24" t="s">
        <v>2</v>
      </c>
      <c r="D1" s="24" t="s">
        <v>31</v>
      </c>
      <c r="E1" s="34" t="s">
        <v>32</v>
      </c>
      <c r="F1" s="34" t="s">
        <v>33</v>
      </c>
      <c r="G1" s="34" t="s">
        <v>5</v>
      </c>
      <c r="H1" s="25" t="s">
        <v>9</v>
      </c>
      <c r="I1" s="26" t="s">
        <v>11</v>
      </c>
      <c r="J1" s="26" t="s">
        <v>29</v>
      </c>
    </row>
    <row r="2" spans="1:10">
      <c r="A2" s="28">
        <v>1</v>
      </c>
      <c r="B2" s="28"/>
      <c r="C2" s="28"/>
      <c r="D2" s="29">
        <v>1613.95</v>
      </c>
      <c r="E2" s="35">
        <f>IF(D2&gt;0,IF(D2&lt;=4000,800,ROUND(D2*20%,2)),0)</f>
        <v>800</v>
      </c>
      <c r="F2" s="35">
        <f>MAX(ROUND((D2-E2)*0.3,2),0)</f>
        <v>244.19</v>
      </c>
      <c r="G2" s="35">
        <f>MAX((D2-E2-F2),0)</f>
        <v>569.76</v>
      </c>
      <c r="H2" s="30">
        <v>0.2</v>
      </c>
      <c r="I2" s="30">
        <f>ROUND(G2*H2,2)</f>
        <v>113.95</v>
      </c>
      <c r="J2" s="30">
        <f t="shared" ref="J2:J33" si="0">ROUND(D2-I2,2)</f>
        <v>1500</v>
      </c>
    </row>
    <row r="3" spans="1:10">
      <c r="A3" s="28">
        <v>2</v>
      </c>
      <c r="B3" s="28"/>
      <c r="C3" s="28"/>
      <c r="D3" s="29"/>
      <c r="E3" s="35">
        <f t="shared" ref="E3:E66" si="1">IF(D3&gt;0,IF(D3&lt;=4000,800,ROUND(D3*20%,2)),0)</f>
        <v>0</v>
      </c>
      <c r="F3" s="35">
        <f t="shared" ref="F3:F66" si="2">MAX(ROUND((D3-E3)*0.3,2),0)</f>
        <v>0</v>
      </c>
      <c r="G3" s="35">
        <f t="shared" ref="G3:G66" si="3">MAX((D3-E3-F3),0)</f>
        <v>0</v>
      </c>
      <c r="H3" s="30">
        <v>0.2</v>
      </c>
      <c r="I3" s="30">
        <f t="shared" ref="I3:I66" si="4">ROUND(G3*H3,2)</f>
        <v>0</v>
      </c>
      <c r="J3" s="30">
        <f t="shared" si="0"/>
        <v>0</v>
      </c>
    </row>
    <row r="4" spans="1:10">
      <c r="A4" s="28">
        <v>3</v>
      </c>
      <c r="B4" s="28"/>
      <c r="C4" s="28"/>
      <c r="D4" s="29"/>
      <c r="E4" s="35">
        <f t="shared" si="1"/>
        <v>0</v>
      </c>
      <c r="F4" s="35">
        <f t="shared" si="2"/>
        <v>0</v>
      </c>
      <c r="G4" s="35">
        <f t="shared" si="3"/>
        <v>0</v>
      </c>
      <c r="H4" s="30">
        <v>0.2</v>
      </c>
      <c r="I4" s="30">
        <f t="shared" si="4"/>
        <v>0</v>
      </c>
      <c r="J4" s="30">
        <f t="shared" si="0"/>
        <v>0</v>
      </c>
    </row>
    <row r="5" spans="1:10">
      <c r="A5" s="28">
        <v>4</v>
      </c>
      <c r="B5" s="28"/>
      <c r="C5" s="28"/>
      <c r="D5" s="29"/>
      <c r="E5" s="35">
        <f t="shared" si="1"/>
        <v>0</v>
      </c>
      <c r="F5" s="35">
        <f t="shared" si="2"/>
        <v>0</v>
      </c>
      <c r="G5" s="35">
        <f t="shared" si="3"/>
        <v>0</v>
      </c>
      <c r="H5" s="30">
        <v>0.2</v>
      </c>
      <c r="I5" s="30">
        <f t="shared" si="4"/>
        <v>0</v>
      </c>
      <c r="J5" s="30">
        <f t="shared" si="0"/>
        <v>0</v>
      </c>
    </row>
    <row r="6" spans="1:10">
      <c r="A6" s="28">
        <v>5</v>
      </c>
      <c r="B6" s="28"/>
      <c r="C6" s="28"/>
      <c r="D6" s="29"/>
      <c r="E6" s="35">
        <f t="shared" si="1"/>
        <v>0</v>
      </c>
      <c r="F6" s="35">
        <f t="shared" si="2"/>
        <v>0</v>
      </c>
      <c r="G6" s="35">
        <f t="shared" si="3"/>
        <v>0</v>
      </c>
      <c r="H6" s="30">
        <v>0.2</v>
      </c>
      <c r="I6" s="30">
        <f t="shared" si="4"/>
        <v>0</v>
      </c>
      <c r="J6" s="30">
        <f t="shared" si="0"/>
        <v>0</v>
      </c>
    </row>
    <row r="7" spans="1:10">
      <c r="A7" s="28">
        <v>6</v>
      </c>
      <c r="B7" s="28"/>
      <c r="C7" s="28"/>
      <c r="D7" s="29"/>
      <c r="E7" s="35">
        <f t="shared" si="1"/>
        <v>0</v>
      </c>
      <c r="F7" s="35">
        <f t="shared" si="2"/>
        <v>0</v>
      </c>
      <c r="G7" s="35">
        <f t="shared" si="3"/>
        <v>0</v>
      </c>
      <c r="H7" s="30">
        <v>0.2</v>
      </c>
      <c r="I7" s="30">
        <f t="shared" si="4"/>
        <v>0</v>
      </c>
      <c r="J7" s="30">
        <f t="shared" si="0"/>
        <v>0</v>
      </c>
    </row>
    <row r="8" spans="1:10">
      <c r="A8" s="28">
        <v>7</v>
      </c>
      <c r="B8" s="28"/>
      <c r="C8" s="28"/>
      <c r="D8" s="29"/>
      <c r="E8" s="35">
        <f t="shared" si="1"/>
        <v>0</v>
      </c>
      <c r="F8" s="35">
        <f t="shared" si="2"/>
        <v>0</v>
      </c>
      <c r="G8" s="35">
        <f t="shared" si="3"/>
        <v>0</v>
      </c>
      <c r="H8" s="30">
        <v>0.2</v>
      </c>
      <c r="I8" s="30">
        <f t="shared" si="4"/>
        <v>0</v>
      </c>
      <c r="J8" s="30">
        <f t="shared" si="0"/>
        <v>0</v>
      </c>
    </row>
    <row r="9" spans="1:10">
      <c r="A9" s="28">
        <v>8</v>
      </c>
      <c r="B9" s="28"/>
      <c r="C9" s="28"/>
      <c r="D9" s="29"/>
      <c r="E9" s="35">
        <f t="shared" si="1"/>
        <v>0</v>
      </c>
      <c r="F9" s="35">
        <f t="shared" si="2"/>
        <v>0</v>
      </c>
      <c r="G9" s="35">
        <f t="shared" si="3"/>
        <v>0</v>
      </c>
      <c r="H9" s="30">
        <v>0.2</v>
      </c>
      <c r="I9" s="30">
        <f t="shared" si="4"/>
        <v>0</v>
      </c>
      <c r="J9" s="30">
        <f t="shared" si="0"/>
        <v>0</v>
      </c>
    </row>
    <row r="10" spans="1:10">
      <c r="A10" s="28">
        <v>9</v>
      </c>
      <c r="B10" s="28"/>
      <c r="C10" s="28"/>
      <c r="D10" s="29"/>
      <c r="E10" s="35">
        <f t="shared" si="1"/>
        <v>0</v>
      </c>
      <c r="F10" s="35">
        <f t="shared" si="2"/>
        <v>0</v>
      </c>
      <c r="G10" s="35">
        <f t="shared" si="3"/>
        <v>0</v>
      </c>
      <c r="H10" s="30">
        <v>0.2</v>
      </c>
      <c r="I10" s="30">
        <f t="shared" si="4"/>
        <v>0</v>
      </c>
      <c r="J10" s="30">
        <f t="shared" si="0"/>
        <v>0</v>
      </c>
    </row>
    <row r="11" spans="1:10">
      <c r="A11" s="28">
        <v>10</v>
      </c>
      <c r="B11" s="28"/>
      <c r="C11" s="28"/>
      <c r="D11" s="29"/>
      <c r="E11" s="35">
        <f t="shared" si="1"/>
        <v>0</v>
      </c>
      <c r="F11" s="35">
        <f t="shared" si="2"/>
        <v>0</v>
      </c>
      <c r="G11" s="35">
        <f t="shared" si="3"/>
        <v>0</v>
      </c>
      <c r="H11" s="30">
        <v>0.2</v>
      </c>
      <c r="I11" s="30">
        <f t="shared" si="4"/>
        <v>0</v>
      </c>
      <c r="J11" s="30">
        <f t="shared" si="0"/>
        <v>0</v>
      </c>
    </row>
    <row r="12" spans="1:10">
      <c r="A12" s="28">
        <v>11</v>
      </c>
      <c r="B12" s="28"/>
      <c r="C12" s="28"/>
      <c r="D12" s="29"/>
      <c r="E12" s="35">
        <f t="shared" si="1"/>
        <v>0</v>
      </c>
      <c r="F12" s="35">
        <f t="shared" si="2"/>
        <v>0</v>
      </c>
      <c r="G12" s="35">
        <f t="shared" si="3"/>
        <v>0</v>
      </c>
      <c r="H12" s="30">
        <v>0.2</v>
      </c>
      <c r="I12" s="30">
        <f t="shared" si="4"/>
        <v>0</v>
      </c>
      <c r="J12" s="30">
        <f t="shared" si="0"/>
        <v>0</v>
      </c>
    </row>
    <row r="13" spans="1:10">
      <c r="A13" s="28">
        <v>12</v>
      </c>
      <c r="B13" s="28"/>
      <c r="C13" s="28"/>
      <c r="D13" s="29"/>
      <c r="E13" s="35">
        <f t="shared" si="1"/>
        <v>0</v>
      </c>
      <c r="F13" s="35">
        <f t="shared" si="2"/>
        <v>0</v>
      </c>
      <c r="G13" s="35">
        <f t="shared" si="3"/>
        <v>0</v>
      </c>
      <c r="H13" s="30">
        <v>0.2</v>
      </c>
      <c r="I13" s="30">
        <f t="shared" si="4"/>
        <v>0</v>
      </c>
      <c r="J13" s="30">
        <f t="shared" si="0"/>
        <v>0</v>
      </c>
    </row>
    <row r="14" spans="1:10">
      <c r="A14" s="28">
        <v>13</v>
      </c>
      <c r="B14" s="28"/>
      <c r="C14" s="28"/>
      <c r="D14" s="29"/>
      <c r="E14" s="35">
        <f t="shared" si="1"/>
        <v>0</v>
      </c>
      <c r="F14" s="35">
        <f t="shared" si="2"/>
        <v>0</v>
      </c>
      <c r="G14" s="35">
        <f t="shared" si="3"/>
        <v>0</v>
      </c>
      <c r="H14" s="30">
        <v>0.2</v>
      </c>
      <c r="I14" s="30">
        <f t="shared" si="4"/>
        <v>0</v>
      </c>
      <c r="J14" s="30">
        <f t="shared" si="0"/>
        <v>0</v>
      </c>
    </row>
    <row r="15" spans="1:10">
      <c r="A15" s="28">
        <v>14</v>
      </c>
      <c r="B15" s="28"/>
      <c r="C15" s="28"/>
      <c r="D15" s="29"/>
      <c r="E15" s="35">
        <f t="shared" si="1"/>
        <v>0</v>
      </c>
      <c r="F15" s="35">
        <f t="shared" si="2"/>
        <v>0</v>
      </c>
      <c r="G15" s="35">
        <f t="shared" si="3"/>
        <v>0</v>
      </c>
      <c r="H15" s="30">
        <v>0.2</v>
      </c>
      <c r="I15" s="30">
        <f t="shared" si="4"/>
        <v>0</v>
      </c>
      <c r="J15" s="30">
        <f t="shared" si="0"/>
        <v>0</v>
      </c>
    </row>
    <row r="16" spans="1:10">
      <c r="A16" s="28">
        <v>15</v>
      </c>
      <c r="B16" s="28"/>
      <c r="C16" s="28"/>
      <c r="D16" s="29"/>
      <c r="E16" s="35">
        <f t="shared" si="1"/>
        <v>0</v>
      </c>
      <c r="F16" s="35">
        <f t="shared" si="2"/>
        <v>0</v>
      </c>
      <c r="G16" s="35">
        <f t="shared" si="3"/>
        <v>0</v>
      </c>
      <c r="H16" s="30">
        <v>0.2</v>
      </c>
      <c r="I16" s="30">
        <f t="shared" si="4"/>
        <v>0</v>
      </c>
      <c r="J16" s="30">
        <f t="shared" si="0"/>
        <v>0</v>
      </c>
    </row>
    <row r="17" spans="1:10">
      <c r="A17" s="28">
        <v>16</v>
      </c>
      <c r="B17" s="28"/>
      <c r="C17" s="28"/>
      <c r="D17" s="29"/>
      <c r="E17" s="35">
        <f t="shared" si="1"/>
        <v>0</v>
      </c>
      <c r="F17" s="35">
        <f t="shared" si="2"/>
        <v>0</v>
      </c>
      <c r="G17" s="35">
        <f t="shared" si="3"/>
        <v>0</v>
      </c>
      <c r="H17" s="30">
        <v>0.2</v>
      </c>
      <c r="I17" s="30">
        <f t="shared" si="4"/>
        <v>0</v>
      </c>
      <c r="J17" s="30">
        <f t="shared" si="0"/>
        <v>0</v>
      </c>
    </row>
    <row r="18" spans="1:10">
      <c r="A18" s="28">
        <v>17</v>
      </c>
      <c r="B18" s="28"/>
      <c r="C18" s="28"/>
      <c r="D18" s="29"/>
      <c r="E18" s="35">
        <f t="shared" si="1"/>
        <v>0</v>
      </c>
      <c r="F18" s="35">
        <f t="shared" si="2"/>
        <v>0</v>
      </c>
      <c r="G18" s="35">
        <f t="shared" si="3"/>
        <v>0</v>
      </c>
      <c r="H18" s="30">
        <v>0.2</v>
      </c>
      <c r="I18" s="30">
        <f t="shared" si="4"/>
        <v>0</v>
      </c>
      <c r="J18" s="30">
        <f t="shared" si="0"/>
        <v>0</v>
      </c>
    </row>
    <row r="19" spans="1:10">
      <c r="A19" s="28">
        <v>18</v>
      </c>
      <c r="B19" s="28"/>
      <c r="C19" s="28"/>
      <c r="D19" s="29"/>
      <c r="E19" s="35">
        <f t="shared" si="1"/>
        <v>0</v>
      </c>
      <c r="F19" s="35">
        <f t="shared" si="2"/>
        <v>0</v>
      </c>
      <c r="G19" s="35">
        <f t="shared" si="3"/>
        <v>0</v>
      </c>
      <c r="H19" s="30">
        <v>0.2</v>
      </c>
      <c r="I19" s="30">
        <f t="shared" si="4"/>
        <v>0</v>
      </c>
      <c r="J19" s="30">
        <f t="shared" si="0"/>
        <v>0</v>
      </c>
    </row>
    <row r="20" spans="1:10">
      <c r="A20" s="28">
        <v>19</v>
      </c>
      <c r="B20" s="28"/>
      <c r="C20" s="28"/>
      <c r="D20" s="29"/>
      <c r="E20" s="35">
        <f t="shared" si="1"/>
        <v>0</v>
      </c>
      <c r="F20" s="35">
        <f t="shared" si="2"/>
        <v>0</v>
      </c>
      <c r="G20" s="35">
        <f t="shared" si="3"/>
        <v>0</v>
      </c>
      <c r="H20" s="30">
        <v>0.2</v>
      </c>
      <c r="I20" s="30">
        <f t="shared" si="4"/>
        <v>0</v>
      </c>
      <c r="J20" s="30">
        <f t="shared" si="0"/>
        <v>0</v>
      </c>
    </row>
    <row r="21" spans="1:10">
      <c r="A21" s="28">
        <v>20</v>
      </c>
      <c r="B21" s="28"/>
      <c r="C21" s="28"/>
      <c r="D21" s="29"/>
      <c r="E21" s="35">
        <f t="shared" si="1"/>
        <v>0</v>
      </c>
      <c r="F21" s="35">
        <f t="shared" si="2"/>
        <v>0</v>
      </c>
      <c r="G21" s="35">
        <f t="shared" si="3"/>
        <v>0</v>
      </c>
      <c r="H21" s="30">
        <v>0.2</v>
      </c>
      <c r="I21" s="30">
        <f t="shared" si="4"/>
        <v>0</v>
      </c>
      <c r="J21" s="30">
        <f t="shared" si="0"/>
        <v>0</v>
      </c>
    </row>
    <row r="22" spans="1:10">
      <c r="A22" s="28">
        <v>21</v>
      </c>
      <c r="B22" s="28"/>
      <c r="C22" s="28"/>
      <c r="D22" s="29"/>
      <c r="E22" s="35">
        <f t="shared" si="1"/>
        <v>0</v>
      </c>
      <c r="F22" s="35">
        <f t="shared" si="2"/>
        <v>0</v>
      </c>
      <c r="G22" s="35">
        <f t="shared" si="3"/>
        <v>0</v>
      </c>
      <c r="H22" s="30">
        <v>0.2</v>
      </c>
      <c r="I22" s="30">
        <f t="shared" si="4"/>
        <v>0</v>
      </c>
      <c r="J22" s="30">
        <f t="shared" si="0"/>
        <v>0</v>
      </c>
    </row>
    <row r="23" spans="1:10">
      <c r="A23" s="28">
        <v>22</v>
      </c>
      <c r="B23" s="28"/>
      <c r="C23" s="28"/>
      <c r="D23" s="29"/>
      <c r="E23" s="35">
        <f t="shared" si="1"/>
        <v>0</v>
      </c>
      <c r="F23" s="35">
        <f t="shared" si="2"/>
        <v>0</v>
      </c>
      <c r="G23" s="35">
        <f t="shared" si="3"/>
        <v>0</v>
      </c>
      <c r="H23" s="30">
        <v>0.2</v>
      </c>
      <c r="I23" s="30">
        <f t="shared" si="4"/>
        <v>0</v>
      </c>
      <c r="J23" s="30">
        <f t="shared" si="0"/>
        <v>0</v>
      </c>
    </row>
    <row r="24" spans="1:10">
      <c r="A24" s="28">
        <v>23</v>
      </c>
      <c r="B24" s="28"/>
      <c r="C24" s="28"/>
      <c r="D24" s="29"/>
      <c r="E24" s="35">
        <f t="shared" si="1"/>
        <v>0</v>
      </c>
      <c r="F24" s="35">
        <f t="shared" si="2"/>
        <v>0</v>
      </c>
      <c r="G24" s="35">
        <f t="shared" si="3"/>
        <v>0</v>
      </c>
      <c r="H24" s="30">
        <v>0.2</v>
      </c>
      <c r="I24" s="30">
        <f t="shared" si="4"/>
        <v>0</v>
      </c>
      <c r="J24" s="30">
        <f t="shared" si="0"/>
        <v>0</v>
      </c>
    </row>
    <row r="25" spans="1:10">
      <c r="A25" s="28">
        <v>24</v>
      </c>
      <c r="B25" s="28"/>
      <c r="C25" s="28"/>
      <c r="D25" s="29"/>
      <c r="E25" s="35">
        <f t="shared" si="1"/>
        <v>0</v>
      </c>
      <c r="F25" s="35">
        <f t="shared" si="2"/>
        <v>0</v>
      </c>
      <c r="G25" s="35">
        <f t="shared" si="3"/>
        <v>0</v>
      </c>
      <c r="H25" s="30">
        <v>0.2</v>
      </c>
      <c r="I25" s="30">
        <f t="shared" si="4"/>
        <v>0</v>
      </c>
      <c r="J25" s="30">
        <f t="shared" si="0"/>
        <v>0</v>
      </c>
    </row>
    <row r="26" spans="1:10">
      <c r="A26" s="28">
        <v>25</v>
      </c>
      <c r="B26" s="28"/>
      <c r="C26" s="28"/>
      <c r="D26" s="29"/>
      <c r="E26" s="35">
        <f t="shared" si="1"/>
        <v>0</v>
      </c>
      <c r="F26" s="35">
        <f t="shared" si="2"/>
        <v>0</v>
      </c>
      <c r="G26" s="35">
        <f t="shared" si="3"/>
        <v>0</v>
      </c>
      <c r="H26" s="30">
        <v>0.2</v>
      </c>
      <c r="I26" s="30">
        <f t="shared" si="4"/>
        <v>0</v>
      </c>
      <c r="J26" s="30">
        <f t="shared" si="0"/>
        <v>0</v>
      </c>
    </row>
    <row r="27" spans="1:10">
      <c r="A27" s="28">
        <v>26</v>
      </c>
      <c r="B27" s="28"/>
      <c r="C27" s="28"/>
      <c r="D27" s="29"/>
      <c r="E27" s="35">
        <f t="shared" si="1"/>
        <v>0</v>
      </c>
      <c r="F27" s="35">
        <f t="shared" si="2"/>
        <v>0</v>
      </c>
      <c r="G27" s="35">
        <f t="shared" si="3"/>
        <v>0</v>
      </c>
      <c r="H27" s="30">
        <v>0.2</v>
      </c>
      <c r="I27" s="30">
        <f t="shared" si="4"/>
        <v>0</v>
      </c>
      <c r="J27" s="30">
        <f t="shared" si="0"/>
        <v>0</v>
      </c>
    </row>
    <row r="28" spans="1:10">
      <c r="A28" s="28">
        <v>27</v>
      </c>
      <c r="B28" s="28"/>
      <c r="C28" s="28"/>
      <c r="D28" s="29"/>
      <c r="E28" s="35">
        <f t="shared" si="1"/>
        <v>0</v>
      </c>
      <c r="F28" s="35">
        <f t="shared" si="2"/>
        <v>0</v>
      </c>
      <c r="G28" s="35">
        <f t="shared" si="3"/>
        <v>0</v>
      </c>
      <c r="H28" s="30">
        <v>0.2</v>
      </c>
      <c r="I28" s="30">
        <f t="shared" si="4"/>
        <v>0</v>
      </c>
      <c r="J28" s="30">
        <f t="shared" si="0"/>
        <v>0</v>
      </c>
    </row>
    <row r="29" spans="1:10">
      <c r="A29" s="28">
        <v>28</v>
      </c>
      <c r="B29" s="28"/>
      <c r="C29" s="28"/>
      <c r="D29" s="29"/>
      <c r="E29" s="35">
        <f t="shared" si="1"/>
        <v>0</v>
      </c>
      <c r="F29" s="35">
        <f t="shared" si="2"/>
        <v>0</v>
      </c>
      <c r="G29" s="35">
        <f t="shared" si="3"/>
        <v>0</v>
      </c>
      <c r="H29" s="30">
        <v>0.2</v>
      </c>
      <c r="I29" s="30">
        <f t="shared" si="4"/>
        <v>0</v>
      </c>
      <c r="J29" s="30">
        <f t="shared" si="0"/>
        <v>0</v>
      </c>
    </row>
    <row r="30" spans="1:10">
      <c r="A30" s="28">
        <v>29</v>
      </c>
      <c r="B30" s="28"/>
      <c r="C30" s="28"/>
      <c r="D30" s="29"/>
      <c r="E30" s="35">
        <f t="shared" si="1"/>
        <v>0</v>
      </c>
      <c r="F30" s="35">
        <f t="shared" si="2"/>
        <v>0</v>
      </c>
      <c r="G30" s="35">
        <f t="shared" si="3"/>
        <v>0</v>
      </c>
      <c r="H30" s="30">
        <v>0.2</v>
      </c>
      <c r="I30" s="30">
        <f t="shared" si="4"/>
        <v>0</v>
      </c>
      <c r="J30" s="30">
        <f t="shared" si="0"/>
        <v>0</v>
      </c>
    </row>
    <row r="31" spans="1:10">
      <c r="A31" s="28">
        <v>30</v>
      </c>
      <c r="B31" s="28"/>
      <c r="C31" s="28"/>
      <c r="D31" s="29"/>
      <c r="E31" s="35">
        <f t="shared" si="1"/>
        <v>0</v>
      </c>
      <c r="F31" s="35">
        <f t="shared" si="2"/>
        <v>0</v>
      </c>
      <c r="G31" s="35">
        <f t="shared" si="3"/>
        <v>0</v>
      </c>
      <c r="H31" s="30">
        <v>0.2</v>
      </c>
      <c r="I31" s="30">
        <f t="shared" si="4"/>
        <v>0</v>
      </c>
      <c r="J31" s="30">
        <f t="shared" si="0"/>
        <v>0</v>
      </c>
    </row>
    <row r="32" spans="1:10">
      <c r="A32" s="28">
        <v>31</v>
      </c>
      <c r="B32" s="28"/>
      <c r="C32" s="28"/>
      <c r="D32" s="29"/>
      <c r="E32" s="35">
        <f t="shared" si="1"/>
        <v>0</v>
      </c>
      <c r="F32" s="35">
        <f t="shared" si="2"/>
        <v>0</v>
      </c>
      <c r="G32" s="35">
        <f t="shared" si="3"/>
        <v>0</v>
      </c>
      <c r="H32" s="30">
        <v>0.2</v>
      </c>
      <c r="I32" s="30">
        <f t="shared" si="4"/>
        <v>0</v>
      </c>
      <c r="J32" s="30">
        <f t="shared" si="0"/>
        <v>0</v>
      </c>
    </row>
    <row r="33" spans="1:10">
      <c r="A33" s="28">
        <v>32</v>
      </c>
      <c r="B33" s="28"/>
      <c r="C33" s="28"/>
      <c r="D33" s="29"/>
      <c r="E33" s="35">
        <f t="shared" si="1"/>
        <v>0</v>
      </c>
      <c r="F33" s="35">
        <f t="shared" si="2"/>
        <v>0</v>
      </c>
      <c r="G33" s="35">
        <f t="shared" si="3"/>
        <v>0</v>
      </c>
      <c r="H33" s="30">
        <v>0.2</v>
      </c>
      <c r="I33" s="30">
        <f t="shared" si="4"/>
        <v>0</v>
      </c>
      <c r="J33" s="30">
        <f t="shared" si="0"/>
        <v>0</v>
      </c>
    </row>
    <row r="34" spans="1:10">
      <c r="A34" s="28">
        <v>33</v>
      </c>
      <c r="B34" s="28"/>
      <c r="C34" s="28"/>
      <c r="D34" s="29"/>
      <c r="E34" s="35">
        <f t="shared" si="1"/>
        <v>0</v>
      </c>
      <c r="F34" s="35">
        <f t="shared" si="2"/>
        <v>0</v>
      </c>
      <c r="G34" s="35">
        <f t="shared" si="3"/>
        <v>0</v>
      </c>
      <c r="H34" s="30">
        <v>0.2</v>
      </c>
      <c r="I34" s="30">
        <f t="shared" si="4"/>
        <v>0</v>
      </c>
      <c r="J34" s="30">
        <f t="shared" ref="J34:J65" si="5">ROUND(D34-I34,2)</f>
        <v>0</v>
      </c>
    </row>
    <row r="35" spans="1:10">
      <c r="A35" s="28">
        <v>34</v>
      </c>
      <c r="B35" s="28"/>
      <c r="C35" s="28"/>
      <c r="D35" s="29"/>
      <c r="E35" s="35">
        <f t="shared" si="1"/>
        <v>0</v>
      </c>
      <c r="F35" s="35">
        <f t="shared" si="2"/>
        <v>0</v>
      </c>
      <c r="G35" s="35">
        <f t="shared" si="3"/>
        <v>0</v>
      </c>
      <c r="H35" s="30">
        <v>0.2</v>
      </c>
      <c r="I35" s="30">
        <f t="shared" si="4"/>
        <v>0</v>
      </c>
      <c r="J35" s="30">
        <f t="shared" si="5"/>
        <v>0</v>
      </c>
    </row>
    <row r="36" spans="1:10">
      <c r="A36" s="28">
        <v>35</v>
      </c>
      <c r="B36" s="28"/>
      <c r="C36" s="28"/>
      <c r="D36" s="29"/>
      <c r="E36" s="35">
        <f t="shared" si="1"/>
        <v>0</v>
      </c>
      <c r="F36" s="35">
        <f t="shared" si="2"/>
        <v>0</v>
      </c>
      <c r="G36" s="35">
        <f t="shared" si="3"/>
        <v>0</v>
      </c>
      <c r="H36" s="30">
        <v>0.2</v>
      </c>
      <c r="I36" s="30">
        <f t="shared" si="4"/>
        <v>0</v>
      </c>
      <c r="J36" s="30">
        <f t="shared" si="5"/>
        <v>0</v>
      </c>
    </row>
    <row r="37" spans="1:10">
      <c r="A37" s="28">
        <v>36</v>
      </c>
      <c r="B37" s="28"/>
      <c r="C37" s="28"/>
      <c r="D37" s="29"/>
      <c r="E37" s="35">
        <f t="shared" si="1"/>
        <v>0</v>
      </c>
      <c r="F37" s="35">
        <f t="shared" si="2"/>
        <v>0</v>
      </c>
      <c r="G37" s="35">
        <f t="shared" si="3"/>
        <v>0</v>
      </c>
      <c r="H37" s="30">
        <v>0.2</v>
      </c>
      <c r="I37" s="30">
        <f t="shared" si="4"/>
        <v>0</v>
      </c>
      <c r="J37" s="30">
        <f t="shared" si="5"/>
        <v>0</v>
      </c>
    </row>
    <row r="38" spans="1:10">
      <c r="A38" s="28">
        <v>37</v>
      </c>
      <c r="B38" s="28"/>
      <c r="C38" s="28"/>
      <c r="D38" s="29"/>
      <c r="E38" s="35">
        <f t="shared" si="1"/>
        <v>0</v>
      </c>
      <c r="F38" s="35">
        <f t="shared" si="2"/>
        <v>0</v>
      </c>
      <c r="G38" s="35">
        <f t="shared" si="3"/>
        <v>0</v>
      </c>
      <c r="H38" s="30">
        <v>0.2</v>
      </c>
      <c r="I38" s="30">
        <f t="shared" si="4"/>
        <v>0</v>
      </c>
      <c r="J38" s="30">
        <f t="shared" si="5"/>
        <v>0</v>
      </c>
    </row>
    <row r="39" spans="1:10">
      <c r="A39" s="28">
        <v>38</v>
      </c>
      <c r="B39" s="28"/>
      <c r="C39" s="28"/>
      <c r="D39" s="29"/>
      <c r="E39" s="35">
        <f t="shared" si="1"/>
        <v>0</v>
      </c>
      <c r="F39" s="35">
        <f t="shared" si="2"/>
        <v>0</v>
      </c>
      <c r="G39" s="35">
        <f t="shared" si="3"/>
        <v>0</v>
      </c>
      <c r="H39" s="30">
        <v>0.2</v>
      </c>
      <c r="I39" s="30">
        <f t="shared" si="4"/>
        <v>0</v>
      </c>
      <c r="J39" s="30">
        <f t="shared" si="5"/>
        <v>0</v>
      </c>
    </row>
    <row r="40" spans="1:10">
      <c r="A40" s="28">
        <v>39</v>
      </c>
      <c r="B40" s="28"/>
      <c r="C40" s="28"/>
      <c r="D40" s="29"/>
      <c r="E40" s="35">
        <f t="shared" si="1"/>
        <v>0</v>
      </c>
      <c r="F40" s="35">
        <f t="shared" si="2"/>
        <v>0</v>
      </c>
      <c r="G40" s="35">
        <f t="shared" si="3"/>
        <v>0</v>
      </c>
      <c r="H40" s="30">
        <v>0.2</v>
      </c>
      <c r="I40" s="30">
        <f t="shared" si="4"/>
        <v>0</v>
      </c>
      <c r="J40" s="30">
        <f t="shared" si="5"/>
        <v>0</v>
      </c>
    </row>
    <row r="41" spans="1:10">
      <c r="A41" s="28">
        <v>40</v>
      </c>
      <c r="B41" s="28"/>
      <c r="C41" s="28"/>
      <c r="D41" s="29"/>
      <c r="E41" s="35">
        <f t="shared" si="1"/>
        <v>0</v>
      </c>
      <c r="F41" s="35">
        <f t="shared" si="2"/>
        <v>0</v>
      </c>
      <c r="G41" s="35">
        <f t="shared" si="3"/>
        <v>0</v>
      </c>
      <c r="H41" s="30">
        <v>0.2</v>
      </c>
      <c r="I41" s="30">
        <f t="shared" si="4"/>
        <v>0</v>
      </c>
      <c r="J41" s="30">
        <f t="shared" si="5"/>
        <v>0</v>
      </c>
    </row>
    <row r="42" spans="1:10">
      <c r="A42" s="28">
        <v>41</v>
      </c>
      <c r="B42" s="28"/>
      <c r="C42" s="28"/>
      <c r="D42" s="29"/>
      <c r="E42" s="35">
        <f t="shared" si="1"/>
        <v>0</v>
      </c>
      <c r="F42" s="35">
        <f t="shared" si="2"/>
        <v>0</v>
      </c>
      <c r="G42" s="35">
        <f t="shared" si="3"/>
        <v>0</v>
      </c>
      <c r="H42" s="30">
        <v>0.2</v>
      </c>
      <c r="I42" s="30">
        <f t="shared" si="4"/>
        <v>0</v>
      </c>
      <c r="J42" s="30">
        <f t="shared" si="5"/>
        <v>0</v>
      </c>
    </row>
    <row r="43" spans="1:10">
      <c r="A43" s="28">
        <v>42</v>
      </c>
      <c r="B43" s="28"/>
      <c r="C43" s="28"/>
      <c r="D43" s="29"/>
      <c r="E43" s="35">
        <f t="shared" si="1"/>
        <v>0</v>
      </c>
      <c r="F43" s="35">
        <f t="shared" si="2"/>
        <v>0</v>
      </c>
      <c r="G43" s="35">
        <f t="shared" si="3"/>
        <v>0</v>
      </c>
      <c r="H43" s="30">
        <v>0.2</v>
      </c>
      <c r="I43" s="30">
        <f t="shared" si="4"/>
        <v>0</v>
      </c>
      <c r="J43" s="30">
        <f t="shared" si="5"/>
        <v>0</v>
      </c>
    </row>
    <row r="44" spans="1:10">
      <c r="A44" s="28">
        <v>43</v>
      </c>
      <c r="B44" s="28"/>
      <c r="C44" s="28"/>
      <c r="D44" s="29"/>
      <c r="E44" s="35">
        <f t="shared" si="1"/>
        <v>0</v>
      </c>
      <c r="F44" s="35">
        <f t="shared" si="2"/>
        <v>0</v>
      </c>
      <c r="G44" s="35">
        <f t="shared" si="3"/>
        <v>0</v>
      </c>
      <c r="H44" s="30">
        <v>0.2</v>
      </c>
      <c r="I44" s="30">
        <f t="shared" si="4"/>
        <v>0</v>
      </c>
      <c r="J44" s="30">
        <f t="shared" si="5"/>
        <v>0</v>
      </c>
    </row>
    <row r="45" spans="1:10">
      <c r="A45" s="28">
        <v>44</v>
      </c>
      <c r="B45" s="28"/>
      <c r="C45" s="28"/>
      <c r="D45" s="29"/>
      <c r="E45" s="35">
        <f t="shared" si="1"/>
        <v>0</v>
      </c>
      <c r="F45" s="35">
        <f t="shared" si="2"/>
        <v>0</v>
      </c>
      <c r="G45" s="35">
        <f t="shared" si="3"/>
        <v>0</v>
      </c>
      <c r="H45" s="30">
        <v>0.2</v>
      </c>
      <c r="I45" s="30">
        <f t="shared" si="4"/>
        <v>0</v>
      </c>
      <c r="J45" s="30">
        <f t="shared" si="5"/>
        <v>0</v>
      </c>
    </row>
    <row r="46" spans="1:10">
      <c r="A46" s="28">
        <v>45</v>
      </c>
      <c r="B46" s="28"/>
      <c r="C46" s="28"/>
      <c r="D46" s="29"/>
      <c r="E46" s="35">
        <f t="shared" si="1"/>
        <v>0</v>
      </c>
      <c r="F46" s="35">
        <f t="shared" si="2"/>
        <v>0</v>
      </c>
      <c r="G46" s="35">
        <f t="shared" si="3"/>
        <v>0</v>
      </c>
      <c r="H46" s="30">
        <v>0.2</v>
      </c>
      <c r="I46" s="30">
        <f t="shared" si="4"/>
        <v>0</v>
      </c>
      <c r="J46" s="30">
        <f t="shared" si="5"/>
        <v>0</v>
      </c>
    </row>
    <row r="47" spans="1:10">
      <c r="A47" s="28">
        <v>46</v>
      </c>
      <c r="B47" s="28"/>
      <c r="C47" s="28"/>
      <c r="D47" s="29"/>
      <c r="E47" s="35">
        <f t="shared" si="1"/>
        <v>0</v>
      </c>
      <c r="F47" s="35">
        <f t="shared" si="2"/>
        <v>0</v>
      </c>
      <c r="G47" s="35">
        <f t="shared" si="3"/>
        <v>0</v>
      </c>
      <c r="H47" s="30">
        <v>0.2</v>
      </c>
      <c r="I47" s="30">
        <f t="shared" si="4"/>
        <v>0</v>
      </c>
      <c r="J47" s="30">
        <f t="shared" si="5"/>
        <v>0</v>
      </c>
    </row>
    <row r="48" spans="1:10">
      <c r="A48" s="28">
        <v>47</v>
      </c>
      <c r="B48" s="28"/>
      <c r="C48" s="28"/>
      <c r="D48" s="29"/>
      <c r="E48" s="35">
        <f t="shared" si="1"/>
        <v>0</v>
      </c>
      <c r="F48" s="35">
        <f t="shared" si="2"/>
        <v>0</v>
      </c>
      <c r="G48" s="35">
        <f t="shared" si="3"/>
        <v>0</v>
      </c>
      <c r="H48" s="30">
        <v>0.2</v>
      </c>
      <c r="I48" s="30">
        <f t="shared" si="4"/>
        <v>0</v>
      </c>
      <c r="J48" s="30">
        <f t="shared" si="5"/>
        <v>0</v>
      </c>
    </row>
    <row r="49" spans="1:10">
      <c r="A49" s="28">
        <v>48</v>
      </c>
      <c r="B49" s="28"/>
      <c r="C49" s="28"/>
      <c r="D49" s="29"/>
      <c r="E49" s="35">
        <f t="shared" si="1"/>
        <v>0</v>
      </c>
      <c r="F49" s="35">
        <f t="shared" si="2"/>
        <v>0</v>
      </c>
      <c r="G49" s="35">
        <f t="shared" si="3"/>
        <v>0</v>
      </c>
      <c r="H49" s="30">
        <v>0.2</v>
      </c>
      <c r="I49" s="30">
        <f t="shared" si="4"/>
        <v>0</v>
      </c>
      <c r="J49" s="30">
        <f t="shared" si="5"/>
        <v>0</v>
      </c>
    </row>
    <row r="50" spans="1:10">
      <c r="A50" s="28">
        <v>49</v>
      </c>
      <c r="B50" s="28"/>
      <c r="C50" s="28"/>
      <c r="D50" s="29"/>
      <c r="E50" s="35">
        <f t="shared" si="1"/>
        <v>0</v>
      </c>
      <c r="F50" s="35">
        <f t="shared" si="2"/>
        <v>0</v>
      </c>
      <c r="G50" s="35">
        <f t="shared" si="3"/>
        <v>0</v>
      </c>
      <c r="H50" s="30">
        <v>0.2</v>
      </c>
      <c r="I50" s="30">
        <f t="shared" si="4"/>
        <v>0</v>
      </c>
      <c r="J50" s="30">
        <f t="shared" si="5"/>
        <v>0</v>
      </c>
    </row>
    <row r="51" spans="1:10">
      <c r="A51" s="28">
        <v>50</v>
      </c>
      <c r="B51" s="28"/>
      <c r="C51" s="28"/>
      <c r="D51" s="29"/>
      <c r="E51" s="35">
        <f t="shared" si="1"/>
        <v>0</v>
      </c>
      <c r="F51" s="35">
        <f t="shared" si="2"/>
        <v>0</v>
      </c>
      <c r="G51" s="35">
        <f t="shared" si="3"/>
        <v>0</v>
      </c>
      <c r="H51" s="30">
        <v>0.2</v>
      </c>
      <c r="I51" s="30">
        <f t="shared" si="4"/>
        <v>0</v>
      </c>
      <c r="J51" s="30">
        <f t="shared" si="5"/>
        <v>0</v>
      </c>
    </row>
    <row r="52" spans="1:10">
      <c r="A52" s="28">
        <v>51</v>
      </c>
      <c r="B52" s="28"/>
      <c r="C52" s="28"/>
      <c r="D52" s="29"/>
      <c r="E52" s="35">
        <f t="shared" si="1"/>
        <v>0</v>
      </c>
      <c r="F52" s="35">
        <f t="shared" si="2"/>
        <v>0</v>
      </c>
      <c r="G52" s="35">
        <f t="shared" si="3"/>
        <v>0</v>
      </c>
      <c r="H52" s="30">
        <v>0.2</v>
      </c>
      <c r="I52" s="30">
        <f t="shared" si="4"/>
        <v>0</v>
      </c>
      <c r="J52" s="30">
        <f t="shared" si="5"/>
        <v>0</v>
      </c>
    </row>
    <row r="53" spans="1:10">
      <c r="A53" s="28">
        <v>52</v>
      </c>
      <c r="B53" s="28"/>
      <c r="C53" s="28"/>
      <c r="D53" s="29"/>
      <c r="E53" s="35">
        <f t="shared" si="1"/>
        <v>0</v>
      </c>
      <c r="F53" s="35">
        <f t="shared" si="2"/>
        <v>0</v>
      </c>
      <c r="G53" s="35">
        <f t="shared" si="3"/>
        <v>0</v>
      </c>
      <c r="H53" s="30">
        <v>0.2</v>
      </c>
      <c r="I53" s="30">
        <f t="shared" si="4"/>
        <v>0</v>
      </c>
      <c r="J53" s="30">
        <f t="shared" si="5"/>
        <v>0</v>
      </c>
    </row>
    <row r="54" spans="1:10">
      <c r="A54" s="28">
        <v>53</v>
      </c>
      <c r="B54" s="28"/>
      <c r="C54" s="28"/>
      <c r="D54" s="29"/>
      <c r="E54" s="35">
        <f t="shared" si="1"/>
        <v>0</v>
      </c>
      <c r="F54" s="35">
        <f t="shared" si="2"/>
        <v>0</v>
      </c>
      <c r="G54" s="35">
        <f t="shared" si="3"/>
        <v>0</v>
      </c>
      <c r="H54" s="30">
        <v>0.2</v>
      </c>
      <c r="I54" s="30">
        <f t="shared" si="4"/>
        <v>0</v>
      </c>
      <c r="J54" s="30">
        <f t="shared" si="5"/>
        <v>0</v>
      </c>
    </row>
    <row r="55" spans="1:10">
      <c r="A55" s="28">
        <v>54</v>
      </c>
      <c r="B55" s="28"/>
      <c r="C55" s="28"/>
      <c r="D55" s="29"/>
      <c r="E55" s="35">
        <f t="shared" si="1"/>
        <v>0</v>
      </c>
      <c r="F55" s="35">
        <f t="shared" si="2"/>
        <v>0</v>
      </c>
      <c r="G55" s="35">
        <f t="shared" si="3"/>
        <v>0</v>
      </c>
      <c r="H55" s="30">
        <v>0.2</v>
      </c>
      <c r="I55" s="30">
        <f t="shared" si="4"/>
        <v>0</v>
      </c>
      <c r="J55" s="30">
        <f t="shared" si="5"/>
        <v>0</v>
      </c>
    </row>
    <row r="56" spans="1:10">
      <c r="A56" s="28">
        <v>55</v>
      </c>
      <c r="B56" s="28"/>
      <c r="C56" s="28"/>
      <c r="D56" s="29"/>
      <c r="E56" s="35">
        <f t="shared" si="1"/>
        <v>0</v>
      </c>
      <c r="F56" s="35">
        <f t="shared" si="2"/>
        <v>0</v>
      </c>
      <c r="G56" s="35">
        <f t="shared" si="3"/>
        <v>0</v>
      </c>
      <c r="H56" s="30">
        <v>0.2</v>
      </c>
      <c r="I56" s="30">
        <f t="shared" si="4"/>
        <v>0</v>
      </c>
      <c r="J56" s="30">
        <f t="shared" si="5"/>
        <v>0</v>
      </c>
    </row>
    <row r="57" spans="1:10">
      <c r="A57" s="28">
        <v>56</v>
      </c>
      <c r="B57" s="28"/>
      <c r="C57" s="28"/>
      <c r="D57" s="29"/>
      <c r="E57" s="35">
        <f t="shared" si="1"/>
        <v>0</v>
      </c>
      <c r="F57" s="35">
        <f t="shared" si="2"/>
        <v>0</v>
      </c>
      <c r="G57" s="35">
        <f t="shared" si="3"/>
        <v>0</v>
      </c>
      <c r="H57" s="30">
        <v>0.2</v>
      </c>
      <c r="I57" s="30">
        <f t="shared" si="4"/>
        <v>0</v>
      </c>
      <c r="J57" s="30">
        <f t="shared" si="5"/>
        <v>0</v>
      </c>
    </row>
    <row r="58" spans="1:10">
      <c r="A58" s="28">
        <v>57</v>
      </c>
      <c r="B58" s="28"/>
      <c r="C58" s="28"/>
      <c r="D58" s="29"/>
      <c r="E58" s="35">
        <f t="shared" si="1"/>
        <v>0</v>
      </c>
      <c r="F58" s="35">
        <f t="shared" si="2"/>
        <v>0</v>
      </c>
      <c r="G58" s="35">
        <f t="shared" si="3"/>
        <v>0</v>
      </c>
      <c r="H58" s="30">
        <v>0.2</v>
      </c>
      <c r="I58" s="30">
        <f t="shared" si="4"/>
        <v>0</v>
      </c>
      <c r="J58" s="30">
        <f t="shared" si="5"/>
        <v>0</v>
      </c>
    </row>
    <row r="59" spans="1:10">
      <c r="A59" s="28">
        <v>58</v>
      </c>
      <c r="B59" s="28"/>
      <c r="C59" s="28"/>
      <c r="D59" s="29"/>
      <c r="E59" s="35">
        <f t="shared" si="1"/>
        <v>0</v>
      </c>
      <c r="F59" s="35">
        <f t="shared" si="2"/>
        <v>0</v>
      </c>
      <c r="G59" s="35">
        <f t="shared" si="3"/>
        <v>0</v>
      </c>
      <c r="H59" s="30">
        <v>0.2</v>
      </c>
      <c r="I59" s="30">
        <f t="shared" si="4"/>
        <v>0</v>
      </c>
      <c r="J59" s="30">
        <f t="shared" si="5"/>
        <v>0</v>
      </c>
    </row>
    <row r="60" spans="1:10">
      <c r="A60" s="28">
        <v>59</v>
      </c>
      <c r="B60" s="28"/>
      <c r="C60" s="28"/>
      <c r="D60" s="29"/>
      <c r="E60" s="35">
        <f t="shared" si="1"/>
        <v>0</v>
      </c>
      <c r="F60" s="35">
        <f t="shared" si="2"/>
        <v>0</v>
      </c>
      <c r="G60" s="35">
        <f t="shared" si="3"/>
        <v>0</v>
      </c>
      <c r="H60" s="30">
        <v>0.2</v>
      </c>
      <c r="I60" s="30">
        <f t="shared" si="4"/>
        <v>0</v>
      </c>
      <c r="J60" s="30">
        <f t="shared" si="5"/>
        <v>0</v>
      </c>
    </row>
    <row r="61" spans="1:10">
      <c r="A61" s="28">
        <v>60</v>
      </c>
      <c r="B61" s="28"/>
      <c r="C61" s="28"/>
      <c r="D61" s="29"/>
      <c r="E61" s="35">
        <f t="shared" si="1"/>
        <v>0</v>
      </c>
      <c r="F61" s="35">
        <f t="shared" si="2"/>
        <v>0</v>
      </c>
      <c r="G61" s="35">
        <f t="shared" si="3"/>
        <v>0</v>
      </c>
      <c r="H61" s="30">
        <v>0.2</v>
      </c>
      <c r="I61" s="30">
        <f t="shared" si="4"/>
        <v>0</v>
      </c>
      <c r="J61" s="30">
        <f t="shared" si="5"/>
        <v>0</v>
      </c>
    </row>
    <row r="62" spans="1:10">
      <c r="A62" s="28">
        <v>61</v>
      </c>
      <c r="B62" s="28"/>
      <c r="C62" s="28"/>
      <c r="D62" s="29"/>
      <c r="E62" s="35">
        <f t="shared" si="1"/>
        <v>0</v>
      </c>
      <c r="F62" s="35">
        <f t="shared" si="2"/>
        <v>0</v>
      </c>
      <c r="G62" s="35">
        <f t="shared" si="3"/>
        <v>0</v>
      </c>
      <c r="H62" s="30">
        <v>0.2</v>
      </c>
      <c r="I62" s="30">
        <f t="shared" si="4"/>
        <v>0</v>
      </c>
      <c r="J62" s="30">
        <f t="shared" si="5"/>
        <v>0</v>
      </c>
    </row>
    <row r="63" spans="1:10">
      <c r="A63" s="28">
        <v>62</v>
      </c>
      <c r="B63" s="28"/>
      <c r="C63" s="28"/>
      <c r="D63" s="29"/>
      <c r="E63" s="35">
        <f t="shared" si="1"/>
        <v>0</v>
      </c>
      <c r="F63" s="35">
        <f t="shared" si="2"/>
        <v>0</v>
      </c>
      <c r="G63" s="35">
        <f t="shared" si="3"/>
        <v>0</v>
      </c>
      <c r="H63" s="30">
        <v>0.2</v>
      </c>
      <c r="I63" s="30">
        <f t="shared" si="4"/>
        <v>0</v>
      </c>
      <c r="J63" s="30">
        <f t="shared" si="5"/>
        <v>0</v>
      </c>
    </row>
    <row r="64" spans="1:10">
      <c r="A64" s="28">
        <v>63</v>
      </c>
      <c r="B64" s="28"/>
      <c r="C64" s="28"/>
      <c r="D64" s="29"/>
      <c r="E64" s="35">
        <f t="shared" si="1"/>
        <v>0</v>
      </c>
      <c r="F64" s="35">
        <f t="shared" si="2"/>
        <v>0</v>
      </c>
      <c r="G64" s="35">
        <f t="shared" si="3"/>
        <v>0</v>
      </c>
      <c r="H64" s="30">
        <v>0.2</v>
      </c>
      <c r="I64" s="30">
        <f t="shared" si="4"/>
        <v>0</v>
      </c>
      <c r="J64" s="30">
        <f t="shared" si="5"/>
        <v>0</v>
      </c>
    </row>
    <row r="65" spans="1:10">
      <c r="A65" s="28">
        <v>64</v>
      </c>
      <c r="B65" s="28"/>
      <c r="C65" s="28"/>
      <c r="D65" s="29"/>
      <c r="E65" s="35">
        <f t="shared" si="1"/>
        <v>0</v>
      </c>
      <c r="F65" s="35">
        <f t="shared" si="2"/>
        <v>0</v>
      </c>
      <c r="G65" s="35">
        <f t="shared" si="3"/>
        <v>0</v>
      </c>
      <c r="H65" s="30">
        <v>0.2</v>
      </c>
      <c r="I65" s="30">
        <f t="shared" si="4"/>
        <v>0</v>
      </c>
      <c r="J65" s="30">
        <f t="shared" si="5"/>
        <v>0</v>
      </c>
    </row>
    <row r="66" spans="1:10">
      <c r="A66" s="28">
        <v>65</v>
      </c>
      <c r="B66" s="28"/>
      <c r="C66" s="28"/>
      <c r="D66" s="29"/>
      <c r="E66" s="35">
        <f t="shared" si="1"/>
        <v>0</v>
      </c>
      <c r="F66" s="35">
        <f t="shared" si="2"/>
        <v>0</v>
      </c>
      <c r="G66" s="35">
        <f t="shared" si="3"/>
        <v>0</v>
      </c>
      <c r="H66" s="30">
        <v>0.2</v>
      </c>
      <c r="I66" s="30">
        <f t="shared" si="4"/>
        <v>0</v>
      </c>
      <c r="J66" s="30">
        <f t="shared" ref="J66:J97" si="6">ROUND(D66-I66,2)</f>
        <v>0</v>
      </c>
    </row>
    <row r="67" spans="1:10">
      <c r="A67" s="28">
        <v>66</v>
      </c>
      <c r="B67" s="28"/>
      <c r="C67" s="28"/>
      <c r="D67" s="29"/>
      <c r="E67" s="35">
        <f t="shared" ref="E67:E130" si="7">IF(D67&gt;0,IF(D67&lt;=4000,800,ROUND(D67*20%,2)),0)</f>
        <v>0</v>
      </c>
      <c r="F67" s="35">
        <f t="shared" ref="F67:F130" si="8">MAX(ROUND((D67-E67)*0.3,2),0)</f>
        <v>0</v>
      </c>
      <c r="G67" s="35">
        <f t="shared" ref="G67:G130" si="9">MAX((D67-E67-F67),0)</f>
        <v>0</v>
      </c>
      <c r="H67" s="30">
        <v>0.2</v>
      </c>
      <c r="I67" s="30">
        <f t="shared" ref="I67:I130" si="10">ROUND(G67*H67,2)</f>
        <v>0</v>
      </c>
      <c r="J67" s="30">
        <f t="shared" si="6"/>
        <v>0</v>
      </c>
    </row>
    <row r="68" spans="1:10">
      <c r="A68" s="28">
        <v>67</v>
      </c>
      <c r="B68" s="28"/>
      <c r="C68" s="28"/>
      <c r="D68" s="29"/>
      <c r="E68" s="35">
        <f t="shared" si="7"/>
        <v>0</v>
      </c>
      <c r="F68" s="35">
        <f t="shared" si="8"/>
        <v>0</v>
      </c>
      <c r="G68" s="35">
        <f t="shared" si="9"/>
        <v>0</v>
      </c>
      <c r="H68" s="30">
        <v>0.2</v>
      </c>
      <c r="I68" s="30">
        <f t="shared" si="10"/>
        <v>0</v>
      </c>
      <c r="J68" s="30">
        <f t="shared" si="6"/>
        <v>0</v>
      </c>
    </row>
    <row r="69" spans="1:10">
      <c r="A69" s="28">
        <v>68</v>
      </c>
      <c r="B69" s="28"/>
      <c r="C69" s="28"/>
      <c r="D69" s="29"/>
      <c r="E69" s="35">
        <f t="shared" si="7"/>
        <v>0</v>
      </c>
      <c r="F69" s="35">
        <f t="shared" si="8"/>
        <v>0</v>
      </c>
      <c r="G69" s="35">
        <f t="shared" si="9"/>
        <v>0</v>
      </c>
      <c r="H69" s="30">
        <v>0.2</v>
      </c>
      <c r="I69" s="30">
        <f t="shared" si="10"/>
        <v>0</v>
      </c>
      <c r="J69" s="30">
        <f t="shared" si="6"/>
        <v>0</v>
      </c>
    </row>
    <row r="70" spans="1:10">
      <c r="A70" s="28">
        <v>69</v>
      </c>
      <c r="B70" s="28"/>
      <c r="C70" s="28"/>
      <c r="D70" s="29"/>
      <c r="E70" s="35">
        <f t="shared" si="7"/>
        <v>0</v>
      </c>
      <c r="F70" s="35">
        <f t="shared" si="8"/>
        <v>0</v>
      </c>
      <c r="G70" s="35">
        <f t="shared" si="9"/>
        <v>0</v>
      </c>
      <c r="H70" s="30">
        <v>0.2</v>
      </c>
      <c r="I70" s="30">
        <f t="shared" si="10"/>
        <v>0</v>
      </c>
      <c r="J70" s="30">
        <f t="shared" si="6"/>
        <v>0</v>
      </c>
    </row>
    <row r="71" spans="1:10">
      <c r="A71" s="28">
        <v>70</v>
      </c>
      <c r="B71" s="28"/>
      <c r="C71" s="28"/>
      <c r="D71" s="29"/>
      <c r="E71" s="35">
        <f t="shared" si="7"/>
        <v>0</v>
      </c>
      <c r="F71" s="35">
        <f t="shared" si="8"/>
        <v>0</v>
      </c>
      <c r="G71" s="35">
        <f t="shared" si="9"/>
        <v>0</v>
      </c>
      <c r="H71" s="30">
        <v>0.2</v>
      </c>
      <c r="I71" s="30">
        <f t="shared" si="10"/>
        <v>0</v>
      </c>
      <c r="J71" s="30">
        <f t="shared" si="6"/>
        <v>0</v>
      </c>
    </row>
    <row r="72" spans="1:10">
      <c r="A72" s="28">
        <v>71</v>
      </c>
      <c r="B72" s="28"/>
      <c r="C72" s="28"/>
      <c r="D72" s="29"/>
      <c r="E72" s="35">
        <f t="shared" si="7"/>
        <v>0</v>
      </c>
      <c r="F72" s="35">
        <f t="shared" si="8"/>
        <v>0</v>
      </c>
      <c r="G72" s="35">
        <f t="shared" si="9"/>
        <v>0</v>
      </c>
      <c r="H72" s="30">
        <v>0.2</v>
      </c>
      <c r="I72" s="30">
        <f t="shared" si="10"/>
        <v>0</v>
      </c>
      <c r="J72" s="30">
        <f t="shared" si="6"/>
        <v>0</v>
      </c>
    </row>
    <row r="73" spans="1:10">
      <c r="A73" s="28">
        <v>72</v>
      </c>
      <c r="B73" s="28"/>
      <c r="C73" s="28"/>
      <c r="D73" s="29"/>
      <c r="E73" s="35">
        <f t="shared" si="7"/>
        <v>0</v>
      </c>
      <c r="F73" s="35">
        <f t="shared" si="8"/>
        <v>0</v>
      </c>
      <c r="G73" s="35">
        <f t="shared" si="9"/>
        <v>0</v>
      </c>
      <c r="H73" s="30">
        <v>0.2</v>
      </c>
      <c r="I73" s="30">
        <f t="shared" si="10"/>
        <v>0</v>
      </c>
      <c r="J73" s="30">
        <f t="shared" si="6"/>
        <v>0</v>
      </c>
    </row>
    <row r="74" spans="1:10">
      <c r="A74" s="28">
        <v>73</v>
      </c>
      <c r="B74" s="28"/>
      <c r="C74" s="28"/>
      <c r="D74" s="29"/>
      <c r="E74" s="35">
        <f t="shared" si="7"/>
        <v>0</v>
      </c>
      <c r="F74" s="35">
        <f t="shared" si="8"/>
        <v>0</v>
      </c>
      <c r="G74" s="35">
        <f t="shared" si="9"/>
        <v>0</v>
      </c>
      <c r="H74" s="30">
        <v>0.2</v>
      </c>
      <c r="I74" s="30">
        <f t="shared" si="10"/>
        <v>0</v>
      </c>
      <c r="J74" s="30">
        <f t="shared" si="6"/>
        <v>0</v>
      </c>
    </row>
    <row r="75" spans="1:10">
      <c r="A75" s="28">
        <v>74</v>
      </c>
      <c r="B75" s="28"/>
      <c r="C75" s="28"/>
      <c r="D75" s="29"/>
      <c r="E75" s="35">
        <f t="shared" si="7"/>
        <v>0</v>
      </c>
      <c r="F75" s="35">
        <f t="shared" si="8"/>
        <v>0</v>
      </c>
      <c r="G75" s="35">
        <f t="shared" si="9"/>
        <v>0</v>
      </c>
      <c r="H75" s="30">
        <v>0.2</v>
      </c>
      <c r="I75" s="30">
        <f t="shared" si="10"/>
        <v>0</v>
      </c>
      <c r="J75" s="30">
        <f t="shared" si="6"/>
        <v>0</v>
      </c>
    </row>
    <row r="76" spans="1:10">
      <c r="A76" s="28">
        <v>75</v>
      </c>
      <c r="B76" s="28"/>
      <c r="C76" s="28"/>
      <c r="D76" s="29"/>
      <c r="E76" s="35">
        <f t="shared" si="7"/>
        <v>0</v>
      </c>
      <c r="F76" s="35">
        <f t="shared" si="8"/>
        <v>0</v>
      </c>
      <c r="G76" s="35">
        <f t="shared" si="9"/>
        <v>0</v>
      </c>
      <c r="H76" s="30">
        <v>0.2</v>
      </c>
      <c r="I76" s="30">
        <f t="shared" si="10"/>
        <v>0</v>
      </c>
      <c r="J76" s="30">
        <f t="shared" si="6"/>
        <v>0</v>
      </c>
    </row>
    <row r="77" spans="1:10">
      <c r="A77" s="28">
        <v>76</v>
      </c>
      <c r="B77" s="28"/>
      <c r="C77" s="28"/>
      <c r="D77" s="29"/>
      <c r="E77" s="35">
        <f t="shared" si="7"/>
        <v>0</v>
      </c>
      <c r="F77" s="35">
        <f t="shared" si="8"/>
        <v>0</v>
      </c>
      <c r="G77" s="35">
        <f t="shared" si="9"/>
        <v>0</v>
      </c>
      <c r="H77" s="30">
        <v>0.2</v>
      </c>
      <c r="I77" s="30">
        <f t="shared" si="10"/>
        <v>0</v>
      </c>
      <c r="J77" s="30">
        <f t="shared" si="6"/>
        <v>0</v>
      </c>
    </row>
    <row r="78" spans="1:10">
      <c r="A78" s="28">
        <v>77</v>
      </c>
      <c r="B78" s="28"/>
      <c r="C78" s="28"/>
      <c r="D78" s="29"/>
      <c r="E78" s="35">
        <f t="shared" si="7"/>
        <v>0</v>
      </c>
      <c r="F78" s="35">
        <f t="shared" si="8"/>
        <v>0</v>
      </c>
      <c r="G78" s="35">
        <f t="shared" si="9"/>
        <v>0</v>
      </c>
      <c r="H78" s="30">
        <v>0.2</v>
      </c>
      <c r="I78" s="30">
        <f t="shared" si="10"/>
        <v>0</v>
      </c>
      <c r="J78" s="30">
        <f t="shared" si="6"/>
        <v>0</v>
      </c>
    </row>
    <row r="79" spans="1:10">
      <c r="A79" s="28">
        <v>78</v>
      </c>
      <c r="B79" s="28"/>
      <c r="C79" s="28"/>
      <c r="D79" s="29"/>
      <c r="E79" s="35">
        <f t="shared" si="7"/>
        <v>0</v>
      </c>
      <c r="F79" s="35">
        <f t="shared" si="8"/>
        <v>0</v>
      </c>
      <c r="G79" s="35">
        <f t="shared" si="9"/>
        <v>0</v>
      </c>
      <c r="H79" s="30">
        <v>0.2</v>
      </c>
      <c r="I79" s="30">
        <f t="shared" si="10"/>
        <v>0</v>
      </c>
      <c r="J79" s="30">
        <f t="shared" si="6"/>
        <v>0</v>
      </c>
    </row>
    <row r="80" spans="1:10">
      <c r="A80" s="28">
        <v>79</v>
      </c>
      <c r="B80" s="28"/>
      <c r="C80" s="28"/>
      <c r="D80" s="29"/>
      <c r="E80" s="35">
        <f t="shared" si="7"/>
        <v>0</v>
      </c>
      <c r="F80" s="35">
        <f t="shared" si="8"/>
        <v>0</v>
      </c>
      <c r="G80" s="35">
        <f t="shared" si="9"/>
        <v>0</v>
      </c>
      <c r="H80" s="30">
        <v>0.2</v>
      </c>
      <c r="I80" s="30">
        <f t="shared" si="10"/>
        <v>0</v>
      </c>
      <c r="J80" s="30">
        <f t="shared" si="6"/>
        <v>0</v>
      </c>
    </row>
    <row r="81" spans="1:10">
      <c r="A81" s="28">
        <v>80</v>
      </c>
      <c r="B81" s="28"/>
      <c r="C81" s="28"/>
      <c r="D81" s="29"/>
      <c r="E81" s="35">
        <f t="shared" si="7"/>
        <v>0</v>
      </c>
      <c r="F81" s="35">
        <f t="shared" si="8"/>
        <v>0</v>
      </c>
      <c r="G81" s="35">
        <f t="shared" si="9"/>
        <v>0</v>
      </c>
      <c r="H81" s="30">
        <v>0.2</v>
      </c>
      <c r="I81" s="30">
        <f t="shared" si="10"/>
        <v>0</v>
      </c>
      <c r="J81" s="30">
        <f t="shared" si="6"/>
        <v>0</v>
      </c>
    </row>
    <row r="82" spans="1:10">
      <c r="A82" s="28">
        <v>81</v>
      </c>
      <c r="B82" s="28"/>
      <c r="C82" s="28"/>
      <c r="D82" s="29"/>
      <c r="E82" s="35">
        <f t="shared" si="7"/>
        <v>0</v>
      </c>
      <c r="F82" s="35">
        <f t="shared" si="8"/>
        <v>0</v>
      </c>
      <c r="G82" s="35">
        <f t="shared" si="9"/>
        <v>0</v>
      </c>
      <c r="H82" s="30">
        <v>0.2</v>
      </c>
      <c r="I82" s="30">
        <f t="shared" si="10"/>
        <v>0</v>
      </c>
      <c r="J82" s="30">
        <f t="shared" si="6"/>
        <v>0</v>
      </c>
    </row>
    <row r="83" spans="1:10">
      <c r="A83" s="28">
        <v>82</v>
      </c>
      <c r="B83" s="28"/>
      <c r="C83" s="28"/>
      <c r="D83" s="29"/>
      <c r="E83" s="35">
        <f t="shared" si="7"/>
        <v>0</v>
      </c>
      <c r="F83" s="35">
        <f t="shared" si="8"/>
        <v>0</v>
      </c>
      <c r="G83" s="35">
        <f t="shared" si="9"/>
        <v>0</v>
      </c>
      <c r="H83" s="30">
        <v>0.2</v>
      </c>
      <c r="I83" s="30">
        <f t="shared" si="10"/>
        <v>0</v>
      </c>
      <c r="J83" s="30">
        <f t="shared" si="6"/>
        <v>0</v>
      </c>
    </row>
    <row r="84" spans="1:10">
      <c r="A84" s="28">
        <v>83</v>
      </c>
      <c r="B84" s="28"/>
      <c r="C84" s="28"/>
      <c r="D84" s="29"/>
      <c r="E84" s="35">
        <f t="shared" si="7"/>
        <v>0</v>
      </c>
      <c r="F84" s="35">
        <f t="shared" si="8"/>
        <v>0</v>
      </c>
      <c r="G84" s="35">
        <f t="shared" si="9"/>
        <v>0</v>
      </c>
      <c r="H84" s="30">
        <v>0.2</v>
      </c>
      <c r="I84" s="30">
        <f t="shared" si="10"/>
        <v>0</v>
      </c>
      <c r="J84" s="30">
        <f t="shared" si="6"/>
        <v>0</v>
      </c>
    </row>
    <row r="85" spans="1:10">
      <c r="A85" s="28">
        <v>84</v>
      </c>
      <c r="B85" s="28"/>
      <c r="C85" s="28"/>
      <c r="D85" s="29"/>
      <c r="E85" s="35">
        <f t="shared" si="7"/>
        <v>0</v>
      </c>
      <c r="F85" s="35">
        <f t="shared" si="8"/>
        <v>0</v>
      </c>
      <c r="G85" s="35">
        <f t="shared" si="9"/>
        <v>0</v>
      </c>
      <c r="H85" s="30">
        <v>0.2</v>
      </c>
      <c r="I85" s="30">
        <f t="shared" si="10"/>
        <v>0</v>
      </c>
      <c r="J85" s="30">
        <f t="shared" si="6"/>
        <v>0</v>
      </c>
    </row>
    <row r="86" spans="1:10">
      <c r="A86" s="28">
        <v>85</v>
      </c>
      <c r="B86" s="28"/>
      <c r="C86" s="28"/>
      <c r="D86" s="29"/>
      <c r="E86" s="35">
        <f t="shared" si="7"/>
        <v>0</v>
      </c>
      <c r="F86" s="35">
        <f t="shared" si="8"/>
        <v>0</v>
      </c>
      <c r="G86" s="35">
        <f t="shared" si="9"/>
        <v>0</v>
      </c>
      <c r="H86" s="30">
        <v>0.2</v>
      </c>
      <c r="I86" s="30">
        <f t="shared" si="10"/>
        <v>0</v>
      </c>
      <c r="J86" s="30">
        <f t="shared" si="6"/>
        <v>0</v>
      </c>
    </row>
    <row r="87" spans="1:10">
      <c r="A87" s="28">
        <v>86</v>
      </c>
      <c r="B87" s="28"/>
      <c r="C87" s="28"/>
      <c r="D87" s="29"/>
      <c r="E87" s="35">
        <f t="shared" si="7"/>
        <v>0</v>
      </c>
      <c r="F87" s="35">
        <f t="shared" si="8"/>
        <v>0</v>
      </c>
      <c r="G87" s="35">
        <f t="shared" si="9"/>
        <v>0</v>
      </c>
      <c r="H87" s="30">
        <v>0.2</v>
      </c>
      <c r="I87" s="30">
        <f t="shared" si="10"/>
        <v>0</v>
      </c>
      <c r="J87" s="30">
        <f t="shared" si="6"/>
        <v>0</v>
      </c>
    </row>
    <row r="88" spans="1:10">
      <c r="A88" s="28">
        <v>87</v>
      </c>
      <c r="B88" s="28"/>
      <c r="C88" s="28"/>
      <c r="D88" s="29"/>
      <c r="E88" s="35">
        <f t="shared" si="7"/>
        <v>0</v>
      </c>
      <c r="F88" s="35">
        <f t="shared" si="8"/>
        <v>0</v>
      </c>
      <c r="G88" s="35">
        <f t="shared" si="9"/>
        <v>0</v>
      </c>
      <c r="H88" s="30">
        <v>0.2</v>
      </c>
      <c r="I88" s="30">
        <f t="shared" si="10"/>
        <v>0</v>
      </c>
      <c r="J88" s="30">
        <f t="shared" si="6"/>
        <v>0</v>
      </c>
    </row>
    <row r="89" spans="1:10">
      <c r="A89" s="28">
        <v>88</v>
      </c>
      <c r="B89" s="28"/>
      <c r="C89" s="28"/>
      <c r="D89" s="29"/>
      <c r="E89" s="35">
        <f t="shared" si="7"/>
        <v>0</v>
      </c>
      <c r="F89" s="35">
        <f t="shared" si="8"/>
        <v>0</v>
      </c>
      <c r="G89" s="35">
        <f t="shared" si="9"/>
        <v>0</v>
      </c>
      <c r="H89" s="30">
        <v>0.2</v>
      </c>
      <c r="I89" s="30">
        <f t="shared" si="10"/>
        <v>0</v>
      </c>
      <c r="J89" s="30">
        <f t="shared" si="6"/>
        <v>0</v>
      </c>
    </row>
    <row r="90" spans="1:10">
      <c r="A90" s="28">
        <v>89</v>
      </c>
      <c r="B90" s="28"/>
      <c r="C90" s="28"/>
      <c r="D90" s="29"/>
      <c r="E90" s="35">
        <f t="shared" si="7"/>
        <v>0</v>
      </c>
      <c r="F90" s="35">
        <f t="shared" si="8"/>
        <v>0</v>
      </c>
      <c r="G90" s="35">
        <f t="shared" si="9"/>
        <v>0</v>
      </c>
      <c r="H90" s="30">
        <v>0.2</v>
      </c>
      <c r="I90" s="30">
        <f t="shared" si="10"/>
        <v>0</v>
      </c>
      <c r="J90" s="30">
        <f t="shared" si="6"/>
        <v>0</v>
      </c>
    </row>
    <row r="91" spans="1:10">
      <c r="A91" s="28">
        <v>90</v>
      </c>
      <c r="B91" s="28"/>
      <c r="C91" s="28"/>
      <c r="D91" s="29"/>
      <c r="E91" s="35">
        <f t="shared" si="7"/>
        <v>0</v>
      </c>
      <c r="F91" s="35">
        <f t="shared" si="8"/>
        <v>0</v>
      </c>
      <c r="G91" s="35">
        <f t="shared" si="9"/>
        <v>0</v>
      </c>
      <c r="H91" s="30">
        <v>0.2</v>
      </c>
      <c r="I91" s="30">
        <f t="shared" si="10"/>
        <v>0</v>
      </c>
      <c r="J91" s="30">
        <f t="shared" si="6"/>
        <v>0</v>
      </c>
    </row>
    <row r="92" spans="1:10">
      <c r="A92" s="28">
        <v>91</v>
      </c>
      <c r="B92" s="28"/>
      <c r="C92" s="28"/>
      <c r="D92" s="29"/>
      <c r="E92" s="35">
        <f t="shared" si="7"/>
        <v>0</v>
      </c>
      <c r="F92" s="35">
        <f t="shared" si="8"/>
        <v>0</v>
      </c>
      <c r="G92" s="35">
        <f t="shared" si="9"/>
        <v>0</v>
      </c>
      <c r="H92" s="30">
        <v>0.2</v>
      </c>
      <c r="I92" s="30">
        <f t="shared" si="10"/>
        <v>0</v>
      </c>
      <c r="J92" s="30">
        <f t="shared" si="6"/>
        <v>0</v>
      </c>
    </row>
    <row r="93" spans="1:10">
      <c r="A93" s="28">
        <v>92</v>
      </c>
      <c r="B93" s="28"/>
      <c r="C93" s="28"/>
      <c r="D93" s="29"/>
      <c r="E93" s="35">
        <f t="shared" si="7"/>
        <v>0</v>
      </c>
      <c r="F93" s="35">
        <f t="shared" si="8"/>
        <v>0</v>
      </c>
      <c r="G93" s="35">
        <f t="shared" si="9"/>
        <v>0</v>
      </c>
      <c r="H93" s="30">
        <v>0.2</v>
      </c>
      <c r="I93" s="30">
        <f t="shared" si="10"/>
        <v>0</v>
      </c>
      <c r="J93" s="30">
        <f t="shared" si="6"/>
        <v>0</v>
      </c>
    </row>
    <row r="94" spans="1:10">
      <c r="A94" s="28">
        <v>93</v>
      </c>
      <c r="B94" s="28"/>
      <c r="C94" s="28"/>
      <c r="D94" s="29"/>
      <c r="E94" s="35">
        <f t="shared" si="7"/>
        <v>0</v>
      </c>
      <c r="F94" s="35">
        <f t="shared" si="8"/>
        <v>0</v>
      </c>
      <c r="G94" s="35">
        <f t="shared" si="9"/>
        <v>0</v>
      </c>
      <c r="H94" s="30">
        <v>0.2</v>
      </c>
      <c r="I94" s="30">
        <f t="shared" si="10"/>
        <v>0</v>
      </c>
      <c r="J94" s="30">
        <f t="shared" si="6"/>
        <v>0</v>
      </c>
    </row>
    <row r="95" spans="1:10">
      <c r="A95" s="28">
        <v>94</v>
      </c>
      <c r="B95" s="28"/>
      <c r="C95" s="28"/>
      <c r="D95" s="29"/>
      <c r="E95" s="35">
        <f t="shared" si="7"/>
        <v>0</v>
      </c>
      <c r="F95" s="35">
        <f t="shared" si="8"/>
        <v>0</v>
      </c>
      <c r="G95" s="35">
        <f t="shared" si="9"/>
        <v>0</v>
      </c>
      <c r="H95" s="30">
        <v>0.2</v>
      </c>
      <c r="I95" s="30">
        <f t="shared" si="10"/>
        <v>0</v>
      </c>
      <c r="J95" s="30">
        <f t="shared" si="6"/>
        <v>0</v>
      </c>
    </row>
    <row r="96" spans="1:10">
      <c r="A96" s="28">
        <v>95</v>
      </c>
      <c r="B96" s="28"/>
      <c r="C96" s="28"/>
      <c r="D96" s="29"/>
      <c r="E96" s="35">
        <f t="shared" si="7"/>
        <v>0</v>
      </c>
      <c r="F96" s="35">
        <f t="shared" si="8"/>
        <v>0</v>
      </c>
      <c r="G96" s="35">
        <f t="shared" si="9"/>
        <v>0</v>
      </c>
      <c r="H96" s="30">
        <v>0.2</v>
      </c>
      <c r="I96" s="30">
        <f t="shared" si="10"/>
        <v>0</v>
      </c>
      <c r="J96" s="30">
        <f t="shared" si="6"/>
        <v>0</v>
      </c>
    </row>
    <row r="97" spans="1:10">
      <c r="A97" s="28">
        <v>96</v>
      </c>
      <c r="B97" s="28"/>
      <c r="C97" s="28"/>
      <c r="D97" s="29"/>
      <c r="E97" s="35">
        <f t="shared" si="7"/>
        <v>0</v>
      </c>
      <c r="F97" s="35">
        <f t="shared" si="8"/>
        <v>0</v>
      </c>
      <c r="G97" s="35">
        <f t="shared" si="9"/>
        <v>0</v>
      </c>
      <c r="H97" s="30">
        <v>0.2</v>
      </c>
      <c r="I97" s="30">
        <f t="shared" si="10"/>
        <v>0</v>
      </c>
      <c r="J97" s="30">
        <f t="shared" si="6"/>
        <v>0</v>
      </c>
    </row>
    <row r="98" spans="1:10">
      <c r="A98" s="28">
        <v>97</v>
      </c>
      <c r="B98" s="28"/>
      <c r="C98" s="28"/>
      <c r="D98" s="29"/>
      <c r="E98" s="35">
        <f t="shared" si="7"/>
        <v>0</v>
      </c>
      <c r="F98" s="35">
        <f t="shared" si="8"/>
        <v>0</v>
      </c>
      <c r="G98" s="35">
        <f t="shared" si="9"/>
        <v>0</v>
      </c>
      <c r="H98" s="30">
        <v>0.2</v>
      </c>
      <c r="I98" s="30">
        <f t="shared" si="10"/>
        <v>0</v>
      </c>
      <c r="J98" s="30">
        <f t="shared" ref="J98:J129" si="11">ROUND(D98-I98,2)</f>
        <v>0</v>
      </c>
    </row>
    <row r="99" spans="1:10">
      <c r="A99" s="28">
        <v>98</v>
      </c>
      <c r="B99" s="28"/>
      <c r="C99" s="28"/>
      <c r="D99" s="29"/>
      <c r="E99" s="35">
        <f t="shared" si="7"/>
        <v>0</v>
      </c>
      <c r="F99" s="35">
        <f t="shared" si="8"/>
        <v>0</v>
      </c>
      <c r="G99" s="35">
        <f t="shared" si="9"/>
        <v>0</v>
      </c>
      <c r="H99" s="30">
        <v>0.2</v>
      </c>
      <c r="I99" s="30">
        <f t="shared" si="10"/>
        <v>0</v>
      </c>
      <c r="J99" s="30">
        <f t="shared" si="11"/>
        <v>0</v>
      </c>
    </row>
    <row r="100" spans="1:10">
      <c r="A100" s="28">
        <v>99</v>
      </c>
      <c r="B100" s="28"/>
      <c r="C100" s="28"/>
      <c r="D100" s="29"/>
      <c r="E100" s="35">
        <f t="shared" si="7"/>
        <v>0</v>
      </c>
      <c r="F100" s="35">
        <f t="shared" si="8"/>
        <v>0</v>
      </c>
      <c r="G100" s="35">
        <f t="shared" si="9"/>
        <v>0</v>
      </c>
      <c r="H100" s="30">
        <v>0.2</v>
      </c>
      <c r="I100" s="30">
        <f t="shared" si="10"/>
        <v>0</v>
      </c>
      <c r="J100" s="30">
        <f t="shared" si="11"/>
        <v>0</v>
      </c>
    </row>
    <row r="101" spans="1:10">
      <c r="A101" s="28">
        <v>100</v>
      </c>
      <c r="B101" s="28"/>
      <c r="C101" s="28"/>
      <c r="D101" s="29"/>
      <c r="E101" s="35">
        <f t="shared" si="7"/>
        <v>0</v>
      </c>
      <c r="F101" s="35">
        <f t="shared" si="8"/>
        <v>0</v>
      </c>
      <c r="G101" s="35">
        <f t="shared" si="9"/>
        <v>0</v>
      </c>
      <c r="H101" s="30">
        <v>0.2</v>
      </c>
      <c r="I101" s="30">
        <f t="shared" si="10"/>
        <v>0</v>
      </c>
      <c r="J101" s="30">
        <f t="shared" si="11"/>
        <v>0</v>
      </c>
    </row>
    <row r="102" spans="1:10">
      <c r="A102" s="28">
        <v>101</v>
      </c>
      <c r="B102" s="28"/>
      <c r="C102" s="28"/>
      <c r="D102" s="29"/>
      <c r="E102" s="35">
        <f t="shared" si="7"/>
        <v>0</v>
      </c>
      <c r="F102" s="35">
        <f t="shared" si="8"/>
        <v>0</v>
      </c>
      <c r="G102" s="35">
        <f t="shared" si="9"/>
        <v>0</v>
      </c>
      <c r="H102" s="30">
        <v>0.2</v>
      </c>
      <c r="I102" s="30">
        <f t="shared" si="10"/>
        <v>0</v>
      </c>
      <c r="J102" s="30">
        <f t="shared" si="11"/>
        <v>0</v>
      </c>
    </row>
    <row r="103" spans="1:10">
      <c r="A103" s="28">
        <v>102</v>
      </c>
      <c r="B103" s="28"/>
      <c r="C103" s="28"/>
      <c r="D103" s="29"/>
      <c r="E103" s="35">
        <f t="shared" si="7"/>
        <v>0</v>
      </c>
      <c r="F103" s="35">
        <f t="shared" si="8"/>
        <v>0</v>
      </c>
      <c r="G103" s="35">
        <f t="shared" si="9"/>
        <v>0</v>
      </c>
      <c r="H103" s="30">
        <v>0.2</v>
      </c>
      <c r="I103" s="30">
        <f t="shared" si="10"/>
        <v>0</v>
      </c>
      <c r="J103" s="30">
        <f t="shared" si="11"/>
        <v>0</v>
      </c>
    </row>
    <row r="104" spans="1:10">
      <c r="A104" s="28">
        <v>103</v>
      </c>
      <c r="B104" s="28"/>
      <c r="C104" s="28"/>
      <c r="D104" s="29"/>
      <c r="E104" s="35">
        <f t="shared" si="7"/>
        <v>0</v>
      </c>
      <c r="F104" s="35">
        <f t="shared" si="8"/>
        <v>0</v>
      </c>
      <c r="G104" s="35">
        <f t="shared" si="9"/>
        <v>0</v>
      </c>
      <c r="H104" s="30">
        <v>0.2</v>
      </c>
      <c r="I104" s="30">
        <f t="shared" si="10"/>
        <v>0</v>
      </c>
      <c r="J104" s="30">
        <f t="shared" si="11"/>
        <v>0</v>
      </c>
    </row>
    <row r="105" spans="1:10">
      <c r="A105" s="28">
        <v>104</v>
      </c>
      <c r="B105" s="28"/>
      <c r="C105" s="28"/>
      <c r="D105" s="29"/>
      <c r="E105" s="35">
        <f t="shared" si="7"/>
        <v>0</v>
      </c>
      <c r="F105" s="35">
        <f t="shared" si="8"/>
        <v>0</v>
      </c>
      <c r="G105" s="35">
        <f t="shared" si="9"/>
        <v>0</v>
      </c>
      <c r="H105" s="30">
        <v>0.2</v>
      </c>
      <c r="I105" s="30">
        <f t="shared" si="10"/>
        <v>0</v>
      </c>
      <c r="J105" s="30">
        <f t="shared" si="11"/>
        <v>0</v>
      </c>
    </row>
    <row r="106" spans="1:10">
      <c r="A106" s="28">
        <v>105</v>
      </c>
      <c r="B106" s="28"/>
      <c r="C106" s="28"/>
      <c r="D106" s="29"/>
      <c r="E106" s="35">
        <f t="shared" si="7"/>
        <v>0</v>
      </c>
      <c r="F106" s="35">
        <f t="shared" si="8"/>
        <v>0</v>
      </c>
      <c r="G106" s="35">
        <f t="shared" si="9"/>
        <v>0</v>
      </c>
      <c r="H106" s="30">
        <v>0.2</v>
      </c>
      <c r="I106" s="30">
        <f t="shared" si="10"/>
        <v>0</v>
      </c>
      <c r="J106" s="30">
        <f t="shared" si="11"/>
        <v>0</v>
      </c>
    </row>
    <row r="107" spans="1:10">
      <c r="A107" s="28">
        <v>106</v>
      </c>
      <c r="B107" s="28"/>
      <c r="C107" s="28"/>
      <c r="D107" s="29"/>
      <c r="E107" s="35">
        <f t="shared" si="7"/>
        <v>0</v>
      </c>
      <c r="F107" s="35">
        <f t="shared" si="8"/>
        <v>0</v>
      </c>
      <c r="G107" s="35">
        <f t="shared" si="9"/>
        <v>0</v>
      </c>
      <c r="H107" s="30">
        <v>0.2</v>
      </c>
      <c r="I107" s="30">
        <f t="shared" si="10"/>
        <v>0</v>
      </c>
      <c r="J107" s="30">
        <f t="shared" si="11"/>
        <v>0</v>
      </c>
    </row>
    <row r="108" spans="1:10">
      <c r="A108" s="28">
        <v>107</v>
      </c>
      <c r="B108" s="28"/>
      <c r="C108" s="28"/>
      <c r="D108" s="29"/>
      <c r="E108" s="35">
        <f t="shared" si="7"/>
        <v>0</v>
      </c>
      <c r="F108" s="35">
        <f t="shared" si="8"/>
        <v>0</v>
      </c>
      <c r="G108" s="35">
        <f t="shared" si="9"/>
        <v>0</v>
      </c>
      <c r="H108" s="30">
        <v>0.2</v>
      </c>
      <c r="I108" s="30">
        <f t="shared" si="10"/>
        <v>0</v>
      </c>
      <c r="J108" s="30">
        <f t="shared" si="11"/>
        <v>0</v>
      </c>
    </row>
    <row r="109" spans="1:10">
      <c r="A109" s="28">
        <v>108</v>
      </c>
      <c r="B109" s="28"/>
      <c r="C109" s="28"/>
      <c r="D109" s="29"/>
      <c r="E109" s="35">
        <f t="shared" si="7"/>
        <v>0</v>
      </c>
      <c r="F109" s="35">
        <f t="shared" si="8"/>
        <v>0</v>
      </c>
      <c r="G109" s="35">
        <f t="shared" si="9"/>
        <v>0</v>
      </c>
      <c r="H109" s="30">
        <v>0.2</v>
      </c>
      <c r="I109" s="30">
        <f t="shared" si="10"/>
        <v>0</v>
      </c>
      <c r="J109" s="30">
        <f t="shared" si="11"/>
        <v>0</v>
      </c>
    </row>
    <row r="110" spans="1:10">
      <c r="A110" s="28">
        <v>109</v>
      </c>
      <c r="B110" s="28"/>
      <c r="C110" s="28"/>
      <c r="D110" s="29"/>
      <c r="E110" s="35">
        <f t="shared" si="7"/>
        <v>0</v>
      </c>
      <c r="F110" s="35">
        <f t="shared" si="8"/>
        <v>0</v>
      </c>
      <c r="G110" s="35">
        <f t="shared" si="9"/>
        <v>0</v>
      </c>
      <c r="H110" s="30">
        <v>0.2</v>
      </c>
      <c r="I110" s="30">
        <f t="shared" si="10"/>
        <v>0</v>
      </c>
      <c r="J110" s="30">
        <f t="shared" si="11"/>
        <v>0</v>
      </c>
    </row>
    <row r="111" spans="1:10">
      <c r="A111" s="28">
        <v>110</v>
      </c>
      <c r="B111" s="28"/>
      <c r="C111" s="28"/>
      <c r="D111" s="29"/>
      <c r="E111" s="35">
        <f t="shared" si="7"/>
        <v>0</v>
      </c>
      <c r="F111" s="35">
        <f t="shared" si="8"/>
        <v>0</v>
      </c>
      <c r="G111" s="35">
        <f t="shared" si="9"/>
        <v>0</v>
      </c>
      <c r="H111" s="30">
        <v>0.2</v>
      </c>
      <c r="I111" s="30">
        <f t="shared" si="10"/>
        <v>0</v>
      </c>
      <c r="J111" s="30">
        <f t="shared" si="11"/>
        <v>0</v>
      </c>
    </row>
    <row r="112" spans="1:10">
      <c r="A112" s="28">
        <v>111</v>
      </c>
      <c r="B112" s="28"/>
      <c r="C112" s="28"/>
      <c r="D112" s="29"/>
      <c r="E112" s="35">
        <f t="shared" si="7"/>
        <v>0</v>
      </c>
      <c r="F112" s="35">
        <f t="shared" si="8"/>
        <v>0</v>
      </c>
      <c r="G112" s="35">
        <f t="shared" si="9"/>
        <v>0</v>
      </c>
      <c r="H112" s="30">
        <v>0.2</v>
      </c>
      <c r="I112" s="30">
        <f t="shared" si="10"/>
        <v>0</v>
      </c>
      <c r="J112" s="30">
        <f t="shared" si="11"/>
        <v>0</v>
      </c>
    </row>
    <row r="113" spans="1:10">
      <c r="A113" s="28">
        <v>112</v>
      </c>
      <c r="B113" s="28"/>
      <c r="C113" s="28"/>
      <c r="D113" s="29"/>
      <c r="E113" s="35">
        <f t="shared" si="7"/>
        <v>0</v>
      </c>
      <c r="F113" s="35">
        <f t="shared" si="8"/>
        <v>0</v>
      </c>
      <c r="G113" s="35">
        <f t="shared" si="9"/>
        <v>0</v>
      </c>
      <c r="H113" s="30">
        <v>0.2</v>
      </c>
      <c r="I113" s="30">
        <f t="shared" si="10"/>
        <v>0</v>
      </c>
      <c r="J113" s="30">
        <f t="shared" si="11"/>
        <v>0</v>
      </c>
    </row>
    <row r="114" spans="1:10">
      <c r="A114" s="28">
        <v>113</v>
      </c>
      <c r="B114" s="28"/>
      <c r="C114" s="28"/>
      <c r="D114" s="29"/>
      <c r="E114" s="35">
        <f t="shared" si="7"/>
        <v>0</v>
      </c>
      <c r="F114" s="35">
        <f t="shared" si="8"/>
        <v>0</v>
      </c>
      <c r="G114" s="35">
        <f t="shared" si="9"/>
        <v>0</v>
      </c>
      <c r="H114" s="30">
        <v>0.2</v>
      </c>
      <c r="I114" s="30">
        <f t="shared" si="10"/>
        <v>0</v>
      </c>
      <c r="J114" s="30">
        <f t="shared" si="11"/>
        <v>0</v>
      </c>
    </row>
    <row r="115" spans="1:10">
      <c r="A115" s="28">
        <v>114</v>
      </c>
      <c r="B115" s="28"/>
      <c r="C115" s="28"/>
      <c r="D115" s="29"/>
      <c r="E115" s="35">
        <f t="shared" si="7"/>
        <v>0</v>
      </c>
      <c r="F115" s="35">
        <f t="shared" si="8"/>
        <v>0</v>
      </c>
      <c r="G115" s="35">
        <f t="shared" si="9"/>
        <v>0</v>
      </c>
      <c r="H115" s="30">
        <v>0.2</v>
      </c>
      <c r="I115" s="30">
        <f t="shared" si="10"/>
        <v>0</v>
      </c>
      <c r="J115" s="30">
        <f t="shared" si="11"/>
        <v>0</v>
      </c>
    </row>
    <row r="116" spans="1:10">
      <c r="A116" s="28">
        <v>115</v>
      </c>
      <c r="B116" s="28"/>
      <c r="C116" s="28"/>
      <c r="D116" s="29"/>
      <c r="E116" s="35">
        <f t="shared" si="7"/>
        <v>0</v>
      </c>
      <c r="F116" s="35">
        <f t="shared" si="8"/>
        <v>0</v>
      </c>
      <c r="G116" s="35">
        <f t="shared" si="9"/>
        <v>0</v>
      </c>
      <c r="H116" s="30">
        <v>0.2</v>
      </c>
      <c r="I116" s="30">
        <f t="shared" si="10"/>
        <v>0</v>
      </c>
      <c r="J116" s="30">
        <f t="shared" si="11"/>
        <v>0</v>
      </c>
    </row>
    <row r="117" spans="1:10">
      <c r="A117" s="28">
        <v>116</v>
      </c>
      <c r="B117" s="28"/>
      <c r="C117" s="28"/>
      <c r="D117" s="29"/>
      <c r="E117" s="35">
        <f t="shared" si="7"/>
        <v>0</v>
      </c>
      <c r="F117" s="35">
        <f t="shared" si="8"/>
        <v>0</v>
      </c>
      <c r="G117" s="35">
        <f t="shared" si="9"/>
        <v>0</v>
      </c>
      <c r="H117" s="30">
        <v>0.2</v>
      </c>
      <c r="I117" s="30">
        <f t="shared" si="10"/>
        <v>0</v>
      </c>
      <c r="J117" s="30">
        <f t="shared" si="11"/>
        <v>0</v>
      </c>
    </row>
    <row r="118" spans="1:10">
      <c r="A118" s="28">
        <v>117</v>
      </c>
      <c r="B118" s="28"/>
      <c r="C118" s="28"/>
      <c r="D118" s="29"/>
      <c r="E118" s="35">
        <f t="shared" si="7"/>
        <v>0</v>
      </c>
      <c r="F118" s="35">
        <f t="shared" si="8"/>
        <v>0</v>
      </c>
      <c r="G118" s="35">
        <f t="shared" si="9"/>
        <v>0</v>
      </c>
      <c r="H118" s="30">
        <v>0.2</v>
      </c>
      <c r="I118" s="30">
        <f t="shared" si="10"/>
        <v>0</v>
      </c>
      <c r="J118" s="30">
        <f t="shared" si="11"/>
        <v>0</v>
      </c>
    </row>
    <row r="119" spans="1:10">
      <c r="A119" s="28">
        <v>118</v>
      </c>
      <c r="B119" s="28"/>
      <c r="C119" s="28"/>
      <c r="D119" s="29"/>
      <c r="E119" s="35">
        <f t="shared" si="7"/>
        <v>0</v>
      </c>
      <c r="F119" s="35">
        <f t="shared" si="8"/>
        <v>0</v>
      </c>
      <c r="G119" s="35">
        <f t="shared" si="9"/>
        <v>0</v>
      </c>
      <c r="H119" s="30">
        <v>0.2</v>
      </c>
      <c r="I119" s="30">
        <f t="shared" si="10"/>
        <v>0</v>
      </c>
      <c r="J119" s="30">
        <f t="shared" si="11"/>
        <v>0</v>
      </c>
    </row>
    <row r="120" spans="1:10">
      <c r="A120" s="28">
        <v>119</v>
      </c>
      <c r="B120" s="28"/>
      <c r="C120" s="28"/>
      <c r="D120" s="29"/>
      <c r="E120" s="35">
        <f t="shared" si="7"/>
        <v>0</v>
      </c>
      <c r="F120" s="35">
        <f t="shared" si="8"/>
        <v>0</v>
      </c>
      <c r="G120" s="35">
        <f t="shared" si="9"/>
        <v>0</v>
      </c>
      <c r="H120" s="30">
        <v>0.2</v>
      </c>
      <c r="I120" s="30">
        <f t="shared" si="10"/>
        <v>0</v>
      </c>
      <c r="J120" s="30">
        <f t="shared" si="11"/>
        <v>0</v>
      </c>
    </row>
    <row r="121" spans="1:10">
      <c r="A121" s="28">
        <v>120</v>
      </c>
      <c r="B121" s="28"/>
      <c r="C121" s="28"/>
      <c r="D121" s="29"/>
      <c r="E121" s="35">
        <f t="shared" si="7"/>
        <v>0</v>
      </c>
      <c r="F121" s="35">
        <f t="shared" si="8"/>
        <v>0</v>
      </c>
      <c r="G121" s="35">
        <f t="shared" si="9"/>
        <v>0</v>
      </c>
      <c r="H121" s="30">
        <v>0.2</v>
      </c>
      <c r="I121" s="30">
        <f t="shared" si="10"/>
        <v>0</v>
      </c>
      <c r="J121" s="30">
        <f t="shared" si="11"/>
        <v>0</v>
      </c>
    </row>
    <row r="122" spans="1:10">
      <c r="A122" s="28">
        <v>121</v>
      </c>
      <c r="B122" s="28"/>
      <c r="C122" s="28"/>
      <c r="D122" s="29"/>
      <c r="E122" s="35">
        <f t="shared" si="7"/>
        <v>0</v>
      </c>
      <c r="F122" s="35">
        <f t="shared" si="8"/>
        <v>0</v>
      </c>
      <c r="G122" s="35">
        <f t="shared" si="9"/>
        <v>0</v>
      </c>
      <c r="H122" s="30">
        <v>0.2</v>
      </c>
      <c r="I122" s="30">
        <f t="shared" si="10"/>
        <v>0</v>
      </c>
      <c r="J122" s="30">
        <f t="shared" si="11"/>
        <v>0</v>
      </c>
    </row>
    <row r="123" spans="1:10">
      <c r="A123" s="28">
        <v>122</v>
      </c>
      <c r="B123" s="28"/>
      <c r="C123" s="28"/>
      <c r="D123" s="29"/>
      <c r="E123" s="35">
        <f t="shared" si="7"/>
        <v>0</v>
      </c>
      <c r="F123" s="35">
        <f t="shared" si="8"/>
        <v>0</v>
      </c>
      <c r="G123" s="35">
        <f t="shared" si="9"/>
        <v>0</v>
      </c>
      <c r="H123" s="30">
        <v>0.2</v>
      </c>
      <c r="I123" s="30">
        <f t="shared" si="10"/>
        <v>0</v>
      </c>
      <c r="J123" s="30">
        <f t="shared" si="11"/>
        <v>0</v>
      </c>
    </row>
    <row r="124" spans="1:10">
      <c r="A124" s="28">
        <v>123</v>
      </c>
      <c r="B124" s="28"/>
      <c r="C124" s="28"/>
      <c r="D124" s="29"/>
      <c r="E124" s="35">
        <f t="shared" si="7"/>
        <v>0</v>
      </c>
      <c r="F124" s="35">
        <f t="shared" si="8"/>
        <v>0</v>
      </c>
      <c r="G124" s="35">
        <f t="shared" si="9"/>
        <v>0</v>
      </c>
      <c r="H124" s="30">
        <v>0.2</v>
      </c>
      <c r="I124" s="30">
        <f t="shared" si="10"/>
        <v>0</v>
      </c>
      <c r="J124" s="30">
        <f t="shared" si="11"/>
        <v>0</v>
      </c>
    </row>
    <row r="125" spans="1:10">
      <c r="A125" s="28">
        <v>124</v>
      </c>
      <c r="B125" s="28"/>
      <c r="C125" s="28"/>
      <c r="D125" s="29"/>
      <c r="E125" s="35">
        <f t="shared" si="7"/>
        <v>0</v>
      </c>
      <c r="F125" s="35">
        <f t="shared" si="8"/>
        <v>0</v>
      </c>
      <c r="G125" s="35">
        <f t="shared" si="9"/>
        <v>0</v>
      </c>
      <c r="H125" s="30">
        <v>0.2</v>
      </c>
      <c r="I125" s="30">
        <f t="shared" si="10"/>
        <v>0</v>
      </c>
      <c r="J125" s="30">
        <f t="shared" si="11"/>
        <v>0</v>
      </c>
    </row>
    <row r="126" spans="1:10">
      <c r="A126" s="28">
        <v>125</v>
      </c>
      <c r="B126" s="28"/>
      <c r="C126" s="28"/>
      <c r="D126" s="29"/>
      <c r="E126" s="35">
        <f t="shared" si="7"/>
        <v>0</v>
      </c>
      <c r="F126" s="35">
        <f t="shared" si="8"/>
        <v>0</v>
      </c>
      <c r="G126" s="35">
        <f t="shared" si="9"/>
        <v>0</v>
      </c>
      <c r="H126" s="30">
        <v>0.2</v>
      </c>
      <c r="I126" s="30">
        <f t="shared" si="10"/>
        <v>0</v>
      </c>
      <c r="J126" s="30">
        <f t="shared" si="11"/>
        <v>0</v>
      </c>
    </row>
    <row r="127" spans="1:10">
      <c r="A127" s="28">
        <v>126</v>
      </c>
      <c r="B127" s="28"/>
      <c r="C127" s="28"/>
      <c r="D127" s="29"/>
      <c r="E127" s="35">
        <f t="shared" si="7"/>
        <v>0</v>
      </c>
      <c r="F127" s="35">
        <f t="shared" si="8"/>
        <v>0</v>
      </c>
      <c r="G127" s="35">
        <f t="shared" si="9"/>
        <v>0</v>
      </c>
      <c r="H127" s="30">
        <v>0.2</v>
      </c>
      <c r="I127" s="30">
        <f t="shared" si="10"/>
        <v>0</v>
      </c>
      <c r="J127" s="30">
        <f t="shared" si="11"/>
        <v>0</v>
      </c>
    </row>
    <row r="128" spans="1:10">
      <c r="A128" s="28">
        <v>127</v>
      </c>
      <c r="B128" s="28"/>
      <c r="C128" s="28"/>
      <c r="D128" s="29"/>
      <c r="E128" s="35">
        <f t="shared" si="7"/>
        <v>0</v>
      </c>
      <c r="F128" s="35">
        <f t="shared" si="8"/>
        <v>0</v>
      </c>
      <c r="G128" s="35">
        <f t="shared" si="9"/>
        <v>0</v>
      </c>
      <c r="H128" s="30">
        <v>0.2</v>
      </c>
      <c r="I128" s="30">
        <f t="shared" si="10"/>
        <v>0</v>
      </c>
      <c r="J128" s="30">
        <f t="shared" si="11"/>
        <v>0</v>
      </c>
    </row>
    <row r="129" spans="1:10">
      <c r="A129" s="28">
        <v>128</v>
      </c>
      <c r="B129" s="28"/>
      <c r="C129" s="28"/>
      <c r="D129" s="29"/>
      <c r="E129" s="35">
        <f t="shared" si="7"/>
        <v>0</v>
      </c>
      <c r="F129" s="35">
        <f t="shared" si="8"/>
        <v>0</v>
      </c>
      <c r="G129" s="35">
        <f t="shared" si="9"/>
        <v>0</v>
      </c>
      <c r="H129" s="30">
        <v>0.2</v>
      </c>
      <c r="I129" s="30">
        <f t="shared" si="10"/>
        <v>0</v>
      </c>
      <c r="J129" s="30">
        <f t="shared" si="11"/>
        <v>0</v>
      </c>
    </row>
    <row r="130" spans="1:10">
      <c r="A130" s="28">
        <v>129</v>
      </c>
      <c r="B130" s="28"/>
      <c r="C130" s="28"/>
      <c r="D130" s="29"/>
      <c r="E130" s="35">
        <f t="shared" si="7"/>
        <v>0</v>
      </c>
      <c r="F130" s="35">
        <f t="shared" si="8"/>
        <v>0</v>
      </c>
      <c r="G130" s="35">
        <f t="shared" si="9"/>
        <v>0</v>
      </c>
      <c r="H130" s="30">
        <v>0.2</v>
      </c>
      <c r="I130" s="30">
        <f t="shared" si="10"/>
        <v>0</v>
      </c>
      <c r="J130" s="30">
        <f t="shared" ref="J130:J161" si="12">ROUND(D130-I130,2)</f>
        <v>0</v>
      </c>
    </row>
    <row r="131" spans="1:10">
      <c r="A131" s="28">
        <v>130</v>
      </c>
      <c r="B131" s="28"/>
      <c r="C131" s="28"/>
      <c r="D131" s="29"/>
      <c r="E131" s="35">
        <f t="shared" ref="E131:E194" si="13">IF(D131&gt;0,IF(D131&lt;=4000,800,ROUND(D131*20%,2)),0)</f>
        <v>0</v>
      </c>
      <c r="F131" s="35">
        <f t="shared" ref="F131:F194" si="14">MAX(ROUND((D131-E131)*0.3,2),0)</f>
        <v>0</v>
      </c>
      <c r="G131" s="35">
        <f t="shared" ref="G131:G194" si="15">MAX((D131-E131-F131),0)</f>
        <v>0</v>
      </c>
      <c r="H131" s="30">
        <v>0.2</v>
      </c>
      <c r="I131" s="30">
        <f t="shared" ref="I131:I194" si="16">ROUND(G131*H131,2)</f>
        <v>0</v>
      </c>
      <c r="J131" s="30">
        <f t="shared" si="12"/>
        <v>0</v>
      </c>
    </row>
    <row r="132" spans="1:10">
      <c r="A132" s="28">
        <v>131</v>
      </c>
      <c r="B132" s="28"/>
      <c r="C132" s="28"/>
      <c r="D132" s="29"/>
      <c r="E132" s="35">
        <f t="shared" si="13"/>
        <v>0</v>
      </c>
      <c r="F132" s="35">
        <f t="shared" si="14"/>
        <v>0</v>
      </c>
      <c r="G132" s="35">
        <f t="shared" si="15"/>
        <v>0</v>
      </c>
      <c r="H132" s="30">
        <v>0.2</v>
      </c>
      <c r="I132" s="30">
        <f t="shared" si="16"/>
        <v>0</v>
      </c>
      <c r="J132" s="30">
        <f t="shared" si="12"/>
        <v>0</v>
      </c>
    </row>
    <row r="133" spans="1:10">
      <c r="A133" s="28">
        <v>132</v>
      </c>
      <c r="B133" s="28"/>
      <c r="C133" s="28"/>
      <c r="D133" s="29"/>
      <c r="E133" s="35">
        <f t="shared" si="13"/>
        <v>0</v>
      </c>
      <c r="F133" s="35">
        <f t="shared" si="14"/>
        <v>0</v>
      </c>
      <c r="G133" s="35">
        <f t="shared" si="15"/>
        <v>0</v>
      </c>
      <c r="H133" s="30">
        <v>0.2</v>
      </c>
      <c r="I133" s="30">
        <f t="shared" si="16"/>
        <v>0</v>
      </c>
      <c r="J133" s="30">
        <f t="shared" si="12"/>
        <v>0</v>
      </c>
    </row>
    <row r="134" spans="1:10">
      <c r="A134" s="28">
        <v>133</v>
      </c>
      <c r="B134" s="28"/>
      <c r="C134" s="28"/>
      <c r="D134" s="29"/>
      <c r="E134" s="35">
        <f t="shared" si="13"/>
        <v>0</v>
      </c>
      <c r="F134" s="35">
        <f t="shared" si="14"/>
        <v>0</v>
      </c>
      <c r="G134" s="35">
        <f t="shared" si="15"/>
        <v>0</v>
      </c>
      <c r="H134" s="30">
        <v>0.2</v>
      </c>
      <c r="I134" s="30">
        <f t="shared" si="16"/>
        <v>0</v>
      </c>
      <c r="J134" s="30">
        <f t="shared" si="12"/>
        <v>0</v>
      </c>
    </row>
    <row r="135" spans="1:10">
      <c r="A135" s="28">
        <v>134</v>
      </c>
      <c r="B135" s="28"/>
      <c r="C135" s="28"/>
      <c r="D135" s="29"/>
      <c r="E135" s="35">
        <f t="shared" si="13"/>
        <v>0</v>
      </c>
      <c r="F135" s="35">
        <f t="shared" si="14"/>
        <v>0</v>
      </c>
      <c r="G135" s="35">
        <f t="shared" si="15"/>
        <v>0</v>
      </c>
      <c r="H135" s="30">
        <v>0.2</v>
      </c>
      <c r="I135" s="30">
        <f t="shared" si="16"/>
        <v>0</v>
      </c>
      <c r="J135" s="30">
        <f t="shared" si="12"/>
        <v>0</v>
      </c>
    </row>
    <row r="136" spans="1:10">
      <c r="A136" s="28">
        <v>135</v>
      </c>
      <c r="B136" s="28"/>
      <c r="C136" s="28"/>
      <c r="D136" s="29"/>
      <c r="E136" s="35">
        <f t="shared" si="13"/>
        <v>0</v>
      </c>
      <c r="F136" s="35">
        <f t="shared" si="14"/>
        <v>0</v>
      </c>
      <c r="G136" s="35">
        <f t="shared" si="15"/>
        <v>0</v>
      </c>
      <c r="H136" s="30">
        <v>0.2</v>
      </c>
      <c r="I136" s="30">
        <f t="shared" si="16"/>
        <v>0</v>
      </c>
      <c r="J136" s="30">
        <f t="shared" si="12"/>
        <v>0</v>
      </c>
    </row>
    <row r="137" spans="1:10">
      <c r="A137" s="28">
        <v>136</v>
      </c>
      <c r="B137" s="28"/>
      <c r="C137" s="28"/>
      <c r="D137" s="29"/>
      <c r="E137" s="35">
        <f t="shared" si="13"/>
        <v>0</v>
      </c>
      <c r="F137" s="35">
        <f t="shared" si="14"/>
        <v>0</v>
      </c>
      <c r="G137" s="35">
        <f t="shared" si="15"/>
        <v>0</v>
      </c>
      <c r="H137" s="30">
        <v>0.2</v>
      </c>
      <c r="I137" s="30">
        <f t="shared" si="16"/>
        <v>0</v>
      </c>
      <c r="J137" s="30">
        <f t="shared" si="12"/>
        <v>0</v>
      </c>
    </row>
    <row r="138" spans="1:10">
      <c r="A138" s="28">
        <v>137</v>
      </c>
      <c r="B138" s="28"/>
      <c r="C138" s="28"/>
      <c r="D138" s="29"/>
      <c r="E138" s="35">
        <f t="shared" si="13"/>
        <v>0</v>
      </c>
      <c r="F138" s="35">
        <f t="shared" si="14"/>
        <v>0</v>
      </c>
      <c r="G138" s="35">
        <f t="shared" si="15"/>
        <v>0</v>
      </c>
      <c r="H138" s="30">
        <v>0.2</v>
      </c>
      <c r="I138" s="30">
        <f t="shared" si="16"/>
        <v>0</v>
      </c>
      <c r="J138" s="30">
        <f t="shared" si="12"/>
        <v>0</v>
      </c>
    </row>
    <row r="139" spans="1:10">
      <c r="A139" s="28">
        <v>138</v>
      </c>
      <c r="B139" s="28"/>
      <c r="C139" s="28"/>
      <c r="D139" s="29"/>
      <c r="E139" s="35">
        <f t="shared" si="13"/>
        <v>0</v>
      </c>
      <c r="F139" s="35">
        <f t="shared" si="14"/>
        <v>0</v>
      </c>
      <c r="G139" s="35">
        <f t="shared" si="15"/>
        <v>0</v>
      </c>
      <c r="H139" s="30">
        <v>0.2</v>
      </c>
      <c r="I139" s="30">
        <f t="shared" si="16"/>
        <v>0</v>
      </c>
      <c r="J139" s="30">
        <f t="shared" si="12"/>
        <v>0</v>
      </c>
    </row>
    <row r="140" spans="1:10">
      <c r="A140" s="28">
        <v>139</v>
      </c>
      <c r="B140" s="28"/>
      <c r="C140" s="28"/>
      <c r="D140" s="29"/>
      <c r="E140" s="35">
        <f t="shared" si="13"/>
        <v>0</v>
      </c>
      <c r="F140" s="35">
        <f t="shared" si="14"/>
        <v>0</v>
      </c>
      <c r="G140" s="35">
        <f t="shared" si="15"/>
        <v>0</v>
      </c>
      <c r="H140" s="30">
        <v>0.2</v>
      </c>
      <c r="I140" s="30">
        <f t="shared" si="16"/>
        <v>0</v>
      </c>
      <c r="J140" s="30">
        <f t="shared" si="12"/>
        <v>0</v>
      </c>
    </row>
    <row r="141" spans="1:10">
      <c r="A141" s="28">
        <v>140</v>
      </c>
      <c r="B141" s="28"/>
      <c r="C141" s="28"/>
      <c r="D141" s="29"/>
      <c r="E141" s="35">
        <f t="shared" si="13"/>
        <v>0</v>
      </c>
      <c r="F141" s="35">
        <f t="shared" si="14"/>
        <v>0</v>
      </c>
      <c r="G141" s="35">
        <f t="shared" si="15"/>
        <v>0</v>
      </c>
      <c r="H141" s="30">
        <v>0.2</v>
      </c>
      <c r="I141" s="30">
        <f t="shared" si="16"/>
        <v>0</v>
      </c>
      <c r="J141" s="30">
        <f t="shared" si="12"/>
        <v>0</v>
      </c>
    </row>
    <row r="142" spans="1:10">
      <c r="A142" s="28">
        <v>141</v>
      </c>
      <c r="B142" s="28"/>
      <c r="C142" s="28"/>
      <c r="D142" s="29"/>
      <c r="E142" s="35">
        <f t="shared" si="13"/>
        <v>0</v>
      </c>
      <c r="F142" s="35">
        <f t="shared" si="14"/>
        <v>0</v>
      </c>
      <c r="G142" s="35">
        <f t="shared" si="15"/>
        <v>0</v>
      </c>
      <c r="H142" s="30">
        <v>0.2</v>
      </c>
      <c r="I142" s="30">
        <f t="shared" si="16"/>
        <v>0</v>
      </c>
      <c r="J142" s="30">
        <f t="shared" si="12"/>
        <v>0</v>
      </c>
    </row>
    <row r="143" spans="1:10">
      <c r="A143" s="28">
        <v>142</v>
      </c>
      <c r="B143" s="28"/>
      <c r="C143" s="28"/>
      <c r="D143" s="29"/>
      <c r="E143" s="35">
        <f t="shared" si="13"/>
        <v>0</v>
      </c>
      <c r="F143" s="35">
        <f t="shared" si="14"/>
        <v>0</v>
      </c>
      <c r="G143" s="35">
        <f t="shared" si="15"/>
        <v>0</v>
      </c>
      <c r="H143" s="30">
        <v>0.2</v>
      </c>
      <c r="I143" s="30">
        <f t="shared" si="16"/>
        <v>0</v>
      </c>
      <c r="J143" s="30">
        <f t="shared" si="12"/>
        <v>0</v>
      </c>
    </row>
    <row r="144" spans="1:10">
      <c r="A144" s="28">
        <v>143</v>
      </c>
      <c r="B144" s="28"/>
      <c r="C144" s="28"/>
      <c r="D144" s="29"/>
      <c r="E144" s="35">
        <f t="shared" si="13"/>
        <v>0</v>
      </c>
      <c r="F144" s="35">
        <f t="shared" si="14"/>
        <v>0</v>
      </c>
      <c r="G144" s="35">
        <f t="shared" si="15"/>
        <v>0</v>
      </c>
      <c r="H144" s="30">
        <v>0.2</v>
      </c>
      <c r="I144" s="30">
        <f t="shared" si="16"/>
        <v>0</v>
      </c>
      <c r="J144" s="30">
        <f t="shared" si="12"/>
        <v>0</v>
      </c>
    </row>
    <row r="145" spans="1:10">
      <c r="A145" s="28">
        <v>144</v>
      </c>
      <c r="B145" s="28"/>
      <c r="C145" s="28"/>
      <c r="D145" s="29"/>
      <c r="E145" s="35">
        <f t="shared" si="13"/>
        <v>0</v>
      </c>
      <c r="F145" s="35">
        <f t="shared" si="14"/>
        <v>0</v>
      </c>
      <c r="G145" s="35">
        <f t="shared" si="15"/>
        <v>0</v>
      </c>
      <c r="H145" s="30">
        <v>0.2</v>
      </c>
      <c r="I145" s="30">
        <f t="shared" si="16"/>
        <v>0</v>
      </c>
      <c r="J145" s="30">
        <f t="shared" si="12"/>
        <v>0</v>
      </c>
    </row>
    <row r="146" spans="1:10">
      <c r="A146" s="28">
        <v>145</v>
      </c>
      <c r="B146" s="28"/>
      <c r="C146" s="28"/>
      <c r="D146" s="29"/>
      <c r="E146" s="35">
        <f t="shared" si="13"/>
        <v>0</v>
      </c>
      <c r="F146" s="35">
        <f t="shared" si="14"/>
        <v>0</v>
      </c>
      <c r="G146" s="35">
        <f t="shared" si="15"/>
        <v>0</v>
      </c>
      <c r="H146" s="30">
        <v>0.2</v>
      </c>
      <c r="I146" s="30">
        <f t="shared" si="16"/>
        <v>0</v>
      </c>
      <c r="J146" s="30">
        <f t="shared" si="12"/>
        <v>0</v>
      </c>
    </row>
    <row r="147" spans="1:10">
      <c r="A147" s="28">
        <v>146</v>
      </c>
      <c r="B147" s="28"/>
      <c r="C147" s="28"/>
      <c r="D147" s="29"/>
      <c r="E147" s="35">
        <f t="shared" si="13"/>
        <v>0</v>
      </c>
      <c r="F147" s="35">
        <f t="shared" si="14"/>
        <v>0</v>
      </c>
      <c r="G147" s="35">
        <f t="shared" si="15"/>
        <v>0</v>
      </c>
      <c r="H147" s="30">
        <v>0.2</v>
      </c>
      <c r="I147" s="30">
        <f t="shared" si="16"/>
        <v>0</v>
      </c>
      <c r="J147" s="30">
        <f t="shared" si="12"/>
        <v>0</v>
      </c>
    </row>
    <row r="148" spans="1:10">
      <c r="A148" s="28">
        <v>147</v>
      </c>
      <c r="B148" s="28"/>
      <c r="C148" s="28"/>
      <c r="D148" s="29"/>
      <c r="E148" s="35">
        <f t="shared" si="13"/>
        <v>0</v>
      </c>
      <c r="F148" s="35">
        <f t="shared" si="14"/>
        <v>0</v>
      </c>
      <c r="G148" s="35">
        <f t="shared" si="15"/>
        <v>0</v>
      </c>
      <c r="H148" s="30">
        <v>0.2</v>
      </c>
      <c r="I148" s="30">
        <f t="shared" si="16"/>
        <v>0</v>
      </c>
      <c r="J148" s="30">
        <f t="shared" si="12"/>
        <v>0</v>
      </c>
    </row>
    <row r="149" spans="1:10">
      <c r="A149" s="28">
        <v>148</v>
      </c>
      <c r="B149" s="28"/>
      <c r="C149" s="28"/>
      <c r="D149" s="29"/>
      <c r="E149" s="35">
        <f t="shared" si="13"/>
        <v>0</v>
      </c>
      <c r="F149" s="35">
        <f t="shared" si="14"/>
        <v>0</v>
      </c>
      <c r="G149" s="35">
        <f t="shared" si="15"/>
        <v>0</v>
      </c>
      <c r="H149" s="30">
        <v>0.2</v>
      </c>
      <c r="I149" s="30">
        <f t="shared" si="16"/>
        <v>0</v>
      </c>
      <c r="J149" s="30">
        <f t="shared" si="12"/>
        <v>0</v>
      </c>
    </row>
    <row r="150" spans="1:10">
      <c r="A150" s="28">
        <v>149</v>
      </c>
      <c r="B150" s="28"/>
      <c r="C150" s="28"/>
      <c r="D150" s="29"/>
      <c r="E150" s="35">
        <f t="shared" si="13"/>
        <v>0</v>
      </c>
      <c r="F150" s="35">
        <f t="shared" si="14"/>
        <v>0</v>
      </c>
      <c r="G150" s="35">
        <f t="shared" si="15"/>
        <v>0</v>
      </c>
      <c r="H150" s="30">
        <v>0.2</v>
      </c>
      <c r="I150" s="30">
        <f t="shared" si="16"/>
        <v>0</v>
      </c>
      <c r="J150" s="30">
        <f t="shared" si="12"/>
        <v>0</v>
      </c>
    </row>
    <row r="151" spans="1:10">
      <c r="A151" s="28">
        <v>150</v>
      </c>
      <c r="B151" s="28"/>
      <c r="C151" s="28"/>
      <c r="D151" s="29"/>
      <c r="E151" s="35">
        <f t="shared" si="13"/>
        <v>0</v>
      </c>
      <c r="F151" s="35">
        <f t="shared" si="14"/>
        <v>0</v>
      </c>
      <c r="G151" s="35">
        <f t="shared" si="15"/>
        <v>0</v>
      </c>
      <c r="H151" s="30">
        <v>0.2</v>
      </c>
      <c r="I151" s="30">
        <f t="shared" si="16"/>
        <v>0</v>
      </c>
      <c r="J151" s="30">
        <f t="shared" si="12"/>
        <v>0</v>
      </c>
    </row>
    <row r="152" spans="1:10">
      <c r="A152" s="28">
        <v>151</v>
      </c>
      <c r="B152" s="28"/>
      <c r="C152" s="28"/>
      <c r="D152" s="29"/>
      <c r="E152" s="35">
        <f t="shared" si="13"/>
        <v>0</v>
      </c>
      <c r="F152" s="35">
        <f t="shared" si="14"/>
        <v>0</v>
      </c>
      <c r="G152" s="35">
        <f t="shared" si="15"/>
        <v>0</v>
      </c>
      <c r="H152" s="30">
        <v>0.2</v>
      </c>
      <c r="I152" s="30">
        <f t="shared" si="16"/>
        <v>0</v>
      </c>
      <c r="J152" s="30">
        <f t="shared" si="12"/>
        <v>0</v>
      </c>
    </row>
    <row r="153" spans="1:10">
      <c r="A153" s="28">
        <v>152</v>
      </c>
      <c r="B153" s="28"/>
      <c r="C153" s="28"/>
      <c r="D153" s="29"/>
      <c r="E153" s="35">
        <f t="shared" si="13"/>
        <v>0</v>
      </c>
      <c r="F153" s="35">
        <f t="shared" si="14"/>
        <v>0</v>
      </c>
      <c r="G153" s="35">
        <f t="shared" si="15"/>
        <v>0</v>
      </c>
      <c r="H153" s="30">
        <v>0.2</v>
      </c>
      <c r="I153" s="30">
        <f t="shared" si="16"/>
        <v>0</v>
      </c>
      <c r="J153" s="30">
        <f t="shared" si="12"/>
        <v>0</v>
      </c>
    </row>
    <row r="154" spans="1:10">
      <c r="A154" s="28">
        <v>153</v>
      </c>
      <c r="B154" s="28"/>
      <c r="C154" s="28"/>
      <c r="D154" s="29"/>
      <c r="E154" s="35">
        <f t="shared" si="13"/>
        <v>0</v>
      </c>
      <c r="F154" s="35">
        <f t="shared" si="14"/>
        <v>0</v>
      </c>
      <c r="G154" s="35">
        <f t="shared" si="15"/>
        <v>0</v>
      </c>
      <c r="H154" s="30">
        <v>0.2</v>
      </c>
      <c r="I154" s="30">
        <f t="shared" si="16"/>
        <v>0</v>
      </c>
      <c r="J154" s="30">
        <f t="shared" si="12"/>
        <v>0</v>
      </c>
    </row>
    <row r="155" spans="1:10">
      <c r="A155" s="28">
        <v>154</v>
      </c>
      <c r="B155" s="28"/>
      <c r="C155" s="28"/>
      <c r="D155" s="29"/>
      <c r="E155" s="35">
        <f t="shared" si="13"/>
        <v>0</v>
      </c>
      <c r="F155" s="35">
        <f t="shared" si="14"/>
        <v>0</v>
      </c>
      <c r="G155" s="35">
        <f t="shared" si="15"/>
        <v>0</v>
      </c>
      <c r="H155" s="30">
        <v>0.2</v>
      </c>
      <c r="I155" s="30">
        <f t="shared" si="16"/>
        <v>0</v>
      </c>
      <c r="J155" s="30">
        <f t="shared" si="12"/>
        <v>0</v>
      </c>
    </row>
    <row r="156" spans="1:10">
      <c r="A156" s="28">
        <v>155</v>
      </c>
      <c r="B156" s="28"/>
      <c r="C156" s="28"/>
      <c r="D156" s="29"/>
      <c r="E156" s="35">
        <f t="shared" si="13"/>
        <v>0</v>
      </c>
      <c r="F156" s="35">
        <f t="shared" si="14"/>
        <v>0</v>
      </c>
      <c r="G156" s="35">
        <f t="shared" si="15"/>
        <v>0</v>
      </c>
      <c r="H156" s="30">
        <v>0.2</v>
      </c>
      <c r="I156" s="30">
        <f t="shared" si="16"/>
        <v>0</v>
      </c>
      <c r="J156" s="30">
        <f t="shared" si="12"/>
        <v>0</v>
      </c>
    </row>
    <row r="157" spans="1:10">
      <c r="A157" s="28">
        <v>156</v>
      </c>
      <c r="B157" s="28"/>
      <c r="C157" s="28"/>
      <c r="D157" s="29"/>
      <c r="E157" s="35">
        <f t="shared" si="13"/>
        <v>0</v>
      </c>
      <c r="F157" s="35">
        <f t="shared" si="14"/>
        <v>0</v>
      </c>
      <c r="G157" s="35">
        <f t="shared" si="15"/>
        <v>0</v>
      </c>
      <c r="H157" s="30">
        <v>0.2</v>
      </c>
      <c r="I157" s="30">
        <f t="shared" si="16"/>
        <v>0</v>
      </c>
      <c r="J157" s="30">
        <f t="shared" si="12"/>
        <v>0</v>
      </c>
    </row>
    <row r="158" spans="1:10">
      <c r="A158" s="28">
        <v>157</v>
      </c>
      <c r="B158" s="28"/>
      <c r="C158" s="28"/>
      <c r="D158" s="29"/>
      <c r="E158" s="35">
        <f t="shared" si="13"/>
        <v>0</v>
      </c>
      <c r="F158" s="35">
        <f t="shared" si="14"/>
        <v>0</v>
      </c>
      <c r="G158" s="35">
        <f t="shared" si="15"/>
        <v>0</v>
      </c>
      <c r="H158" s="30">
        <v>0.2</v>
      </c>
      <c r="I158" s="30">
        <f t="shared" si="16"/>
        <v>0</v>
      </c>
      <c r="J158" s="30">
        <f t="shared" si="12"/>
        <v>0</v>
      </c>
    </row>
    <row r="159" spans="1:10">
      <c r="A159" s="28">
        <v>158</v>
      </c>
      <c r="B159" s="28"/>
      <c r="C159" s="28"/>
      <c r="D159" s="29"/>
      <c r="E159" s="35">
        <f t="shared" si="13"/>
        <v>0</v>
      </c>
      <c r="F159" s="35">
        <f t="shared" si="14"/>
        <v>0</v>
      </c>
      <c r="G159" s="35">
        <f t="shared" si="15"/>
        <v>0</v>
      </c>
      <c r="H159" s="30">
        <v>0.2</v>
      </c>
      <c r="I159" s="30">
        <f t="shared" si="16"/>
        <v>0</v>
      </c>
      <c r="J159" s="30">
        <f t="shared" si="12"/>
        <v>0</v>
      </c>
    </row>
    <row r="160" spans="1:10">
      <c r="A160" s="28">
        <v>159</v>
      </c>
      <c r="B160" s="28"/>
      <c r="C160" s="28"/>
      <c r="D160" s="29"/>
      <c r="E160" s="35">
        <f t="shared" si="13"/>
        <v>0</v>
      </c>
      <c r="F160" s="35">
        <f t="shared" si="14"/>
        <v>0</v>
      </c>
      <c r="G160" s="35">
        <f t="shared" si="15"/>
        <v>0</v>
      </c>
      <c r="H160" s="30">
        <v>0.2</v>
      </c>
      <c r="I160" s="30">
        <f t="shared" si="16"/>
        <v>0</v>
      </c>
      <c r="J160" s="30">
        <f t="shared" si="12"/>
        <v>0</v>
      </c>
    </row>
    <row r="161" spans="1:10">
      <c r="A161" s="28">
        <v>160</v>
      </c>
      <c r="B161" s="28"/>
      <c r="C161" s="28"/>
      <c r="D161" s="29"/>
      <c r="E161" s="35">
        <f t="shared" si="13"/>
        <v>0</v>
      </c>
      <c r="F161" s="35">
        <f t="shared" si="14"/>
        <v>0</v>
      </c>
      <c r="G161" s="35">
        <f t="shared" si="15"/>
        <v>0</v>
      </c>
      <c r="H161" s="30">
        <v>0.2</v>
      </c>
      <c r="I161" s="30">
        <f t="shared" si="16"/>
        <v>0</v>
      </c>
      <c r="J161" s="30">
        <f t="shared" si="12"/>
        <v>0</v>
      </c>
    </row>
    <row r="162" spans="1:10">
      <c r="A162" s="28">
        <v>161</v>
      </c>
      <c r="B162" s="28"/>
      <c r="C162" s="28"/>
      <c r="D162" s="29"/>
      <c r="E162" s="35">
        <f t="shared" si="13"/>
        <v>0</v>
      </c>
      <c r="F162" s="35">
        <f t="shared" si="14"/>
        <v>0</v>
      </c>
      <c r="G162" s="35">
        <f t="shared" si="15"/>
        <v>0</v>
      </c>
      <c r="H162" s="30">
        <v>0.2</v>
      </c>
      <c r="I162" s="30">
        <f t="shared" si="16"/>
        <v>0</v>
      </c>
      <c r="J162" s="30">
        <f t="shared" ref="J162:J193" si="17">ROUND(D162-I162,2)</f>
        <v>0</v>
      </c>
    </row>
    <row r="163" spans="1:10">
      <c r="A163" s="28">
        <v>162</v>
      </c>
      <c r="B163" s="28"/>
      <c r="C163" s="28"/>
      <c r="D163" s="29"/>
      <c r="E163" s="35">
        <f t="shared" si="13"/>
        <v>0</v>
      </c>
      <c r="F163" s="35">
        <f t="shared" si="14"/>
        <v>0</v>
      </c>
      <c r="G163" s="35">
        <f t="shared" si="15"/>
        <v>0</v>
      </c>
      <c r="H163" s="30">
        <v>0.2</v>
      </c>
      <c r="I163" s="30">
        <f t="shared" si="16"/>
        <v>0</v>
      </c>
      <c r="J163" s="30">
        <f t="shared" si="17"/>
        <v>0</v>
      </c>
    </row>
    <row r="164" spans="1:10">
      <c r="A164" s="28">
        <v>163</v>
      </c>
      <c r="B164" s="28"/>
      <c r="C164" s="28"/>
      <c r="D164" s="29"/>
      <c r="E164" s="35">
        <f t="shared" si="13"/>
        <v>0</v>
      </c>
      <c r="F164" s="35">
        <f t="shared" si="14"/>
        <v>0</v>
      </c>
      <c r="G164" s="35">
        <f t="shared" si="15"/>
        <v>0</v>
      </c>
      <c r="H164" s="30">
        <v>0.2</v>
      </c>
      <c r="I164" s="30">
        <f t="shared" si="16"/>
        <v>0</v>
      </c>
      <c r="J164" s="30">
        <f t="shared" si="17"/>
        <v>0</v>
      </c>
    </row>
    <row r="165" spans="1:10">
      <c r="A165" s="28">
        <v>164</v>
      </c>
      <c r="B165" s="28"/>
      <c r="C165" s="28"/>
      <c r="D165" s="29"/>
      <c r="E165" s="35">
        <f t="shared" si="13"/>
        <v>0</v>
      </c>
      <c r="F165" s="35">
        <f t="shared" si="14"/>
        <v>0</v>
      </c>
      <c r="G165" s="35">
        <f t="shared" si="15"/>
        <v>0</v>
      </c>
      <c r="H165" s="30">
        <v>0.2</v>
      </c>
      <c r="I165" s="30">
        <f t="shared" si="16"/>
        <v>0</v>
      </c>
      <c r="J165" s="30">
        <f t="shared" si="17"/>
        <v>0</v>
      </c>
    </row>
    <row r="166" spans="1:10">
      <c r="A166" s="28">
        <v>165</v>
      </c>
      <c r="B166" s="28"/>
      <c r="C166" s="28"/>
      <c r="D166" s="29"/>
      <c r="E166" s="35">
        <f t="shared" si="13"/>
        <v>0</v>
      </c>
      <c r="F166" s="35">
        <f t="shared" si="14"/>
        <v>0</v>
      </c>
      <c r="G166" s="35">
        <f t="shared" si="15"/>
        <v>0</v>
      </c>
      <c r="H166" s="30">
        <v>0.2</v>
      </c>
      <c r="I166" s="30">
        <f t="shared" si="16"/>
        <v>0</v>
      </c>
      <c r="J166" s="30">
        <f t="shared" si="17"/>
        <v>0</v>
      </c>
    </row>
    <row r="167" spans="1:10">
      <c r="A167" s="28">
        <v>166</v>
      </c>
      <c r="B167" s="28"/>
      <c r="C167" s="28"/>
      <c r="D167" s="29"/>
      <c r="E167" s="35">
        <f t="shared" si="13"/>
        <v>0</v>
      </c>
      <c r="F167" s="35">
        <f t="shared" si="14"/>
        <v>0</v>
      </c>
      <c r="G167" s="35">
        <f t="shared" si="15"/>
        <v>0</v>
      </c>
      <c r="H167" s="30">
        <v>0.2</v>
      </c>
      <c r="I167" s="30">
        <f t="shared" si="16"/>
        <v>0</v>
      </c>
      <c r="J167" s="30">
        <f t="shared" si="17"/>
        <v>0</v>
      </c>
    </row>
    <row r="168" spans="1:10">
      <c r="A168" s="28">
        <v>167</v>
      </c>
      <c r="B168" s="28"/>
      <c r="C168" s="28"/>
      <c r="D168" s="29"/>
      <c r="E168" s="35">
        <f t="shared" si="13"/>
        <v>0</v>
      </c>
      <c r="F168" s="35">
        <f t="shared" si="14"/>
        <v>0</v>
      </c>
      <c r="G168" s="35">
        <f t="shared" si="15"/>
        <v>0</v>
      </c>
      <c r="H168" s="30">
        <v>0.2</v>
      </c>
      <c r="I168" s="30">
        <f t="shared" si="16"/>
        <v>0</v>
      </c>
      <c r="J168" s="30">
        <f t="shared" si="17"/>
        <v>0</v>
      </c>
    </row>
    <row r="169" spans="1:10">
      <c r="A169" s="28">
        <v>168</v>
      </c>
      <c r="B169" s="28"/>
      <c r="C169" s="28"/>
      <c r="D169" s="29"/>
      <c r="E169" s="35">
        <f t="shared" si="13"/>
        <v>0</v>
      </c>
      <c r="F169" s="35">
        <f t="shared" si="14"/>
        <v>0</v>
      </c>
      <c r="G169" s="35">
        <f t="shared" si="15"/>
        <v>0</v>
      </c>
      <c r="H169" s="30">
        <v>0.2</v>
      </c>
      <c r="I169" s="30">
        <f t="shared" si="16"/>
        <v>0</v>
      </c>
      <c r="J169" s="30">
        <f t="shared" si="17"/>
        <v>0</v>
      </c>
    </row>
    <row r="170" spans="1:10">
      <c r="A170" s="28">
        <v>169</v>
      </c>
      <c r="B170" s="28"/>
      <c r="C170" s="28"/>
      <c r="D170" s="29"/>
      <c r="E170" s="35">
        <f t="shared" si="13"/>
        <v>0</v>
      </c>
      <c r="F170" s="35">
        <f t="shared" si="14"/>
        <v>0</v>
      </c>
      <c r="G170" s="35">
        <f t="shared" si="15"/>
        <v>0</v>
      </c>
      <c r="H170" s="30">
        <v>0.2</v>
      </c>
      <c r="I170" s="30">
        <f t="shared" si="16"/>
        <v>0</v>
      </c>
      <c r="J170" s="30">
        <f t="shared" si="17"/>
        <v>0</v>
      </c>
    </row>
    <row r="171" spans="1:10">
      <c r="A171" s="28">
        <v>170</v>
      </c>
      <c r="B171" s="28"/>
      <c r="C171" s="28"/>
      <c r="D171" s="29"/>
      <c r="E171" s="35">
        <f t="shared" si="13"/>
        <v>0</v>
      </c>
      <c r="F171" s="35">
        <f t="shared" si="14"/>
        <v>0</v>
      </c>
      <c r="G171" s="35">
        <f t="shared" si="15"/>
        <v>0</v>
      </c>
      <c r="H171" s="30">
        <v>0.2</v>
      </c>
      <c r="I171" s="30">
        <f t="shared" si="16"/>
        <v>0</v>
      </c>
      <c r="J171" s="30">
        <f t="shared" si="17"/>
        <v>0</v>
      </c>
    </row>
    <row r="172" spans="1:10">
      <c r="A172" s="28">
        <v>171</v>
      </c>
      <c r="B172" s="28"/>
      <c r="C172" s="28"/>
      <c r="D172" s="29"/>
      <c r="E172" s="35">
        <f t="shared" si="13"/>
        <v>0</v>
      </c>
      <c r="F172" s="35">
        <f t="shared" si="14"/>
        <v>0</v>
      </c>
      <c r="G172" s="35">
        <f t="shared" si="15"/>
        <v>0</v>
      </c>
      <c r="H172" s="30">
        <v>0.2</v>
      </c>
      <c r="I172" s="30">
        <f t="shared" si="16"/>
        <v>0</v>
      </c>
      <c r="J172" s="30">
        <f t="shared" si="17"/>
        <v>0</v>
      </c>
    </row>
    <row r="173" spans="1:10">
      <c r="A173" s="28">
        <v>172</v>
      </c>
      <c r="B173" s="28"/>
      <c r="C173" s="28"/>
      <c r="D173" s="29"/>
      <c r="E173" s="35">
        <f t="shared" si="13"/>
        <v>0</v>
      </c>
      <c r="F173" s="35">
        <f t="shared" si="14"/>
        <v>0</v>
      </c>
      <c r="G173" s="35">
        <f t="shared" si="15"/>
        <v>0</v>
      </c>
      <c r="H173" s="30">
        <v>0.2</v>
      </c>
      <c r="I173" s="30">
        <f t="shared" si="16"/>
        <v>0</v>
      </c>
      <c r="J173" s="30">
        <f t="shared" si="17"/>
        <v>0</v>
      </c>
    </row>
    <row r="174" spans="1:10">
      <c r="A174" s="28">
        <v>173</v>
      </c>
      <c r="B174" s="28"/>
      <c r="C174" s="28"/>
      <c r="D174" s="29"/>
      <c r="E174" s="35">
        <f t="shared" si="13"/>
        <v>0</v>
      </c>
      <c r="F174" s="35">
        <f t="shared" si="14"/>
        <v>0</v>
      </c>
      <c r="G174" s="35">
        <f t="shared" si="15"/>
        <v>0</v>
      </c>
      <c r="H174" s="30">
        <v>0.2</v>
      </c>
      <c r="I174" s="30">
        <f t="shared" si="16"/>
        <v>0</v>
      </c>
      <c r="J174" s="30">
        <f t="shared" si="17"/>
        <v>0</v>
      </c>
    </row>
    <row r="175" spans="1:10">
      <c r="A175" s="28">
        <v>174</v>
      </c>
      <c r="B175" s="28"/>
      <c r="C175" s="28"/>
      <c r="D175" s="29"/>
      <c r="E175" s="35">
        <f t="shared" si="13"/>
        <v>0</v>
      </c>
      <c r="F175" s="35">
        <f t="shared" si="14"/>
        <v>0</v>
      </c>
      <c r="G175" s="35">
        <f t="shared" si="15"/>
        <v>0</v>
      </c>
      <c r="H175" s="30">
        <v>0.2</v>
      </c>
      <c r="I175" s="30">
        <f t="shared" si="16"/>
        <v>0</v>
      </c>
      <c r="J175" s="30">
        <f t="shared" si="17"/>
        <v>0</v>
      </c>
    </row>
    <row r="176" spans="1:10">
      <c r="A176" s="28">
        <v>175</v>
      </c>
      <c r="B176" s="28"/>
      <c r="C176" s="28"/>
      <c r="D176" s="29"/>
      <c r="E176" s="35">
        <f t="shared" si="13"/>
        <v>0</v>
      </c>
      <c r="F176" s="35">
        <f t="shared" si="14"/>
        <v>0</v>
      </c>
      <c r="G176" s="35">
        <f t="shared" si="15"/>
        <v>0</v>
      </c>
      <c r="H176" s="30">
        <v>0.2</v>
      </c>
      <c r="I176" s="30">
        <f t="shared" si="16"/>
        <v>0</v>
      </c>
      <c r="J176" s="30">
        <f t="shared" si="17"/>
        <v>0</v>
      </c>
    </row>
    <row r="177" spans="1:10">
      <c r="A177" s="28">
        <v>176</v>
      </c>
      <c r="B177" s="28"/>
      <c r="C177" s="28"/>
      <c r="D177" s="29"/>
      <c r="E177" s="35">
        <f t="shared" si="13"/>
        <v>0</v>
      </c>
      <c r="F177" s="35">
        <f t="shared" si="14"/>
        <v>0</v>
      </c>
      <c r="G177" s="35">
        <f t="shared" si="15"/>
        <v>0</v>
      </c>
      <c r="H177" s="30">
        <v>0.2</v>
      </c>
      <c r="I177" s="30">
        <f t="shared" si="16"/>
        <v>0</v>
      </c>
      <c r="J177" s="30">
        <f t="shared" si="17"/>
        <v>0</v>
      </c>
    </row>
    <row r="178" spans="1:10">
      <c r="A178" s="28">
        <v>177</v>
      </c>
      <c r="B178" s="28"/>
      <c r="C178" s="28"/>
      <c r="D178" s="29"/>
      <c r="E178" s="35">
        <f t="shared" si="13"/>
        <v>0</v>
      </c>
      <c r="F178" s="35">
        <f t="shared" si="14"/>
        <v>0</v>
      </c>
      <c r="G178" s="35">
        <f t="shared" si="15"/>
        <v>0</v>
      </c>
      <c r="H178" s="30">
        <v>0.2</v>
      </c>
      <c r="I178" s="30">
        <f t="shared" si="16"/>
        <v>0</v>
      </c>
      <c r="J178" s="30">
        <f t="shared" si="17"/>
        <v>0</v>
      </c>
    </row>
    <row r="179" spans="1:10">
      <c r="A179" s="28">
        <v>178</v>
      </c>
      <c r="B179" s="28"/>
      <c r="C179" s="28"/>
      <c r="D179" s="29"/>
      <c r="E179" s="35">
        <f t="shared" si="13"/>
        <v>0</v>
      </c>
      <c r="F179" s="35">
        <f t="shared" si="14"/>
        <v>0</v>
      </c>
      <c r="G179" s="35">
        <f t="shared" si="15"/>
        <v>0</v>
      </c>
      <c r="H179" s="30">
        <v>0.2</v>
      </c>
      <c r="I179" s="30">
        <f t="shared" si="16"/>
        <v>0</v>
      </c>
      <c r="J179" s="30">
        <f t="shared" si="17"/>
        <v>0</v>
      </c>
    </row>
    <row r="180" spans="1:10">
      <c r="A180" s="28">
        <v>179</v>
      </c>
      <c r="B180" s="28"/>
      <c r="C180" s="28"/>
      <c r="D180" s="29"/>
      <c r="E180" s="35">
        <f t="shared" si="13"/>
        <v>0</v>
      </c>
      <c r="F180" s="35">
        <f t="shared" si="14"/>
        <v>0</v>
      </c>
      <c r="G180" s="35">
        <f t="shared" si="15"/>
        <v>0</v>
      </c>
      <c r="H180" s="30">
        <v>0.2</v>
      </c>
      <c r="I180" s="30">
        <f t="shared" si="16"/>
        <v>0</v>
      </c>
      <c r="J180" s="30">
        <f t="shared" si="17"/>
        <v>0</v>
      </c>
    </row>
    <row r="181" spans="1:10">
      <c r="A181" s="28">
        <v>180</v>
      </c>
      <c r="B181" s="28"/>
      <c r="C181" s="28"/>
      <c r="D181" s="29"/>
      <c r="E181" s="35">
        <f t="shared" si="13"/>
        <v>0</v>
      </c>
      <c r="F181" s="35">
        <f t="shared" si="14"/>
        <v>0</v>
      </c>
      <c r="G181" s="35">
        <f t="shared" si="15"/>
        <v>0</v>
      </c>
      <c r="H181" s="30">
        <v>0.2</v>
      </c>
      <c r="I181" s="30">
        <f t="shared" si="16"/>
        <v>0</v>
      </c>
      <c r="J181" s="30">
        <f t="shared" si="17"/>
        <v>0</v>
      </c>
    </row>
    <row r="182" spans="1:10">
      <c r="A182" s="28">
        <v>181</v>
      </c>
      <c r="B182" s="28"/>
      <c r="C182" s="28"/>
      <c r="D182" s="29"/>
      <c r="E182" s="35">
        <f t="shared" si="13"/>
        <v>0</v>
      </c>
      <c r="F182" s="35">
        <f t="shared" si="14"/>
        <v>0</v>
      </c>
      <c r="G182" s="35">
        <f t="shared" si="15"/>
        <v>0</v>
      </c>
      <c r="H182" s="30">
        <v>0.2</v>
      </c>
      <c r="I182" s="30">
        <f t="shared" si="16"/>
        <v>0</v>
      </c>
      <c r="J182" s="30">
        <f t="shared" si="17"/>
        <v>0</v>
      </c>
    </row>
    <row r="183" spans="1:10">
      <c r="A183" s="28">
        <v>182</v>
      </c>
      <c r="B183" s="28"/>
      <c r="C183" s="28"/>
      <c r="D183" s="29"/>
      <c r="E183" s="35">
        <f t="shared" si="13"/>
        <v>0</v>
      </c>
      <c r="F183" s="35">
        <f t="shared" si="14"/>
        <v>0</v>
      </c>
      <c r="G183" s="35">
        <f t="shared" si="15"/>
        <v>0</v>
      </c>
      <c r="H183" s="30">
        <v>0.2</v>
      </c>
      <c r="I183" s="30">
        <f t="shared" si="16"/>
        <v>0</v>
      </c>
      <c r="J183" s="30">
        <f t="shared" si="17"/>
        <v>0</v>
      </c>
    </row>
    <row r="184" spans="1:10">
      <c r="A184" s="28">
        <v>183</v>
      </c>
      <c r="B184" s="28"/>
      <c r="C184" s="28"/>
      <c r="D184" s="29"/>
      <c r="E184" s="35">
        <f t="shared" si="13"/>
        <v>0</v>
      </c>
      <c r="F184" s="35">
        <f t="shared" si="14"/>
        <v>0</v>
      </c>
      <c r="G184" s="35">
        <f t="shared" si="15"/>
        <v>0</v>
      </c>
      <c r="H184" s="30">
        <v>0.2</v>
      </c>
      <c r="I184" s="30">
        <f t="shared" si="16"/>
        <v>0</v>
      </c>
      <c r="J184" s="30">
        <f t="shared" si="17"/>
        <v>0</v>
      </c>
    </row>
    <row r="185" spans="1:10">
      <c r="A185" s="28">
        <v>184</v>
      </c>
      <c r="B185" s="28"/>
      <c r="C185" s="28"/>
      <c r="D185" s="29"/>
      <c r="E185" s="35">
        <f t="shared" si="13"/>
        <v>0</v>
      </c>
      <c r="F185" s="35">
        <f t="shared" si="14"/>
        <v>0</v>
      </c>
      <c r="G185" s="35">
        <f t="shared" si="15"/>
        <v>0</v>
      </c>
      <c r="H185" s="30">
        <v>0.2</v>
      </c>
      <c r="I185" s="30">
        <f t="shared" si="16"/>
        <v>0</v>
      </c>
      <c r="J185" s="30">
        <f t="shared" si="17"/>
        <v>0</v>
      </c>
    </row>
    <row r="186" spans="1:10">
      <c r="A186" s="28">
        <v>185</v>
      </c>
      <c r="B186" s="28"/>
      <c r="C186" s="28"/>
      <c r="D186" s="29"/>
      <c r="E186" s="35">
        <f t="shared" si="13"/>
        <v>0</v>
      </c>
      <c r="F186" s="35">
        <f t="shared" si="14"/>
        <v>0</v>
      </c>
      <c r="G186" s="35">
        <f t="shared" si="15"/>
        <v>0</v>
      </c>
      <c r="H186" s="30">
        <v>0.2</v>
      </c>
      <c r="I186" s="30">
        <f t="shared" si="16"/>
        <v>0</v>
      </c>
      <c r="J186" s="30">
        <f t="shared" si="17"/>
        <v>0</v>
      </c>
    </row>
    <row r="187" spans="1:10">
      <c r="A187" s="28">
        <v>186</v>
      </c>
      <c r="B187" s="28"/>
      <c r="C187" s="28"/>
      <c r="D187" s="29"/>
      <c r="E187" s="35">
        <f t="shared" si="13"/>
        <v>0</v>
      </c>
      <c r="F187" s="35">
        <f t="shared" si="14"/>
        <v>0</v>
      </c>
      <c r="G187" s="35">
        <f t="shared" si="15"/>
        <v>0</v>
      </c>
      <c r="H187" s="30">
        <v>0.2</v>
      </c>
      <c r="I187" s="30">
        <f t="shared" si="16"/>
        <v>0</v>
      </c>
      <c r="J187" s="30">
        <f t="shared" si="17"/>
        <v>0</v>
      </c>
    </row>
    <row r="188" spans="1:10">
      <c r="A188" s="28">
        <v>187</v>
      </c>
      <c r="B188" s="28"/>
      <c r="C188" s="28"/>
      <c r="D188" s="29"/>
      <c r="E188" s="35">
        <f t="shared" si="13"/>
        <v>0</v>
      </c>
      <c r="F188" s="35">
        <f t="shared" si="14"/>
        <v>0</v>
      </c>
      <c r="G188" s="35">
        <f t="shared" si="15"/>
        <v>0</v>
      </c>
      <c r="H188" s="30">
        <v>0.2</v>
      </c>
      <c r="I188" s="30">
        <f t="shared" si="16"/>
        <v>0</v>
      </c>
      <c r="J188" s="30">
        <f t="shared" si="17"/>
        <v>0</v>
      </c>
    </row>
    <row r="189" spans="1:10">
      <c r="A189" s="28">
        <v>188</v>
      </c>
      <c r="B189" s="28"/>
      <c r="C189" s="28"/>
      <c r="D189" s="29"/>
      <c r="E189" s="35">
        <f t="shared" si="13"/>
        <v>0</v>
      </c>
      <c r="F189" s="35">
        <f t="shared" si="14"/>
        <v>0</v>
      </c>
      <c r="G189" s="35">
        <f t="shared" si="15"/>
        <v>0</v>
      </c>
      <c r="H189" s="30">
        <v>0.2</v>
      </c>
      <c r="I189" s="30">
        <f t="shared" si="16"/>
        <v>0</v>
      </c>
      <c r="J189" s="30">
        <f t="shared" si="17"/>
        <v>0</v>
      </c>
    </row>
    <row r="190" spans="1:10">
      <c r="A190" s="28">
        <v>189</v>
      </c>
      <c r="B190" s="28"/>
      <c r="C190" s="28"/>
      <c r="D190" s="29"/>
      <c r="E190" s="35">
        <f t="shared" si="13"/>
        <v>0</v>
      </c>
      <c r="F190" s="35">
        <f t="shared" si="14"/>
        <v>0</v>
      </c>
      <c r="G190" s="35">
        <f t="shared" si="15"/>
        <v>0</v>
      </c>
      <c r="H190" s="30">
        <v>0.2</v>
      </c>
      <c r="I190" s="30">
        <f t="shared" si="16"/>
        <v>0</v>
      </c>
      <c r="J190" s="30">
        <f t="shared" si="17"/>
        <v>0</v>
      </c>
    </row>
    <row r="191" spans="1:10">
      <c r="A191" s="28">
        <v>190</v>
      </c>
      <c r="B191" s="28"/>
      <c r="C191" s="28"/>
      <c r="D191" s="29"/>
      <c r="E191" s="35">
        <f t="shared" si="13"/>
        <v>0</v>
      </c>
      <c r="F191" s="35">
        <f t="shared" si="14"/>
        <v>0</v>
      </c>
      <c r="G191" s="35">
        <f t="shared" si="15"/>
        <v>0</v>
      </c>
      <c r="H191" s="30">
        <v>0.2</v>
      </c>
      <c r="I191" s="30">
        <f t="shared" si="16"/>
        <v>0</v>
      </c>
      <c r="J191" s="30">
        <f t="shared" si="17"/>
        <v>0</v>
      </c>
    </row>
    <row r="192" spans="1:10">
      <c r="A192" s="28">
        <v>191</v>
      </c>
      <c r="B192" s="28"/>
      <c r="C192" s="28"/>
      <c r="D192" s="29"/>
      <c r="E192" s="35">
        <f t="shared" si="13"/>
        <v>0</v>
      </c>
      <c r="F192" s="35">
        <f t="shared" si="14"/>
        <v>0</v>
      </c>
      <c r="G192" s="35">
        <f t="shared" si="15"/>
        <v>0</v>
      </c>
      <c r="H192" s="30">
        <v>0.2</v>
      </c>
      <c r="I192" s="30">
        <f t="shared" si="16"/>
        <v>0</v>
      </c>
      <c r="J192" s="30">
        <f t="shared" si="17"/>
        <v>0</v>
      </c>
    </row>
    <row r="193" spans="1:10">
      <c r="A193" s="28">
        <v>192</v>
      </c>
      <c r="B193" s="28"/>
      <c r="C193" s="28"/>
      <c r="D193" s="29"/>
      <c r="E193" s="35">
        <f t="shared" si="13"/>
        <v>0</v>
      </c>
      <c r="F193" s="35">
        <f t="shared" si="14"/>
        <v>0</v>
      </c>
      <c r="G193" s="35">
        <f t="shared" si="15"/>
        <v>0</v>
      </c>
      <c r="H193" s="30">
        <v>0.2</v>
      </c>
      <c r="I193" s="30">
        <f t="shared" si="16"/>
        <v>0</v>
      </c>
      <c r="J193" s="30">
        <f t="shared" si="17"/>
        <v>0</v>
      </c>
    </row>
    <row r="194" spans="1:10">
      <c r="A194" s="28">
        <v>193</v>
      </c>
      <c r="B194" s="28"/>
      <c r="C194" s="28"/>
      <c r="D194" s="29"/>
      <c r="E194" s="35">
        <f t="shared" si="13"/>
        <v>0</v>
      </c>
      <c r="F194" s="35">
        <f t="shared" si="14"/>
        <v>0</v>
      </c>
      <c r="G194" s="35">
        <f t="shared" si="15"/>
        <v>0</v>
      </c>
      <c r="H194" s="30">
        <v>0.2</v>
      </c>
      <c r="I194" s="30">
        <f t="shared" si="16"/>
        <v>0</v>
      </c>
      <c r="J194" s="30">
        <f t="shared" ref="J194:J201" si="18">ROUND(D194-I194,2)</f>
        <v>0</v>
      </c>
    </row>
    <row r="195" spans="1:10">
      <c r="A195" s="28">
        <v>194</v>
      </c>
      <c r="B195" s="28"/>
      <c r="C195" s="28"/>
      <c r="D195" s="29"/>
      <c r="E195" s="35">
        <f t="shared" ref="E195:E258" si="19">IF(D195&gt;0,IF(D195&lt;=4000,800,ROUND(D195*20%,2)),0)</f>
        <v>0</v>
      </c>
      <c r="F195" s="35">
        <f t="shared" ref="F195:F201" si="20">MAX(ROUND((D195-E195)*0.3,2),0)</f>
        <v>0</v>
      </c>
      <c r="G195" s="35">
        <f t="shared" ref="G195:G201" si="21">MAX((D195-E195-F195),0)</f>
        <v>0</v>
      </c>
      <c r="H195" s="30">
        <v>0.2</v>
      </c>
      <c r="I195" s="30">
        <f t="shared" ref="I195:I201" si="22">ROUND(G195*H195,2)</f>
        <v>0</v>
      </c>
      <c r="J195" s="30">
        <f t="shared" si="18"/>
        <v>0</v>
      </c>
    </row>
    <row r="196" spans="1:10">
      <c r="A196" s="28">
        <v>195</v>
      </c>
      <c r="B196" s="28"/>
      <c r="C196" s="28"/>
      <c r="D196" s="29"/>
      <c r="E196" s="35">
        <f t="shared" si="19"/>
        <v>0</v>
      </c>
      <c r="F196" s="35">
        <f t="shared" si="20"/>
        <v>0</v>
      </c>
      <c r="G196" s="35">
        <f t="shared" si="21"/>
        <v>0</v>
      </c>
      <c r="H196" s="30">
        <v>0.2</v>
      </c>
      <c r="I196" s="30">
        <f t="shared" si="22"/>
        <v>0</v>
      </c>
      <c r="J196" s="30">
        <f t="shared" si="18"/>
        <v>0</v>
      </c>
    </row>
    <row r="197" spans="1:10">
      <c r="A197" s="28">
        <v>196</v>
      </c>
      <c r="B197" s="28"/>
      <c r="C197" s="28"/>
      <c r="D197" s="29"/>
      <c r="E197" s="35">
        <f t="shared" si="19"/>
        <v>0</v>
      </c>
      <c r="F197" s="35">
        <f t="shared" si="20"/>
        <v>0</v>
      </c>
      <c r="G197" s="35">
        <f t="shared" si="21"/>
        <v>0</v>
      </c>
      <c r="H197" s="30">
        <v>0.2</v>
      </c>
      <c r="I197" s="30">
        <f t="shared" si="22"/>
        <v>0</v>
      </c>
      <c r="J197" s="30">
        <f t="shared" si="18"/>
        <v>0</v>
      </c>
    </row>
    <row r="198" spans="1:10">
      <c r="A198" s="28">
        <v>197</v>
      </c>
      <c r="B198" s="28"/>
      <c r="C198" s="28"/>
      <c r="D198" s="29"/>
      <c r="E198" s="35">
        <f t="shared" si="19"/>
        <v>0</v>
      </c>
      <c r="F198" s="35">
        <f t="shared" si="20"/>
        <v>0</v>
      </c>
      <c r="G198" s="35">
        <f t="shared" si="21"/>
        <v>0</v>
      </c>
      <c r="H198" s="30">
        <v>0.2</v>
      </c>
      <c r="I198" s="30">
        <f t="shared" si="22"/>
        <v>0</v>
      </c>
      <c r="J198" s="30">
        <f t="shared" si="18"/>
        <v>0</v>
      </c>
    </row>
    <row r="199" spans="1:10">
      <c r="A199" s="28">
        <v>198</v>
      </c>
      <c r="B199" s="28"/>
      <c r="C199" s="28"/>
      <c r="D199" s="29"/>
      <c r="E199" s="35">
        <f t="shared" si="19"/>
        <v>0</v>
      </c>
      <c r="F199" s="35">
        <f t="shared" si="20"/>
        <v>0</v>
      </c>
      <c r="G199" s="35">
        <f t="shared" si="21"/>
        <v>0</v>
      </c>
      <c r="H199" s="30">
        <v>0.2</v>
      </c>
      <c r="I199" s="30">
        <f t="shared" si="22"/>
        <v>0</v>
      </c>
      <c r="J199" s="30">
        <f t="shared" si="18"/>
        <v>0</v>
      </c>
    </row>
    <row r="200" spans="1:10">
      <c r="A200" s="28">
        <v>199</v>
      </c>
      <c r="B200" s="28"/>
      <c r="C200" s="28"/>
      <c r="D200" s="29"/>
      <c r="E200" s="35">
        <f t="shared" si="19"/>
        <v>0</v>
      </c>
      <c r="F200" s="35">
        <f t="shared" si="20"/>
        <v>0</v>
      </c>
      <c r="G200" s="35">
        <f t="shared" si="21"/>
        <v>0</v>
      </c>
      <c r="H200" s="30">
        <v>0.2</v>
      </c>
      <c r="I200" s="30">
        <f t="shared" si="22"/>
        <v>0</v>
      </c>
      <c r="J200" s="30">
        <f t="shared" si="18"/>
        <v>0</v>
      </c>
    </row>
    <row r="201" spans="1:10">
      <c r="A201" s="28">
        <v>200</v>
      </c>
      <c r="B201" s="28"/>
      <c r="C201" s="28"/>
      <c r="D201" s="29"/>
      <c r="E201" s="35">
        <f t="shared" si="19"/>
        <v>0</v>
      </c>
      <c r="F201" s="35">
        <f t="shared" si="20"/>
        <v>0</v>
      </c>
      <c r="G201" s="35">
        <f t="shared" si="21"/>
        <v>0</v>
      </c>
      <c r="H201" s="30">
        <v>0.2</v>
      </c>
      <c r="I201" s="30">
        <f t="shared" si="22"/>
        <v>0</v>
      </c>
      <c r="J201" s="30">
        <f t="shared" si="18"/>
        <v>0</v>
      </c>
    </row>
    <row r="202" spans="1:10">
      <c r="A202" s="28">
        <v>201</v>
      </c>
      <c r="B202" s="28"/>
      <c r="C202" s="28"/>
      <c r="D202" s="29"/>
      <c r="E202" s="35">
        <f t="shared" si="19"/>
        <v>0</v>
      </c>
      <c r="F202" s="35">
        <f t="shared" ref="F202:F265" si="23">MAX(ROUND((D202-E202)*0.3,2),0)</f>
        <v>0</v>
      </c>
      <c r="G202" s="35">
        <f t="shared" ref="G202:G265" si="24">MAX((D202-E202-F202),0)</f>
        <v>0</v>
      </c>
      <c r="H202" s="30">
        <v>0.2</v>
      </c>
      <c r="I202" s="30">
        <f t="shared" ref="I202:I265" si="25">ROUND(G202*H202,2)</f>
        <v>0</v>
      </c>
      <c r="J202" s="30">
        <f t="shared" ref="J202:J265" si="26">ROUND(D202-I202,2)</f>
        <v>0</v>
      </c>
    </row>
    <row r="203" spans="1:10">
      <c r="A203" s="28">
        <v>202</v>
      </c>
      <c r="B203" s="28"/>
      <c r="C203" s="28"/>
      <c r="D203" s="29"/>
      <c r="E203" s="35">
        <f t="shared" si="19"/>
        <v>0</v>
      </c>
      <c r="F203" s="35">
        <f t="shared" si="23"/>
        <v>0</v>
      </c>
      <c r="G203" s="35">
        <f t="shared" si="24"/>
        <v>0</v>
      </c>
      <c r="H203" s="30">
        <v>0.2</v>
      </c>
      <c r="I203" s="30">
        <f t="shared" si="25"/>
        <v>0</v>
      </c>
      <c r="J203" s="30">
        <f t="shared" si="26"/>
        <v>0</v>
      </c>
    </row>
    <row r="204" spans="1:10">
      <c r="A204" s="28">
        <v>203</v>
      </c>
      <c r="B204" s="28"/>
      <c r="C204" s="28"/>
      <c r="D204" s="29"/>
      <c r="E204" s="35">
        <f t="shared" si="19"/>
        <v>0</v>
      </c>
      <c r="F204" s="35">
        <f t="shared" si="23"/>
        <v>0</v>
      </c>
      <c r="G204" s="35">
        <f t="shared" si="24"/>
        <v>0</v>
      </c>
      <c r="H204" s="30">
        <v>0.2</v>
      </c>
      <c r="I204" s="30">
        <f t="shared" si="25"/>
        <v>0</v>
      </c>
      <c r="J204" s="30">
        <f t="shared" si="26"/>
        <v>0</v>
      </c>
    </row>
    <row r="205" spans="1:10">
      <c r="A205" s="28">
        <v>204</v>
      </c>
      <c r="B205" s="28"/>
      <c r="C205" s="28"/>
      <c r="D205" s="29"/>
      <c r="E205" s="35">
        <f t="shared" si="19"/>
        <v>0</v>
      </c>
      <c r="F205" s="35">
        <f t="shared" si="23"/>
        <v>0</v>
      </c>
      <c r="G205" s="35">
        <f t="shared" si="24"/>
        <v>0</v>
      </c>
      <c r="H205" s="30">
        <v>0.2</v>
      </c>
      <c r="I205" s="30">
        <f t="shared" si="25"/>
        <v>0</v>
      </c>
      <c r="J205" s="30">
        <f t="shared" si="26"/>
        <v>0</v>
      </c>
    </row>
    <row r="206" spans="1:10">
      <c r="A206" s="28">
        <v>205</v>
      </c>
      <c r="B206" s="28"/>
      <c r="C206" s="28"/>
      <c r="D206" s="29"/>
      <c r="E206" s="35">
        <f t="shared" si="19"/>
        <v>0</v>
      </c>
      <c r="F206" s="35">
        <f t="shared" si="23"/>
        <v>0</v>
      </c>
      <c r="G206" s="35">
        <f t="shared" si="24"/>
        <v>0</v>
      </c>
      <c r="H206" s="30">
        <v>0.2</v>
      </c>
      <c r="I206" s="30">
        <f t="shared" si="25"/>
        <v>0</v>
      </c>
      <c r="J206" s="30">
        <f t="shared" si="26"/>
        <v>0</v>
      </c>
    </row>
    <row r="207" spans="1:10">
      <c r="A207" s="28">
        <v>206</v>
      </c>
      <c r="B207" s="28"/>
      <c r="C207" s="28"/>
      <c r="D207" s="29"/>
      <c r="E207" s="35">
        <f t="shared" si="19"/>
        <v>0</v>
      </c>
      <c r="F207" s="35">
        <f t="shared" si="23"/>
        <v>0</v>
      </c>
      <c r="G207" s="35">
        <f t="shared" si="24"/>
        <v>0</v>
      </c>
      <c r="H207" s="30">
        <v>0.2</v>
      </c>
      <c r="I207" s="30">
        <f t="shared" si="25"/>
        <v>0</v>
      </c>
      <c r="J207" s="30">
        <f t="shared" si="26"/>
        <v>0</v>
      </c>
    </row>
    <row r="208" spans="1:10">
      <c r="A208" s="28">
        <v>207</v>
      </c>
      <c r="B208" s="28"/>
      <c r="C208" s="28"/>
      <c r="D208" s="29"/>
      <c r="E208" s="35">
        <f t="shared" si="19"/>
        <v>0</v>
      </c>
      <c r="F208" s="35">
        <f t="shared" si="23"/>
        <v>0</v>
      </c>
      <c r="G208" s="35">
        <f t="shared" si="24"/>
        <v>0</v>
      </c>
      <c r="H208" s="30">
        <v>0.2</v>
      </c>
      <c r="I208" s="30">
        <f t="shared" si="25"/>
        <v>0</v>
      </c>
      <c r="J208" s="30">
        <f t="shared" si="26"/>
        <v>0</v>
      </c>
    </row>
    <row r="209" spans="1:10">
      <c r="A209" s="28">
        <v>208</v>
      </c>
      <c r="B209" s="28"/>
      <c r="C209" s="28"/>
      <c r="D209" s="29"/>
      <c r="E209" s="35">
        <f t="shared" si="19"/>
        <v>0</v>
      </c>
      <c r="F209" s="35">
        <f t="shared" si="23"/>
        <v>0</v>
      </c>
      <c r="G209" s="35">
        <f t="shared" si="24"/>
        <v>0</v>
      </c>
      <c r="H209" s="30">
        <v>0.2</v>
      </c>
      <c r="I209" s="30">
        <f t="shared" si="25"/>
        <v>0</v>
      </c>
      <c r="J209" s="30">
        <f t="shared" si="26"/>
        <v>0</v>
      </c>
    </row>
    <row r="210" spans="1:10">
      <c r="A210" s="28">
        <v>209</v>
      </c>
      <c r="B210" s="28"/>
      <c r="C210" s="28"/>
      <c r="D210" s="29"/>
      <c r="E210" s="35">
        <f t="shared" si="19"/>
        <v>0</v>
      </c>
      <c r="F210" s="35">
        <f t="shared" si="23"/>
        <v>0</v>
      </c>
      <c r="G210" s="35">
        <f t="shared" si="24"/>
        <v>0</v>
      </c>
      <c r="H210" s="30">
        <v>0.2</v>
      </c>
      <c r="I210" s="30">
        <f t="shared" si="25"/>
        <v>0</v>
      </c>
      <c r="J210" s="30">
        <f t="shared" si="26"/>
        <v>0</v>
      </c>
    </row>
    <row r="211" spans="1:10">
      <c r="A211" s="28">
        <v>210</v>
      </c>
      <c r="B211" s="28"/>
      <c r="C211" s="28"/>
      <c r="D211" s="29"/>
      <c r="E211" s="35">
        <f t="shared" si="19"/>
        <v>0</v>
      </c>
      <c r="F211" s="35">
        <f t="shared" si="23"/>
        <v>0</v>
      </c>
      <c r="G211" s="35">
        <f t="shared" si="24"/>
        <v>0</v>
      </c>
      <c r="H211" s="30">
        <v>0.2</v>
      </c>
      <c r="I211" s="30">
        <f t="shared" si="25"/>
        <v>0</v>
      </c>
      <c r="J211" s="30">
        <f t="shared" si="26"/>
        <v>0</v>
      </c>
    </row>
    <row r="212" spans="1:10">
      <c r="A212" s="28">
        <v>211</v>
      </c>
      <c r="B212" s="28"/>
      <c r="C212" s="28"/>
      <c r="D212" s="29"/>
      <c r="E212" s="35">
        <f t="shared" si="19"/>
        <v>0</v>
      </c>
      <c r="F212" s="35">
        <f t="shared" si="23"/>
        <v>0</v>
      </c>
      <c r="G212" s="35">
        <f t="shared" si="24"/>
        <v>0</v>
      </c>
      <c r="H212" s="30">
        <v>0.2</v>
      </c>
      <c r="I212" s="30">
        <f t="shared" si="25"/>
        <v>0</v>
      </c>
      <c r="J212" s="30">
        <f t="shared" si="26"/>
        <v>0</v>
      </c>
    </row>
    <row r="213" spans="1:10">
      <c r="A213" s="28">
        <v>212</v>
      </c>
      <c r="B213" s="28"/>
      <c r="C213" s="28"/>
      <c r="D213" s="29"/>
      <c r="E213" s="35">
        <f t="shared" si="19"/>
        <v>0</v>
      </c>
      <c r="F213" s="35">
        <f t="shared" si="23"/>
        <v>0</v>
      </c>
      <c r="G213" s="35">
        <f t="shared" si="24"/>
        <v>0</v>
      </c>
      <c r="H213" s="30">
        <v>0.2</v>
      </c>
      <c r="I213" s="30">
        <f t="shared" si="25"/>
        <v>0</v>
      </c>
      <c r="J213" s="30">
        <f t="shared" si="26"/>
        <v>0</v>
      </c>
    </row>
    <row r="214" spans="1:10">
      <c r="A214" s="28">
        <v>213</v>
      </c>
      <c r="B214" s="28"/>
      <c r="C214" s="28"/>
      <c r="D214" s="29"/>
      <c r="E214" s="35">
        <f t="shared" si="19"/>
        <v>0</v>
      </c>
      <c r="F214" s="35">
        <f t="shared" si="23"/>
        <v>0</v>
      </c>
      <c r="G214" s="35">
        <f t="shared" si="24"/>
        <v>0</v>
      </c>
      <c r="H214" s="30">
        <v>0.2</v>
      </c>
      <c r="I214" s="30">
        <f t="shared" si="25"/>
        <v>0</v>
      </c>
      <c r="J214" s="30">
        <f t="shared" si="26"/>
        <v>0</v>
      </c>
    </row>
    <row r="215" spans="1:10">
      <c r="A215" s="28">
        <v>214</v>
      </c>
      <c r="B215" s="28"/>
      <c r="C215" s="28"/>
      <c r="D215" s="29"/>
      <c r="E215" s="35">
        <f t="shared" si="19"/>
        <v>0</v>
      </c>
      <c r="F215" s="35">
        <f t="shared" si="23"/>
        <v>0</v>
      </c>
      <c r="G215" s="35">
        <f t="shared" si="24"/>
        <v>0</v>
      </c>
      <c r="H215" s="30">
        <v>0.2</v>
      </c>
      <c r="I215" s="30">
        <f t="shared" si="25"/>
        <v>0</v>
      </c>
      <c r="J215" s="30">
        <f t="shared" si="26"/>
        <v>0</v>
      </c>
    </row>
    <row r="216" spans="1:10">
      <c r="A216" s="28">
        <v>215</v>
      </c>
      <c r="B216" s="28"/>
      <c r="C216" s="28"/>
      <c r="D216" s="29"/>
      <c r="E216" s="35">
        <f t="shared" si="19"/>
        <v>0</v>
      </c>
      <c r="F216" s="35">
        <f t="shared" si="23"/>
        <v>0</v>
      </c>
      <c r="G216" s="35">
        <f t="shared" si="24"/>
        <v>0</v>
      </c>
      <c r="H216" s="30">
        <v>0.2</v>
      </c>
      <c r="I216" s="30">
        <f t="shared" si="25"/>
        <v>0</v>
      </c>
      <c r="J216" s="30">
        <f t="shared" si="26"/>
        <v>0</v>
      </c>
    </row>
    <row r="217" spans="1:10">
      <c r="A217" s="28">
        <v>216</v>
      </c>
      <c r="B217" s="28"/>
      <c r="C217" s="28"/>
      <c r="D217" s="29"/>
      <c r="E217" s="35">
        <f t="shared" si="19"/>
        <v>0</v>
      </c>
      <c r="F217" s="35">
        <f t="shared" si="23"/>
        <v>0</v>
      </c>
      <c r="G217" s="35">
        <f t="shared" si="24"/>
        <v>0</v>
      </c>
      <c r="H217" s="30">
        <v>0.2</v>
      </c>
      <c r="I217" s="30">
        <f t="shared" si="25"/>
        <v>0</v>
      </c>
      <c r="J217" s="30">
        <f t="shared" si="26"/>
        <v>0</v>
      </c>
    </row>
    <row r="218" spans="1:10">
      <c r="A218" s="28">
        <v>217</v>
      </c>
      <c r="B218" s="28"/>
      <c r="C218" s="28"/>
      <c r="D218" s="29"/>
      <c r="E218" s="35">
        <f t="shared" si="19"/>
        <v>0</v>
      </c>
      <c r="F218" s="35">
        <f t="shared" si="23"/>
        <v>0</v>
      </c>
      <c r="G218" s="35">
        <f t="shared" si="24"/>
        <v>0</v>
      </c>
      <c r="H218" s="30">
        <v>0.2</v>
      </c>
      <c r="I218" s="30">
        <f t="shared" si="25"/>
        <v>0</v>
      </c>
      <c r="J218" s="30">
        <f t="shared" si="26"/>
        <v>0</v>
      </c>
    </row>
    <row r="219" spans="1:10">
      <c r="A219" s="28">
        <v>218</v>
      </c>
      <c r="B219" s="28"/>
      <c r="C219" s="28"/>
      <c r="D219" s="29"/>
      <c r="E219" s="35">
        <f t="shared" si="19"/>
        <v>0</v>
      </c>
      <c r="F219" s="35">
        <f t="shared" si="23"/>
        <v>0</v>
      </c>
      <c r="G219" s="35">
        <f t="shared" si="24"/>
        <v>0</v>
      </c>
      <c r="H219" s="30">
        <v>0.2</v>
      </c>
      <c r="I219" s="30">
        <f t="shared" si="25"/>
        <v>0</v>
      </c>
      <c r="J219" s="30">
        <f t="shared" si="26"/>
        <v>0</v>
      </c>
    </row>
    <row r="220" spans="1:10">
      <c r="A220" s="28">
        <v>219</v>
      </c>
      <c r="B220" s="28"/>
      <c r="C220" s="28"/>
      <c r="D220" s="29"/>
      <c r="E220" s="35">
        <f t="shared" si="19"/>
        <v>0</v>
      </c>
      <c r="F220" s="35">
        <f t="shared" si="23"/>
        <v>0</v>
      </c>
      <c r="G220" s="35">
        <f t="shared" si="24"/>
        <v>0</v>
      </c>
      <c r="H220" s="30">
        <v>0.2</v>
      </c>
      <c r="I220" s="30">
        <f t="shared" si="25"/>
        <v>0</v>
      </c>
      <c r="J220" s="30">
        <f t="shared" si="26"/>
        <v>0</v>
      </c>
    </row>
    <row r="221" spans="1:10">
      <c r="A221" s="28">
        <v>220</v>
      </c>
      <c r="B221" s="28"/>
      <c r="C221" s="28"/>
      <c r="D221" s="29"/>
      <c r="E221" s="35">
        <f t="shared" si="19"/>
        <v>0</v>
      </c>
      <c r="F221" s="35">
        <f t="shared" si="23"/>
        <v>0</v>
      </c>
      <c r="G221" s="35">
        <f t="shared" si="24"/>
        <v>0</v>
      </c>
      <c r="H221" s="30">
        <v>0.2</v>
      </c>
      <c r="I221" s="30">
        <f t="shared" si="25"/>
        <v>0</v>
      </c>
      <c r="J221" s="30">
        <f t="shared" si="26"/>
        <v>0</v>
      </c>
    </row>
    <row r="222" spans="1:10">
      <c r="A222" s="28">
        <v>221</v>
      </c>
      <c r="B222" s="28"/>
      <c r="C222" s="28"/>
      <c r="D222" s="29"/>
      <c r="E222" s="35">
        <f t="shared" si="19"/>
        <v>0</v>
      </c>
      <c r="F222" s="35">
        <f t="shared" si="23"/>
        <v>0</v>
      </c>
      <c r="G222" s="35">
        <f t="shared" si="24"/>
        <v>0</v>
      </c>
      <c r="H222" s="30">
        <v>0.2</v>
      </c>
      <c r="I222" s="30">
        <f t="shared" si="25"/>
        <v>0</v>
      </c>
      <c r="J222" s="30">
        <f t="shared" si="26"/>
        <v>0</v>
      </c>
    </row>
    <row r="223" spans="1:10">
      <c r="A223" s="28">
        <v>222</v>
      </c>
      <c r="B223" s="28"/>
      <c r="C223" s="28"/>
      <c r="D223" s="29"/>
      <c r="E223" s="35">
        <f t="shared" si="19"/>
        <v>0</v>
      </c>
      <c r="F223" s="35">
        <f t="shared" si="23"/>
        <v>0</v>
      </c>
      <c r="G223" s="35">
        <f t="shared" si="24"/>
        <v>0</v>
      </c>
      <c r="H223" s="30">
        <v>0.2</v>
      </c>
      <c r="I223" s="30">
        <f t="shared" si="25"/>
        <v>0</v>
      </c>
      <c r="J223" s="30">
        <f t="shared" si="26"/>
        <v>0</v>
      </c>
    </row>
    <row r="224" spans="1:10">
      <c r="A224" s="28">
        <v>223</v>
      </c>
      <c r="B224" s="28"/>
      <c r="C224" s="28"/>
      <c r="D224" s="29"/>
      <c r="E224" s="35">
        <f t="shared" si="19"/>
        <v>0</v>
      </c>
      <c r="F224" s="35">
        <f t="shared" si="23"/>
        <v>0</v>
      </c>
      <c r="G224" s="35">
        <f t="shared" si="24"/>
        <v>0</v>
      </c>
      <c r="H224" s="30">
        <v>0.2</v>
      </c>
      <c r="I224" s="30">
        <f t="shared" si="25"/>
        <v>0</v>
      </c>
      <c r="J224" s="30">
        <f t="shared" si="26"/>
        <v>0</v>
      </c>
    </row>
    <row r="225" spans="1:10">
      <c r="A225" s="28">
        <v>224</v>
      </c>
      <c r="B225" s="28"/>
      <c r="C225" s="28"/>
      <c r="D225" s="29"/>
      <c r="E225" s="35">
        <f t="shared" si="19"/>
        <v>0</v>
      </c>
      <c r="F225" s="35">
        <f t="shared" si="23"/>
        <v>0</v>
      </c>
      <c r="G225" s="35">
        <f t="shared" si="24"/>
        <v>0</v>
      </c>
      <c r="H225" s="30">
        <v>0.2</v>
      </c>
      <c r="I225" s="30">
        <f t="shared" si="25"/>
        <v>0</v>
      </c>
      <c r="J225" s="30">
        <f t="shared" si="26"/>
        <v>0</v>
      </c>
    </row>
    <row r="226" spans="1:10">
      <c r="A226" s="28">
        <v>225</v>
      </c>
      <c r="B226" s="28"/>
      <c r="C226" s="28"/>
      <c r="D226" s="29"/>
      <c r="E226" s="35">
        <f t="shared" si="19"/>
        <v>0</v>
      </c>
      <c r="F226" s="35">
        <f t="shared" si="23"/>
        <v>0</v>
      </c>
      <c r="G226" s="35">
        <f t="shared" si="24"/>
        <v>0</v>
      </c>
      <c r="H226" s="30">
        <v>0.2</v>
      </c>
      <c r="I226" s="30">
        <f t="shared" si="25"/>
        <v>0</v>
      </c>
      <c r="J226" s="30">
        <f t="shared" si="26"/>
        <v>0</v>
      </c>
    </row>
    <row r="227" spans="1:10">
      <c r="A227" s="28">
        <v>226</v>
      </c>
      <c r="B227" s="28"/>
      <c r="C227" s="28"/>
      <c r="D227" s="29"/>
      <c r="E227" s="35">
        <f t="shared" si="19"/>
        <v>0</v>
      </c>
      <c r="F227" s="35">
        <f t="shared" si="23"/>
        <v>0</v>
      </c>
      <c r="G227" s="35">
        <f t="shared" si="24"/>
        <v>0</v>
      </c>
      <c r="H227" s="30">
        <v>0.2</v>
      </c>
      <c r="I227" s="30">
        <f t="shared" si="25"/>
        <v>0</v>
      </c>
      <c r="J227" s="30">
        <f t="shared" si="26"/>
        <v>0</v>
      </c>
    </row>
    <row r="228" spans="1:10">
      <c r="A228" s="28">
        <v>227</v>
      </c>
      <c r="B228" s="28"/>
      <c r="C228" s="28"/>
      <c r="D228" s="29"/>
      <c r="E228" s="35">
        <f t="shared" si="19"/>
        <v>0</v>
      </c>
      <c r="F228" s="35">
        <f t="shared" si="23"/>
        <v>0</v>
      </c>
      <c r="G228" s="35">
        <f t="shared" si="24"/>
        <v>0</v>
      </c>
      <c r="H228" s="30">
        <v>0.2</v>
      </c>
      <c r="I228" s="30">
        <f t="shared" si="25"/>
        <v>0</v>
      </c>
      <c r="J228" s="30">
        <f t="shared" si="26"/>
        <v>0</v>
      </c>
    </row>
    <row r="229" spans="1:10">
      <c r="A229" s="28">
        <v>228</v>
      </c>
      <c r="B229" s="28"/>
      <c r="C229" s="28"/>
      <c r="D229" s="29"/>
      <c r="E229" s="35">
        <f t="shared" si="19"/>
        <v>0</v>
      </c>
      <c r="F229" s="35">
        <f t="shared" si="23"/>
        <v>0</v>
      </c>
      <c r="G229" s="35">
        <f t="shared" si="24"/>
        <v>0</v>
      </c>
      <c r="H229" s="30">
        <v>0.2</v>
      </c>
      <c r="I229" s="30">
        <f t="shared" si="25"/>
        <v>0</v>
      </c>
      <c r="J229" s="30">
        <f t="shared" si="26"/>
        <v>0</v>
      </c>
    </row>
    <row r="230" spans="1:10">
      <c r="A230" s="28">
        <v>229</v>
      </c>
      <c r="B230" s="28"/>
      <c r="C230" s="28"/>
      <c r="D230" s="29"/>
      <c r="E230" s="35">
        <f t="shared" si="19"/>
        <v>0</v>
      </c>
      <c r="F230" s="35">
        <f t="shared" si="23"/>
        <v>0</v>
      </c>
      <c r="G230" s="35">
        <f t="shared" si="24"/>
        <v>0</v>
      </c>
      <c r="H230" s="30">
        <v>0.2</v>
      </c>
      <c r="I230" s="30">
        <f t="shared" si="25"/>
        <v>0</v>
      </c>
      <c r="J230" s="30">
        <f t="shared" si="26"/>
        <v>0</v>
      </c>
    </row>
    <row r="231" spans="1:10">
      <c r="A231" s="28">
        <v>230</v>
      </c>
      <c r="B231" s="28"/>
      <c r="C231" s="28"/>
      <c r="D231" s="29"/>
      <c r="E231" s="35">
        <f t="shared" si="19"/>
        <v>0</v>
      </c>
      <c r="F231" s="35">
        <f t="shared" si="23"/>
        <v>0</v>
      </c>
      <c r="G231" s="35">
        <f t="shared" si="24"/>
        <v>0</v>
      </c>
      <c r="H231" s="30">
        <v>0.2</v>
      </c>
      <c r="I231" s="30">
        <f t="shared" si="25"/>
        <v>0</v>
      </c>
      <c r="J231" s="30">
        <f t="shared" si="26"/>
        <v>0</v>
      </c>
    </row>
    <row r="232" spans="1:10">
      <c r="A232" s="28">
        <v>231</v>
      </c>
      <c r="B232" s="28"/>
      <c r="C232" s="28"/>
      <c r="D232" s="29"/>
      <c r="E232" s="35">
        <f t="shared" si="19"/>
        <v>0</v>
      </c>
      <c r="F232" s="35">
        <f t="shared" si="23"/>
        <v>0</v>
      </c>
      <c r="G232" s="35">
        <f t="shared" si="24"/>
        <v>0</v>
      </c>
      <c r="H232" s="30">
        <v>0.2</v>
      </c>
      <c r="I232" s="30">
        <f t="shared" si="25"/>
        <v>0</v>
      </c>
      <c r="J232" s="30">
        <f t="shared" si="26"/>
        <v>0</v>
      </c>
    </row>
    <row r="233" spans="1:10">
      <c r="A233" s="28">
        <v>232</v>
      </c>
      <c r="B233" s="28"/>
      <c r="C233" s="28"/>
      <c r="D233" s="29"/>
      <c r="E233" s="35">
        <f t="shared" si="19"/>
        <v>0</v>
      </c>
      <c r="F233" s="35">
        <f t="shared" si="23"/>
        <v>0</v>
      </c>
      <c r="G233" s="35">
        <f t="shared" si="24"/>
        <v>0</v>
      </c>
      <c r="H233" s="30">
        <v>0.2</v>
      </c>
      <c r="I233" s="30">
        <f t="shared" si="25"/>
        <v>0</v>
      </c>
      <c r="J233" s="30">
        <f t="shared" si="26"/>
        <v>0</v>
      </c>
    </row>
    <row r="234" spans="1:10">
      <c r="A234" s="28">
        <v>233</v>
      </c>
      <c r="B234" s="28"/>
      <c r="C234" s="28"/>
      <c r="D234" s="29"/>
      <c r="E234" s="35">
        <f t="shared" si="19"/>
        <v>0</v>
      </c>
      <c r="F234" s="35">
        <f t="shared" si="23"/>
        <v>0</v>
      </c>
      <c r="G234" s="35">
        <f t="shared" si="24"/>
        <v>0</v>
      </c>
      <c r="H234" s="30">
        <v>0.2</v>
      </c>
      <c r="I234" s="30">
        <f t="shared" si="25"/>
        <v>0</v>
      </c>
      <c r="J234" s="30">
        <f t="shared" si="26"/>
        <v>0</v>
      </c>
    </row>
    <row r="235" spans="1:10">
      <c r="A235" s="28">
        <v>234</v>
      </c>
      <c r="B235" s="28"/>
      <c r="C235" s="28"/>
      <c r="D235" s="29"/>
      <c r="E235" s="35">
        <f t="shared" si="19"/>
        <v>0</v>
      </c>
      <c r="F235" s="35">
        <f t="shared" si="23"/>
        <v>0</v>
      </c>
      <c r="G235" s="35">
        <f t="shared" si="24"/>
        <v>0</v>
      </c>
      <c r="H235" s="30">
        <v>0.2</v>
      </c>
      <c r="I235" s="30">
        <f t="shared" si="25"/>
        <v>0</v>
      </c>
      <c r="J235" s="30">
        <f t="shared" si="26"/>
        <v>0</v>
      </c>
    </row>
    <row r="236" spans="1:10">
      <c r="A236" s="28">
        <v>235</v>
      </c>
      <c r="B236" s="28"/>
      <c r="C236" s="28"/>
      <c r="D236" s="29"/>
      <c r="E236" s="35">
        <f t="shared" si="19"/>
        <v>0</v>
      </c>
      <c r="F236" s="35">
        <f t="shared" si="23"/>
        <v>0</v>
      </c>
      <c r="G236" s="35">
        <f t="shared" si="24"/>
        <v>0</v>
      </c>
      <c r="H236" s="30">
        <v>0.2</v>
      </c>
      <c r="I236" s="30">
        <f t="shared" si="25"/>
        <v>0</v>
      </c>
      <c r="J236" s="30">
        <f t="shared" si="26"/>
        <v>0</v>
      </c>
    </row>
    <row r="237" spans="1:10">
      <c r="A237" s="28">
        <v>236</v>
      </c>
      <c r="B237" s="28"/>
      <c r="C237" s="28"/>
      <c r="D237" s="29"/>
      <c r="E237" s="35">
        <f t="shared" si="19"/>
        <v>0</v>
      </c>
      <c r="F237" s="35">
        <f t="shared" si="23"/>
        <v>0</v>
      </c>
      <c r="G237" s="35">
        <f t="shared" si="24"/>
        <v>0</v>
      </c>
      <c r="H237" s="30">
        <v>0.2</v>
      </c>
      <c r="I237" s="30">
        <f t="shared" si="25"/>
        <v>0</v>
      </c>
      <c r="J237" s="30">
        <f t="shared" si="26"/>
        <v>0</v>
      </c>
    </row>
    <row r="238" spans="1:10">
      <c r="A238" s="28">
        <v>237</v>
      </c>
      <c r="B238" s="28"/>
      <c r="C238" s="28"/>
      <c r="D238" s="29"/>
      <c r="E238" s="35">
        <f t="shared" si="19"/>
        <v>0</v>
      </c>
      <c r="F238" s="35">
        <f t="shared" si="23"/>
        <v>0</v>
      </c>
      <c r="G238" s="35">
        <f t="shared" si="24"/>
        <v>0</v>
      </c>
      <c r="H238" s="30">
        <v>0.2</v>
      </c>
      <c r="I238" s="30">
        <f t="shared" si="25"/>
        <v>0</v>
      </c>
      <c r="J238" s="30">
        <f t="shared" si="26"/>
        <v>0</v>
      </c>
    </row>
    <row r="239" spans="1:10">
      <c r="A239" s="28">
        <v>238</v>
      </c>
      <c r="B239" s="28"/>
      <c r="C239" s="28"/>
      <c r="D239" s="29"/>
      <c r="E239" s="35">
        <f t="shared" si="19"/>
        <v>0</v>
      </c>
      <c r="F239" s="35">
        <f t="shared" si="23"/>
        <v>0</v>
      </c>
      <c r="G239" s="35">
        <f t="shared" si="24"/>
        <v>0</v>
      </c>
      <c r="H239" s="30">
        <v>0.2</v>
      </c>
      <c r="I239" s="30">
        <f t="shared" si="25"/>
        <v>0</v>
      </c>
      <c r="J239" s="30">
        <f t="shared" si="26"/>
        <v>0</v>
      </c>
    </row>
    <row r="240" spans="1:10">
      <c r="A240" s="28">
        <v>239</v>
      </c>
      <c r="B240" s="28"/>
      <c r="C240" s="28"/>
      <c r="D240" s="29"/>
      <c r="E240" s="35">
        <f t="shared" si="19"/>
        <v>0</v>
      </c>
      <c r="F240" s="35">
        <f t="shared" si="23"/>
        <v>0</v>
      </c>
      <c r="G240" s="35">
        <f t="shared" si="24"/>
        <v>0</v>
      </c>
      <c r="H240" s="30">
        <v>0.2</v>
      </c>
      <c r="I240" s="30">
        <f t="shared" si="25"/>
        <v>0</v>
      </c>
      <c r="J240" s="30">
        <f t="shared" si="26"/>
        <v>0</v>
      </c>
    </row>
    <row r="241" spans="1:10">
      <c r="A241" s="28">
        <v>240</v>
      </c>
      <c r="B241" s="28"/>
      <c r="C241" s="28"/>
      <c r="D241" s="29"/>
      <c r="E241" s="35">
        <f t="shared" si="19"/>
        <v>0</v>
      </c>
      <c r="F241" s="35">
        <f t="shared" si="23"/>
        <v>0</v>
      </c>
      <c r="G241" s="35">
        <f t="shared" si="24"/>
        <v>0</v>
      </c>
      <c r="H241" s="30">
        <v>0.2</v>
      </c>
      <c r="I241" s="30">
        <f t="shared" si="25"/>
        <v>0</v>
      </c>
      <c r="J241" s="30">
        <f t="shared" si="26"/>
        <v>0</v>
      </c>
    </row>
    <row r="242" spans="1:10">
      <c r="A242" s="28">
        <v>241</v>
      </c>
      <c r="B242" s="28"/>
      <c r="C242" s="28"/>
      <c r="D242" s="29"/>
      <c r="E242" s="35">
        <f t="shared" si="19"/>
        <v>0</v>
      </c>
      <c r="F242" s="35">
        <f t="shared" si="23"/>
        <v>0</v>
      </c>
      <c r="G242" s="35">
        <f t="shared" si="24"/>
        <v>0</v>
      </c>
      <c r="H242" s="30">
        <v>0.2</v>
      </c>
      <c r="I242" s="30">
        <f t="shared" si="25"/>
        <v>0</v>
      </c>
      <c r="J242" s="30">
        <f t="shared" si="26"/>
        <v>0</v>
      </c>
    </row>
    <row r="243" spans="1:10">
      <c r="A243" s="28">
        <v>242</v>
      </c>
      <c r="B243" s="28"/>
      <c r="C243" s="28"/>
      <c r="D243" s="29"/>
      <c r="E243" s="35">
        <f t="shared" si="19"/>
        <v>0</v>
      </c>
      <c r="F243" s="35">
        <f t="shared" si="23"/>
        <v>0</v>
      </c>
      <c r="G243" s="35">
        <f t="shared" si="24"/>
        <v>0</v>
      </c>
      <c r="H243" s="30">
        <v>0.2</v>
      </c>
      <c r="I243" s="30">
        <f t="shared" si="25"/>
        <v>0</v>
      </c>
      <c r="J243" s="30">
        <f t="shared" si="26"/>
        <v>0</v>
      </c>
    </row>
    <row r="244" spans="1:10">
      <c r="A244" s="28">
        <v>243</v>
      </c>
      <c r="B244" s="28"/>
      <c r="C244" s="28"/>
      <c r="D244" s="29"/>
      <c r="E244" s="35">
        <f t="shared" si="19"/>
        <v>0</v>
      </c>
      <c r="F244" s="35">
        <f t="shared" si="23"/>
        <v>0</v>
      </c>
      <c r="G244" s="35">
        <f t="shared" si="24"/>
        <v>0</v>
      </c>
      <c r="H244" s="30">
        <v>0.2</v>
      </c>
      <c r="I244" s="30">
        <f t="shared" si="25"/>
        <v>0</v>
      </c>
      <c r="J244" s="30">
        <f t="shared" si="26"/>
        <v>0</v>
      </c>
    </row>
    <row r="245" spans="1:10">
      <c r="A245" s="28">
        <v>244</v>
      </c>
      <c r="B245" s="28"/>
      <c r="C245" s="28"/>
      <c r="D245" s="29"/>
      <c r="E245" s="35">
        <f t="shared" si="19"/>
        <v>0</v>
      </c>
      <c r="F245" s="35">
        <f t="shared" si="23"/>
        <v>0</v>
      </c>
      <c r="G245" s="35">
        <f t="shared" si="24"/>
        <v>0</v>
      </c>
      <c r="H245" s="30">
        <v>0.2</v>
      </c>
      <c r="I245" s="30">
        <f t="shared" si="25"/>
        <v>0</v>
      </c>
      <c r="J245" s="30">
        <f t="shared" si="26"/>
        <v>0</v>
      </c>
    </row>
    <row r="246" spans="1:10">
      <c r="A246" s="28">
        <v>245</v>
      </c>
      <c r="B246" s="28"/>
      <c r="C246" s="28"/>
      <c r="D246" s="29"/>
      <c r="E246" s="35">
        <f t="shared" si="19"/>
        <v>0</v>
      </c>
      <c r="F246" s="35">
        <f t="shared" si="23"/>
        <v>0</v>
      </c>
      <c r="G246" s="35">
        <f t="shared" si="24"/>
        <v>0</v>
      </c>
      <c r="H246" s="30">
        <v>0.2</v>
      </c>
      <c r="I246" s="30">
        <f t="shared" si="25"/>
        <v>0</v>
      </c>
      <c r="J246" s="30">
        <f t="shared" si="26"/>
        <v>0</v>
      </c>
    </row>
    <row r="247" spans="1:10">
      <c r="A247" s="28">
        <v>246</v>
      </c>
      <c r="B247" s="28"/>
      <c r="C247" s="28"/>
      <c r="D247" s="29"/>
      <c r="E247" s="35">
        <f t="shared" si="19"/>
        <v>0</v>
      </c>
      <c r="F247" s="35">
        <f t="shared" si="23"/>
        <v>0</v>
      </c>
      <c r="G247" s="35">
        <f t="shared" si="24"/>
        <v>0</v>
      </c>
      <c r="H247" s="30">
        <v>0.2</v>
      </c>
      <c r="I247" s="30">
        <f t="shared" si="25"/>
        <v>0</v>
      </c>
      <c r="J247" s="30">
        <f t="shared" si="26"/>
        <v>0</v>
      </c>
    </row>
    <row r="248" spans="1:10">
      <c r="A248" s="28">
        <v>247</v>
      </c>
      <c r="B248" s="28"/>
      <c r="C248" s="28"/>
      <c r="D248" s="29"/>
      <c r="E248" s="35">
        <f t="shared" si="19"/>
        <v>0</v>
      </c>
      <c r="F248" s="35">
        <f t="shared" si="23"/>
        <v>0</v>
      </c>
      <c r="G248" s="35">
        <f t="shared" si="24"/>
        <v>0</v>
      </c>
      <c r="H248" s="30">
        <v>0.2</v>
      </c>
      <c r="I248" s="30">
        <f t="shared" si="25"/>
        <v>0</v>
      </c>
      <c r="J248" s="30">
        <f t="shared" si="26"/>
        <v>0</v>
      </c>
    </row>
    <row r="249" spans="1:10">
      <c r="A249" s="28">
        <v>248</v>
      </c>
      <c r="B249" s="28"/>
      <c r="C249" s="28"/>
      <c r="D249" s="29"/>
      <c r="E249" s="35">
        <f t="shared" si="19"/>
        <v>0</v>
      </c>
      <c r="F249" s="35">
        <f t="shared" si="23"/>
        <v>0</v>
      </c>
      <c r="G249" s="35">
        <f t="shared" si="24"/>
        <v>0</v>
      </c>
      <c r="H249" s="30">
        <v>0.2</v>
      </c>
      <c r="I249" s="30">
        <f t="shared" si="25"/>
        <v>0</v>
      </c>
      <c r="J249" s="30">
        <f t="shared" si="26"/>
        <v>0</v>
      </c>
    </row>
    <row r="250" spans="1:10">
      <c r="A250" s="28">
        <v>249</v>
      </c>
      <c r="B250" s="28"/>
      <c r="C250" s="28"/>
      <c r="D250" s="29"/>
      <c r="E250" s="35">
        <f t="shared" si="19"/>
        <v>0</v>
      </c>
      <c r="F250" s="35">
        <f t="shared" si="23"/>
        <v>0</v>
      </c>
      <c r="G250" s="35">
        <f t="shared" si="24"/>
        <v>0</v>
      </c>
      <c r="H250" s="30">
        <v>0.2</v>
      </c>
      <c r="I250" s="30">
        <f t="shared" si="25"/>
        <v>0</v>
      </c>
      <c r="J250" s="30">
        <f t="shared" si="26"/>
        <v>0</v>
      </c>
    </row>
    <row r="251" spans="1:10">
      <c r="A251" s="28">
        <v>250</v>
      </c>
      <c r="B251" s="28"/>
      <c r="C251" s="28"/>
      <c r="D251" s="29"/>
      <c r="E251" s="35">
        <f t="shared" si="19"/>
        <v>0</v>
      </c>
      <c r="F251" s="35">
        <f t="shared" si="23"/>
        <v>0</v>
      </c>
      <c r="G251" s="35">
        <f t="shared" si="24"/>
        <v>0</v>
      </c>
      <c r="H251" s="30">
        <v>0.2</v>
      </c>
      <c r="I251" s="30">
        <f t="shared" si="25"/>
        <v>0</v>
      </c>
      <c r="J251" s="30">
        <f t="shared" si="26"/>
        <v>0</v>
      </c>
    </row>
    <row r="252" spans="1:10">
      <c r="A252" s="28">
        <v>251</v>
      </c>
      <c r="B252" s="28"/>
      <c r="C252" s="28"/>
      <c r="D252" s="29"/>
      <c r="E252" s="35">
        <f t="shared" si="19"/>
        <v>0</v>
      </c>
      <c r="F252" s="35">
        <f t="shared" si="23"/>
        <v>0</v>
      </c>
      <c r="G252" s="35">
        <f t="shared" si="24"/>
        <v>0</v>
      </c>
      <c r="H252" s="30">
        <v>0.2</v>
      </c>
      <c r="I252" s="30">
        <f t="shared" si="25"/>
        <v>0</v>
      </c>
      <c r="J252" s="30">
        <f t="shared" si="26"/>
        <v>0</v>
      </c>
    </row>
    <row r="253" spans="1:10">
      <c r="A253" s="28">
        <v>252</v>
      </c>
      <c r="B253" s="28"/>
      <c r="C253" s="28"/>
      <c r="D253" s="29"/>
      <c r="E253" s="35">
        <f t="shared" si="19"/>
        <v>0</v>
      </c>
      <c r="F253" s="35">
        <f t="shared" si="23"/>
        <v>0</v>
      </c>
      <c r="G253" s="35">
        <f t="shared" si="24"/>
        <v>0</v>
      </c>
      <c r="H253" s="30">
        <v>0.2</v>
      </c>
      <c r="I253" s="30">
        <f t="shared" si="25"/>
        <v>0</v>
      </c>
      <c r="J253" s="30">
        <f t="shared" si="26"/>
        <v>0</v>
      </c>
    </row>
    <row r="254" spans="1:10">
      <c r="A254" s="28">
        <v>253</v>
      </c>
      <c r="B254" s="28"/>
      <c r="C254" s="28"/>
      <c r="D254" s="29"/>
      <c r="E254" s="35">
        <f t="shared" si="19"/>
        <v>0</v>
      </c>
      <c r="F254" s="35">
        <f t="shared" si="23"/>
        <v>0</v>
      </c>
      <c r="G254" s="35">
        <f t="shared" si="24"/>
        <v>0</v>
      </c>
      <c r="H254" s="30">
        <v>0.2</v>
      </c>
      <c r="I254" s="30">
        <f t="shared" si="25"/>
        <v>0</v>
      </c>
      <c r="J254" s="30">
        <f t="shared" si="26"/>
        <v>0</v>
      </c>
    </row>
    <row r="255" spans="1:10">
      <c r="A255" s="28">
        <v>254</v>
      </c>
      <c r="B255" s="28"/>
      <c r="C255" s="28"/>
      <c r="D255" s="29"/>
      <c r="E255" s="35">
        <f t="shared" si="19"/>
        <v>0</v>
      </c>
      <c r="F255" s="35">
        <f t="shared" si="23"/>
        <v>0</v>
      </c>
      <c r="G255" s="35">
        <f t="shared" si="24"/>
        <v>0</v>
      </c>
      <c r="H255" s="30">
        <v>0.2</v>
      </c>
      <c r="I255" s="30">
        <f t="shared" si="25"/>
        <v>0</v>
      </c>
      <c r="J255" s="30">
        <f t="shared" si="26"/>
        <v>0</v>
      </c>
    </row>
    <row r="256" spans="1:10">
      <c r="A256" s="28">
        <v>255</v>
      </c>
      <c r="B256" s="28"/>
      <c r="C256" s="28"/>
      <c r="D256" s="29"/>
      <c r="E256" s="35">
        <f t="shared" si="19"/>
        <v>0</v>
      </c>
      <c r="F256" s="35">
        <f t="shared" si="23"/>
        <v>0</v>
      </c>
      <c r="G256" s="35">
        <f t="shared" si="24"/>
        <v>0</v>
      </c>
      <c r="H256" s="30">
        <v>0.2</v>
      </c>
      <c r="I256" s="30">
        <f t="shared" si="25"/>
        <v>0</v>
      </c>
      <c r="J256" s="30">
        <f t="shared" si="26"/>
        <v>0</v>
      </c>
    </row>
    <row r="257" spans="1:10">
      <c r="A257" s="28">
        <v>256</v>
      </c>
      <c r="B257" s="28"/>
      <c r="C257" s="28"/>
      <c r="D257" s="29"/>
      <c r="E257" s="35">
        <f t="shared" si="19"/>
        <v>0</v>
      </c>
      <c r="F257" s="35">
        <f t="shared" si="23"/>
        <v>0</v>
      </c>
      <c r="G257" s="35">
        <f t="shared" si="24"/>
        <v>0</v>
      </c>
      <c r="H257" s="30">
        <v>0.2</v>
      </c>
      <c r="I257" s="30">
        <f t="shared" si="25"/>
        <v>0</v>
      </c>
      <c r="J257" s="30">
        <f t="shared" si="26"/>
        <v>0</v>
      </c>
    </row>
    <row r="258" spans="1:10">
      <c r="A258" s="28">
        <v>257</v>
      </c>
      <c r="B258" s="28"/>
      <c r="C258" s="28"/>
      <c r="D258" s="29"/>
      <c r="E258" s="35">
        <f t="shared" si="19"/>
        <v>0</v>
      </c>
      <c r="F258" s="35">
        <f t="shared" si="23"/>
        <v>0</v>
      </c>
      <c r="G258" s="35">
        <f t="shared" si="24"/>
        <v>0</v>
      </c>
      <c r="H258" s="30">
        <v>0.2</v>
      </c>
      <c r="I258" s="30">
        <f t="shared" si="25"/>
        <v>0</v>
      </c>
      <c r="J258" s="30">
        <f t="shared" si="26"/>
        <v>0</v>
      </c>
    </row>
    <row r="259" spans="1:10">
      <c r="A259" s="28">
        <v>258</v>
      </c>
      <c r="B259" s="28"/>
      <c r="C259" s="28"/>
      <c r="D259" s="29"/>
      <c r="E259" s="35">
        <f t="shared" ref="E259:E322" si="27">IF(D259&gt;0,IF(D259&lt;=4000,800,ROUND(D259*20%,2)),0)</f>
        <v>0</v>
      </c>
      <c r="F259" s="35">
        <f t="shared" si="23"/>
        <v>0</v>
      </c>
      <c r="G259" s="35">
        <f t="shared" si="24"/>
        <v>0</v>
      </c>
      <c r="H259" s="30">
        <v>0.2</v>
      </c>
      <c r="I259" s="30">
        <f t="shared" si="25"/>
        <v>0</v>
      </c>
      <c r="J259" s="30">
        <f t="shared" si="26"/>
        <v>0</v>
      </c>
    </row>
    <row r="260" spans="1:10">
      <c r="A260" s="28">
        <v>259</v>
      </c>
      <c r="B260" s="28"/>
      <c r="C260" s="28"/>
      <c r="D260" s="29"/>
      <c r="E260" s="35">
        <f t="shared" si="27"/>
        <v>0</v>
      </c>
      <c r="F260" s="35">
        <f t="shared" si="23"/>
        <v>0</v>
      </c>
      <c r="G260" s="35">
        <f t="shared" si="24"/>
        <v>0</v>
      </c>
      <c r="H260" s="30">
        <v>0.2</v>
      </c>
      <c r="I260" s="30">
        <f t="shared" si="25"/>
        <v>0</v>
      </c>
      <c r="J260" s="30">
        <f t="shared" si="26"/>
        <v>0</v>
      </c>
    </row>
    <row r="261" spans="1:10">
      <c r="A261" s="28">
        <v>260</v>
      </c>
      <c r="B261" s="28"/>
      <c r="C261" s="28"/>
      <c r="D261" s="29"/>
      <c r="E261" s="35">
        <f t="shared" si="27"/>
        <v>0</v>
      </c>
      <c r="F261" s="35">
        <f t="shared" si="23"/>
        <v>0</v>
      </c>
      <c r="G261" s="35">
        <f t="shared" si="24"/>
        <v>0</v>
      </c>
      <c r="H261" s="30">
        <v>0.2</v>
      </c>
      <c r="I261" s="30">
        <f t="shared" si="25"/>
        <v>0</v>
      </c>
      <c r="J261" s="30">
        <f t="shared" si="26"/>
        <v>0</v>
      </c>
    </row>
    <row r="262" spans="1:10">
      <c r="A262" s="28">
        <v>261</v>
      </c>
      <c r="B262" s="28"/>
      <c r="C262" s="28"/>
      <c r="D262" s="29"/>
      <c r="E262" s="35">
        <f t="shared" si="27"/>
        <v>0</v>
      </c>
      <c r="F262" s="35">
        <f t="shared" si="23"/>
        <v>0</v>
      </c>
      <c r="G262" s="35">
        <f t="shared" si="24"/>
        <v>0</v>
      </c>
      <c r="H262" s="30">
        <v>0.2</v>
      </c>
      <c r="I262" s="30">
        <f t="shared" si="25"/>
        <v>0</v>
      </c>
      <c r="J262" s="30">
        <f t="shared" si="26"/>
        <v>0</v>
      </c>
    </row>
    <row r="263" spans="1:10">
      <c r="A263" s="28">
        <v>262</v>
      </c>
      <c r="B263" s="28"/>
      <c r="C263" s="28"/>
      <c r="D263" s="29"/>
      <c r="E263" s="35">
        <f t="shared" si="27"/>
        <v>0</v>
      </c>
      <c r="F263" s="35">
        <f t="shared" si="23"/>
        <v>0</v>
      </c>
      <c r="G263" s="35">
        <f t="shared" si="24"/>
        <v>0</v>
      </c>
      <c r="H263" s="30">
        <v>0.2</v>
      </c>
      <c r="I263" s="30">
        <f t="shared" si="25"/>
        <v>0</v>
      </c>
      <c r="J263" s="30">
        <f t="shared" si="26"/>
        <v>0</v>
      </c>
    </row>
    <row r="264" spans="1:10">
      <c r="A264" s="28">
        <v>263</v>
      </c>
      <c r="B264" s="28"/>
      <c r="C264" s="28"/>
      <c r="D264" s="29"/>
      <c r="E264" s="35">
        <f t="shared" si="27"/>
        <v>0</v>
      </c>
      <c r="F264" s="35">
        <f t="shared" si="23"/>
        <v>0</v>
      </c>
      <c r="G264" s="35">
        <f t="shared" si="24"/>
        <v>0</v>
      </c>
      <c r="H264" s="30">
        <v>0.2</v>
      </c>
      <c r="I264" s="30">
        <f t="shared" si="25"/>
        <v>0</v>
      </c>
      <c r="J264" s="30">
        <f t="shared" si="26"/>
        <v>0</v>
      </c>
    </row>
    <row r="265" spans="1:10">
      <c r="A265" s="28">
        <v>264</v>
      </c>
      <c r="B265" s="28"/>
      <c r="C265" s="28"/>
      <c r="D265" s="29"/>
      <c r="E265" s="35">
        <f t="shared" si="27"/>
        <v>0</v>
      </c>
      <c r="F265" s="35">
        <f t="shared" si="23"/>
        <v>0</v>
      </c>
      <c r="G265" s="35">
        <f t="shared" si="24"/>
        <v>0</v>
      </c>
      <c r="H265" s="30">
        <v>0.2</v>
      </c>
      <c r="I265" s="30">
        <f t="shared" si="25"/>
        <v>0</v>
      </c>
      <c r="J265" s="30">
        <f t="shared" si="26"/>
        <v>0</v>
      </c>
    </row>
    <row r="266" spans="1:10">
      <c r="A266" s="28">
        <v>265</v>
      </c>
      <c r="B266" s="28"/>
      <c r="C266" s="28"/>
      <c r="D266" s="29"/>
      <c r="E266" s="35">
        <f t="shared" si="27"/>
        <v>0</v>
      </c>
      <c r="F266" s="35">
        <f t="shared" ref="F266:F329" si="28">MAX(ROUND((D266-E266)*0.3,2),0)</f>
        <v>0</v>
      </c>
      <c r="G266" s="35">
        <f t="shared" ref="G266:G329" si="29">MAX((D266-E266-F266),0)</f>
        <v>0</v>
      </c>
      <c r="H266" s="30">
        <v>0.2</v>
      </c>
      <c r="I266" s="30">
        <f t="shared" ref="I266:I329" si="30">ROUND(G266*H266,2)</f>
        <v>0</v>
      </c>
      <c r="J266" s="30">
        <f t="shared" ref="J266:J329" si="31">ROUND(D266-I266,2)</f>
        <v>0</v>
      </c>
    </row>
    <row r="267" spans="1:10">
      <c r="A267" s="28">
        <v>266</v>
      </c>
      <c r="B267" s="28"/>
      <c r="C267" s="28"/>
      <c r="D267" s="29"/>
      <c r="E267" s="35">
        <f t="shared" si="27"/>
        <v>0</v>
      </c>
      <c r="F267" s="35">
        <f t="shared" si="28"/>
        <v>0</v>
      </c>
      <c r="G267" s="35">
        <f t="shared" si="29"/>
        <v>0</v>
      </c>
      <c r="H267" s="30">
        <v>0.2</v>
      </c>
      <c r="I267" s="30">
        <f t="shared" si="30"/>
        <v>0</v>
      </c>
      <c r="J267" s="30">
        <f t="shared" si="31"/>
        <v>0</v>
      </c>
    </row>
    <row r="268" spans="1:10">
      <c r="A268" s="28">
        <v>267</v>
      </c>
      <c r="B268" s="28"/>
      <c r="C268" s="28"/>
      <c r="D268" s="29"/>
      <c r="E268" s="35">
        <f t="shared" si="27"/>
        <v>0</v>
      </c>
      <c r="F268" s="35">
        <f t="shared" si="28"/>
        <v>0</v>
      </c>
      <c r="G268" s="35">
        <f t="shared" si="29"/>
        <v>0</v>
      </c>
      <c r="H268" s="30">
        <v>0.2</v>
      </c>
      <c r="I268" s="30">
        <f t="shared" si="30"/>
        <v>0</v>
      </c>
      <c r="J268" s="30">
        <f t="shared" si="31"/>
        <v>0</v>
      </c>
    </row>
    <row r="269" spans="1:10">
      <c r="A269" s="28">
        <v>268</v>
      </c>
      <c r="B269" s="28"/>
      <c r="C269" s="28"/>
      <c r="D269" s="29"/>
      <c r="E269" s="35">
        <f t="shared" si="27"/>
        <v>0</v>
      </c>
      <c r="F269" s="35">
        <f t="shared" si="28"/>
        <v>0</v>
      </c>
      <c r="G269" s="35">
        <f t="shared" si="29"/>
        <v>0</v>
      </c>
      <c r="H269" s="30">
        <v>0.2</v>
      </c>
      <c r="I269" s="30">
        <f t="shared" si="30"/>
        <v>0</v>
      </c>
      <c r="J269" s="30">
        <f t="shared" si="31"/>
        <v>0</v>
      </c>
    </row>
    <row r="270" spans="1:10">
      <c r="A270" s="28">
        <v>269</v>
      </c>
      <c r="B270" s="28"/>
      <c r="C270" s="28"/>
      <c r="D270" s="29"/>
      <c r="E270" s="35">
        <f t="shared" si="27"/>
        <v>0</v>
      </c>
      <c r="F270" s="35">
        <f t="shared" si="28"/>
        <v>0</v>
      </c>
      <c r="G270" s="35">
        <f t="shared" si="29"/>
        <v>0</v>
      </c>
      <c r="H270" s="30">
        <v>0.2</v>
      </c>
      <c r="I270" s="30">
        <f t="shared" si="30"/>
        <v>0</v>
      </c>
      <c r="J270" s="30">
        <f t="shared" si="31"/>
        <v>0</v>
      </c>
    </row>
    <row r="271" spans="1:10">
      <c r="A271" s="28">
        <v>270</v>
      </c>
      <c r="B271" s="28"/>
      <c r="C271" s="28"/>
      <c r="D271" s="29"/>
      <c r="E271" s="35">
        <f t="shared" si="27"/>
        <v>0</v>
      </c>
      <c r="F271" s="35">
        <f t="shared" si="28"/>
        <v>0</v>
      </c>
      <c r="G271" s="35">
        <f t="shared" si="29"/>
        <v>0</v>
      </c>
      <c r="H271" s="30">
        <v>0.2</v>
      </c>
      <c r="I271" s="30">
        <f t="shared" si="30"/>
        <v>0</v>
      </c>
      <c r="J271" s="30">
        <f t="shared" si="31"/>
        <v>0</v>
      </c>
    </row>
    <row r="272" spans="1:10">
      <c r="A272" s="28">
        <v>271</v>
      </c>
      <c r="B272" s="28"/>
      <c r="C272" s="28"/>
      <c r="D272" s="29"/>
      <c r="E272" s="35">
        <f t="shared" si="27"/>
        <v>0</v>
      </c>
      <c r="F272" s="35">
        <f t="shared" si="28"/>
        <v>0</v>
      </c>
      <c r="G272" s="35">
        <f t="shared" si="29"/>
        <v>0</v>
      </c>
      <c r="H272" s="30">
        <v>0.2</v>
      </c>
      <c r="I272" s="30">
        <f t="shared" si="30"/>
        <v>0</v>
      </c>
      <c r="J272" s="30">
        <f t="shared" si="31"/>
        <v>0</v>
      </c>
    </row>
    <row r="273" spans="1:10">
      <c r="A273" s="28">
        <v>272</v>
      </c>
      <c r="B273" s="28"/>
      <c r="C273" s="28"/>
      <c r="D273" s="29"/>
      <c r="E273" s="35">
        <f t="shared" si="27"/>
        <v>0</v>
      </c>
      <c r="F273" s="35">
        <f t="shared" si="28"/>
        <v>0</v>
      </c>
      <c r="G273" s="35">
        <f t="shared" si="29"/>
        <v>0</v>
      </c>
      <c r="H273" s="30">
        <v>0.2</v>
      </c>
      <c r="I273" s="30">
        <f t="shared" si="30"/>
        <v>0</v>
      </c>
      <c r="J273" s="30">
        <f t="shared" si="31"/>
        <v>0</v>
      </c>
    </row>
    <row r="274" spans="1:10">
      <c r="A274" s="28">
        <v>273</v>
      </c>
      <c r="B274" s="28"/>
      <c r="C274" s="28"/>
      <c r="D274" s="29"/>
      <c r="E274" s="35">
        <f t="shared" si="27"/>
        <v>0</v>
      </c>
      <c r="F274" s="35">
        <f t="shared" si="28"/>
        <v>0</v>
      </c>
      <c r="G274" s="35">
        <f t="shared" si="29"/>
        <v>0</v>
      </c>
      <c r="H274" s="30">
        <v>0.2</v>
      </c>
      <c r="I274" s="30">
        <f t="shared" si="30"/>
        <v>0</v>
      </c>
      <c r="J274" s="30">
        <f t="shared" si="31"/>
        <v>0</v>
      </c>
    </row>
    <row r="275" spans="1:10">
      <c r="A275" s="28">
        <v>274</v>
      </c>
      <c r="B275" s="28"/>
      <c r="C275" s="28"/>
      <c r="D275" s="29"/>
      <c r="E275" s="35">
        <f t="shared" si="27"/>
        <v>0</v>
      </c>
      <c r="F275" s="35">
        <f t="shared" si="28"/>
        <v>0</v>
      </c>
      <c r="G275" s="35">
        <f t="shared" si="29"/>
        <v>0</v>
      </c>
      <c r="H275" s="30">
        <v>0.2</v>
      </c>
      <c r="I275" s="30">
        <f t="shared" si="30"/>
        <v>0</v>
      </c>
      <c r="J275" s="30">
        <f t="shared" si="31"/>
        <v>0</v>
      </c>
    </row>
    <row r="276" spans="1:10">
      <c r="A276" s="28">
        <v>275</v>
      </c>
      <c r="B276" s="28"/>
      <c r="C276" s="28"/>
      <c r="D276" s="29"/>
      <c r="E276" s="35">
        <f t="shared" si="27"/>
        <v>0</v>
      </c>
      <c r="F276" s="35">
        <f t="shared" si="28"/>
        <v>0</v>
      </c>
      <c r="G276" s="35">
        <f t="shared" si="29"/>
        <v>0</v>
      </c>
      <c r="H276" s="30">
        <v>0.2</v>
      </c>
      <c r="I276" s="30">
        <f t="shared" si="30"/>
        <v>0</v>
      </c>
      <c r="J276" s="30">
        <f t="shared" si="31"/>
        <v>0</v>
      </c>
    </row>
    <row r="277" spans="1:10">
      <c r="A277" s="28">
        <v>276</v>
      </c>
      <c r="B277" s="28"/>
      <c r="C277" s="28"/>
      <c r="D277" s="29"/>
      <c r="E277" s="35">
        <f t="shared" si="27"/>
        <v>0</v>
      </c>
      <c r="F277" s="35">
        <f t="shared" si="28"/>
        <v>0</v>
      </c>
      <c r="G277" s="35">
        <f t="shared" si="29"/>
        <v>0</v>
      </c>
      <c r="H277" s="30">
        <v>0.2</v>
      </c>
      <c r="I277" s="30">
        <f t="shared" si="30"/>
        <v>0</v>
      </c>
      <c r="J277" s="30">
        <f t="shared" si="31"/>
        <v>0</v>
      </c>
    </row>
    <row r="278" spans="1:10">
      <c r="A278" s="28">
        <v>277</v>
      </c>
      <c r="B278" s="28"/>
      <c r="C278" s="28"/>
      <c r="D278" s="29"/>
      <c r="E278" s="35">
        <f t="shared" si="27"/>
        <v>0</v>
      </c>
      <c r="F278" s="35">
        <f t="shared" si="28"/>
        <v>0</v>
      </c>
      <c r="G278" s="35">
        <f t="shared" si="29"/>
        <v>0</v>
      </c>
      <c r="H278" s="30">
        <v>0.2</v>
      </c>
      <c r="I278" s="30">
        <f t="shared" si="30"/>
        <v>0</v>
      </c>
      <c r="J278" s="30">
        <f t="shared" si="31"/>
        <v>0</v>
      </c>
    </row>
    <row r="279" spans="1:10">
      <c r="A279" s="28">
        <v>278</v>
      </c>
      <c r="B279" s="28"/>
      <c r="C279" s="28"/>
      <c r="D279" s="29"/>
      <c r="E279" s="35">
        <f t="shared" si="27"/>
        <v>0</v>
      </c>
      <c r="F279" s="35">
        <f t="shared" si="28"/>
        <v>0</v>
      </c>
      <c r="G279" s="35">
        <f t="shared" si="29"/>
        <v>0</v>
      </c>
      <c r="H279" s="30">
        <v>0.2</v>
      </c>
      <c r="I279" s="30">
        <f t="shared" si="30"/>
        <v>0</v>
      </c>
      <c r="J279" s="30">
        <f t="shared" si="31"/>
        <v>0</v>
      </c>
    </row>
    <row r="280" spans="1:10">
      <c r="A280" s="28">
        <v>279</v>
      </c>
      <c r="B280" s="28"/>
      <c r="C280" s="28"/>
      <c r="D280" s="29"/>
      <c r="E280" s="35">
        <f t="shared" si="27"/>
        <v>0</v>
      </c>
      <c r="F280" s="35">
        <f t="shared" si="28"/>
        <v>0</v>
      </c>
      <c r="G280" s="35">
        <f t="shared" si="29"/>
        <v>0</v>
      </c>
      <c r="H280" s="30">
        <v>0.2</v>
      </c>
      <c r="I280" s="30">
        <f t="shared" si="30"/>
        <v>0</v>
      </c>
      <c r="J280" s="30">
        <f t="shared" si="31"/>
        <v>0</v>
      </c>
    </row>
    <row r="281" spans="1:10">
      <c r="A281" s="28">
        <v>280</v>
      </c>
      <c r="B281" s="28"/>
      <c r="C281" s="28"/>
      <c r="D281" s="29"/>
      <c r="E281" s="35">
        <f t="shared" si="27"/>
        <v>0</v>
      </c>
      <c r="F281" s="35">
        <f t="shared" si="28"/>
        <v>0</v>
      </c>
      <c r="G281" s="35">
        <f t="shared" si="29"/>
        <v>0</v>
      </c>
      <c r="H281" s="30">
        <v>0.2</v>
      </c>
      <c r="I281" s="30">
        <f t="shared" si="30"/>
        <v>0</v>
      </c>
      <c r="J281" s="30">
        <f t="shared" si="31"/>
        <v>0</v>
      </c>
    </row>
    <row r="282" spans="1:10">
      <c r="A282" s="28">
        <v>281</v>
      </c>
      <c r="B282" s="28"/>
      <c r="C282" s="28"/>
      <c r="D282" s="29"/>
      <c r="E282" s="35">
        <f t="shared" si="27"/>
        <v>0</v>
      </c>
      <c r="F282" s="35">
        <f t="shared" si="28"/>
        <v>0</v>
      </c>
      <c r="G282" s="35">
        <f t="shared" si="29"/>
        <v>0</v>
      </c>
      <c r="H282" s="30">
        <v>0.2</v>
      </c>
      <c r="I282" s="30">
        <f t="shared" si="30"/>
        <v>0</v>
      </c>
      <c r="J282" s="30">
        <f t="shared" si="31"/>
        <v>0</v>
      </c>
    </row>
    <row r="283" spans="1:10">
      <c r="A283" s="28">
        <v>282</v>
      </c>
      <c r="B283" s="28"/>
      <c r="C283" s="28"/>
      <c r="D283" s="29"/>
      <c r="E283" s="35">
        <f t="shared" si="27"/>
        <v>0</v>
      </c>
      <c r="F283" s="35">
        <f t="shared" si="28"/>
        <v>0</v>
      </c>
      <c r="G283" s="35">
        <f t="shared" si="29"/>
        <v>0</v>
      </c>
      <c r="H283" s="30">
        <v>0.2</v>
      </c>
      <c r="I283" s="30">
        <f t="shared" si="30"/>
        <v>0</v>
      </c>
      <c r="J283" s="30">
        <f t="shared" si="31"/>
        <v>0</v>
      </c>
    </row>
    <row r="284" spans="1:10">
      <c r="A284" s="28">
        <v>283</v>
      </c>
      <c r="B284" s="28"/>
      <c r="C284" s="28"/>
      <c r="D284" s="29"/>
      <c r="E284" s="35">
        <f t="shared" si="27"/>
        <v>0</v>
      </c>
      <c r="F284" s="35">
        <f t="shared" si="28"/>
        <v>0</v>
      </c>
      <c r="G284" s="35">
        <f t="shared" si="29"/>
        <v>0</v>
      </c>
      <c r="H284" s="30">
        <v>0.2</v>
      </c>
      <c r="I284" s="30">
        <f t="shared" si="30"/>
        <v>0</v>
      </c>
      <c r="J284" s="30">
        <f t="shared" si="31"/>
        <v>0</v>
      </c>
    </row>
    <row r="285" spans="1:10">
      <c r="A285" s="28">
        <v>284</v>
      </c>
      <c r="B285" s="28"/>
      <c r="C285" s="28"/>
      <c r="D285" s="29"/>
      <c r="E285" s="35">
        <f t="shared" si="27"/>
        <v>0</v>
      </c>
      <c r="F285" s="35">
        <f t="shared" si="28"/>
        <v>0</v>
      </c>
      <c r="G285" s="35">
        <f t="shared" si="29"/>
        <v>0</v>
      </c>
      <c r="H285" s="30">
        <v>0.2</v>
      </c>
      <c r="I285" s="30">
        <f t="shared" si="30"/>
        <v>0</v>
      </c>
      <c r="J285" s="30">
        <f t="shared" si="31"/>
        <v>0</v>
      </c>
    </row>
    <row r="286" spans="1:10">
      <c r="A286" s="28">
        <v>285</v>
      </c>
      <c r="B286" s="28"/>
      <c r="C286" s="28"/>
      <c r="D286" s="29"/>
      <c r="E286" s="35">
        <f t="shared" si="27"/>
        <v>0</v>
      </c>
      <c r="F286" s="35">
        <f t="shared" si="28"/>
        <v>0</v>
      </c>
      <c r="G286" s="35">
        <f t="shared" si="29"/>
        <v>0</v>
      </c>
      <c r="H286" s="30">
        <v>0.2</v>
      </c>
      <c r="I286" s="30">
        <f t="shared" si="30"/>
        <v>0</v>
      </c>
      <c r="J286" s="30">
        <f t="shared" si="31"/>
        <v>0</v>
      </c>
    </row>
    <row r="287" spans="1:10">
      <c r="A287" s="28">
        <v>286</v>
      </c>
      <c r="B287" s="28"/>
      <c r="C287" s="28"/>
      <c r="D287" s="29"/>
      <c r="E287" s="35">
        <f t="shared" si="27"/>
        <v>0</v>
      </c>
      <c r="F287" s="35">
        <f t="shared" si="28"/>
        <v>0</v>
      </c>
      <c r="G287" s="35">
        <f t="shared" si="29"/>
        <v>0</v>
      </c>
      <c r="H287" s="30">
        <v>0.2</v>
      </c>
      <c r="I287" s="30">
        <f t="shared" si="30"/>
        <v>0</v>
      </c>
      <c r="J287" s="30">
        <f t="shared" si="31"/>
        <v>0</v>
      </c>
    </row>
    <row r="288" spans="1:10">
      <c r="A288" s="28">
        <v>287</v>
      </c>
      <c r="B288" s="28"/>
      <c r="C288" s="28"/>
      <c r="D288" s="29"/>
      <c r="E288" s="35">
        <f t="shared" si="27"/>
        <v>0</v>
      </c>
      <c r="F288" s="35">
        <f t="shared" si="28"/>
        <v>0</v>
      </c>
      <c r="G288" s="35">
        <f t="shared" si="29"/>
        <v>0</v>
      </c>
      <c r="H288" s="30">
        <v>0.2</v>
      </c>
      <c r="I288" s="30">
        <f t="shared" si="30"/>
        <v>0</v>
      </c>
      <c r="J288" s="30">
        <f t="shared" si="31"/>
        <v>0</v>
      </c>
    </row>
    <row r="289" spans="1:10">
      <c r="A289" s="28">
        <v>288</v>
      </c>
      <c r="B289" s="28"/>
      <c r="C289" s="28"/>
      <c r="D289" s="29"/>
      <c r="E289" s="35">
        <f t="shared" si="27"/>
        <v>0</v>
      </c>
      <c r="F289" s="35">
        <f t="shared" si="28"/>
        <v>0</v>
      </c>
      <c r="G289" s="35">
        <f t="shared" si="29"/>
        <v>0</v>
      </c>
      <c r="H289" s="30">
        <v>0.2</v>
      </c>
      <c r="I289" s="30">
        <f t="shared" si="30"/>
        <v>0</v>
      </c>
      <c r="J289" s="30">
        <f t="shared" si="31"/>
        <v>0</v>
      </c>
    </row>
    <row r="290" spans="1:10">
      <c r="A290" s="28">
        <v>289</v>
      </c>
      <c r="B290" s="28"/>
      <c r="C290" s="28"/>
      <c r="D290" s="29"/>
      <c r="E290" s="35">
        <f t="shared" si="27"/>
        <v>0</v>
      </c>
      <c r="F290" s="35">
        <f t="shared" si="28"/>
        <v>0</v>
      </c>
      <c r="G290" s="35">
        <f t="shared" si="29"/>
        <v>0</v>
      </c>
      <c r="H290" s="30">
        <v>0.2</v>
      </c>
      <c r="I290" s="30">
        <f t="shared" si="30"/>
        <v>0</v>
      </c>
      <c r="J290" s="30">
        <f t="shared" si="31"/>
        <v>0</v>
      </c>
    </row>
    <row r="291" spans="1:10">
      <c r="A291" s="28">
        <v>290</v>
      </c>
      <c r="B291" s="28"/>
      <c r="C291" s="28"/>
      <c r="D291" s="29"/>
      <c r="E291" s="35">
        <f t="shared" si="27"/>
        <v>0</v>
      </c>
      <c r="F291" s="35">
        <f t="shared" si="28"/>
        <v>0</v>
      </c>
      <c r="G291" s="35">
        <f t="shared" si="29"/>
        <v>0</v>
      </c>
      <c r="H291" s="30">
        <v>0.2</v>
      </c>
      <c r="I291" s="30">
        <f t="shared" si="30"/>
        <v>0</v>
      </c>
      <c r="J291" s="30">
        <f t="shared" si="31"/>
        <v>0</v>
      </c>
    </row>
    <row r="292" spans="1:10">
      <c r="A292" s="28">
        <v>291</v>
      </c>
      <c r="B292" s="28"/>
      <c r="C292" s="28"/>
      <c r="D292" s="29"/>
      <c r="E292" s="35">
        <f t="shared" si="27"/>
        <v>0</v>
      </c>
      <c r="F292" s="35">
        <f t="shared" si="28"/>
        <v>0</v>
      </c>
      <c r="G292" s="35">
        <f t="shared" si="29"/>
        <v>0</v>
      </c>
      <c r="H292" s="30">
        <v>0.2</v>
      </c>
      <c r="I292" s="30">
        <f t="shared" si="30"/>
        <v>0</v>
      </c>
      <c r="J292" s="30">
        <f t="shared" si="31"/>
        <v>0</v>
      </c>
    </row>
    <row r="293" spans="1:10">
      <c r="A293" s="28">
        <v>292</v>
      </c>
      <c r="B293" s="28"/>
      <c r="C293" s="28"/>
      <c r="D293" s="29"/>
      <c r="E293" s="35">
        <f t="shared" si="27"/>
        <v>0</v>
      </c>
      <c r="F293" s="35">
        <f t="shared" si="28"/>
        <v>0</v>
      </c>
      <c r="G293" s="35">
        <f t="shared" si="29"/>
        <v>0</v>
      </c>
      <c r="H293" s="30">
        <v>0.2</v>
      </c>
      <c r="I293" s="30">
        <f t="shared" si="30"/>
        <v>0</v>
      </c>
      <c r="J293" s="30">
        <f t="shared" si="31"/>
        <v>0</v>
      </c>
    </row>
    <row r="294" spans="1:10">
      <c r="A294" s="28">
        <v>293</v>
      </c>
      <c r="B294" s="28"/>
      <c r="C294" s="28"/>
      <c r="D294" s="29"/>
      <c r="E294" s="35">
        <f t="shared" si="27"/>
        <v>0</v>
      </c>
      <c r="F294" s="35">
        <f t="shared" si="28"/>
        <v>0</v>
      </c>
      <c r="G294" s="35">
        <f t="shared" si="29"/>
        <v>0</v>
      </c>
      <c r="H294" s="30">
        <v>0.2</v>
      </c>
      <c r="I294" s="30">
        <f t="shared" si="30"/>
        <v>0</v>
      </c>
      <c r="J294" s="30">
        <f t="shared" si="31"/>
        <v>0</v>
      </c>
    </row>
    <row r="295" spans="1:10">
      <c r="A295" s="28">
        <v>294</v>
      </c>
      <c r="B295" s="28"/>
      <c r="C295" s="28"/>
      <c r="D295" s="29"/>
      <c r="E295" s="35">
        <f t="shared" si="27"/>
        <v>0</v>
      </c>
      <c r="F295" s="35">
        <f t="shared" si="28"/>
        <v>0</v>
      </c>
      <c r="G295" s="35">
        <f t="shared" si="29"/>
        <v>0</v>
      </c>
      <c r="H295" s="30">
        <v>0.2</v>
      </c>
      <c r="I295" s="30">
        <f t="shared" si="30"/>
        <v>0</v>
      </c>
      <c r="J295" s="30">
        <f t="shared" si="31"/>
        <v>0</v>
      </c>
    </row>
    <row r="296" spans="1:10">
      <c r="A296" s="28">
        <v>295</v>
      </c>
      <c r="B296" s="28"/>
      <c r="C296" s="28"/>
      <c r="D296" s="29"/>
      <c r="E296" s="35">
        <f t="shared" si="27"/>
        <v>0</v>
      </c>
      <c r="F296" s="35">
        <f t="shared" si="28"/>
        <v>0</v>
      </c>
      <c r="G296" s="35">
        <f t="shared" si="29"/>
        <v>0</v>
      </c>
      <c r="H296" s="30">
        <v>0.2</v>
      </c>
      <c r="I296" s="30">
        <f t="shared" si="30"/>
        <v>0</v>
      </c>
      <c r="J296" s="30">
        <f t="shared" si="31"/>
        <v>0</v>
      </c>
    </row>
    <row r="297" spans="1:10">
      <c r="A297" s="28">
        <v>296</v>
      </c>
      <c r="B297" s="28"/>
      <c r="C297" s="28"/>
      <c r="D297" s="29"/>
      <c r="E297" s="35">
        <f t="shared" si="27"/>
        <v>0</v>
      </c>
      <c r="F297" s="35">
        <f t="shared" si="28"/>
        <v>0</v>
      </c>
      <c r="G297" s="35">
        <f t="shared" si="29"/>
        <v>0</v>
      </c>
      <c r="H297" s="30">
        <v>0.2</v>
      </c>
      <c r="I297" s="30">
        <f t="shared" si="30"/>
        <v>0</v>
      </c>
      <c r="J297" s="30">
        <f t="shared" si="31"/>
        <v>0</v>
      </c>
    </row>
    <row r="298" spans="1:10">
      <c r="A298" s="28">
        <v>297</v>
      </c>
      <c r="B298" s="28"/>
      <c r="C298" s="28"/>
      <c r="D298" s="29"/>
      <c r="E298" s="35">
        <f t="shared" si="27"/>
        <v>0</v>
      </c>
      <c r="F298" s="35">
        <f t="shared" si="28"/>
        <v>0</v>
      </c>
      <c r="G298" s="35">
        <f t="shared" si="29"/>
        <v>0</v>
      </c>
      <c r="H298" s="30">
        <v>0.2</v>
      </c>
      <c r="I298" s="30">
        <f t="shared" si="30"/>
        <v>0</v>
      </c>
      <c r="J298" s="30">
        <f t="shared" si="31"/>
        <v>0</v>
      </c>
    </row>
    <row r="299" spans="1:10">
      <c r="A299" s="28">
        <v>298</v>
      </c>
      <c r="B299" s="28"/>
      <c r="C299" s="28"/>
      <c r="D299" s="29"/>
      <c r="E299" s="35">
        <f t="shared" si="27"/>
        <v>0</v>
      </c>
      <c r="F299" s="35">
        <f t="shared" si="28"/>
        <v>0</v>
      </c>
      <c r="G299" s="35">
        <f t="shared" si="29"/>
        <v>0</v>
      </c>
      <c r="H299" s="30">
        <v>0.2</v>
      </c>
      <c r="I299" s="30">
        <f t="shared" si="30"/>
        <v>0</v>
      </c>
      <c r="J299" s="30">
        <f t="shared" si="31"/>
        <v>0</v>
      </c>
    </row>
    <row r="300" spans="1:10">
      <c r="A300" s="28">
        <v>299</v>
      </c>
      <c r="B300" s="28"/>
      <c r="C300" s="28"/>
      <c r="D300" s="29"/>
      <c r="E300" s="35">
        <f t="shared" si="27"/>
        <v>0</v>
      </c>
      <c r="F300" s="35">
        <f t="shared" si="28"/>
        <v>0</v>
      </c>
      <c r="G300" s="35">
        <f t="shared" si="29"/>
        <v>0</v>
      </c>
      <c r="H300" s="30">
        <v>0.2</v>
      </c>
      <c r="I300" s="30">
        <f t="shared" si="30"/>
        <v>0</v>
      </c>
      <c r="J300" s="30">
        <f t="shared" si="31"/>
        <v>0</v>
      </c>
    </row>
    <row r="301" spans="1:10">
      <c r="A301" s="28">
        <v>300</v>
      </c>
      <c r="B301" s="28"/>
      <c r="C301" s="28"/>
      <c r="D301" s="29"/>
      <c r="E301" s="35">
        <f t="shared" si="27"/>
        <v>0</v>
      </c>
      <c r="F301" s="35">
        <f t="shared" si="28"/>
        <v>0</v>
      </c>
      <c r="G301" s="35">
        <f t="shared" si="29"/>
        <v>0</v>
      </c>
      <c r="H301" s="30">
        <v>0.2</v>
      </c>
      <c r="I301" s="30">
        <f t="shared" si="30"/>
        <v>0</v>
      </c>
      <c r="J301" s="30">
        <f t="shared" si="31"/>
        <v>0</v>
      </c>
    </row>
    <row r="302" spans="1:10">
      <c r="A302" s="28">
        <v>301</v>
      </c>
      <c r="B302" s="28"/>
      <c r="C302" s="28"/>
      <c r="D302" s="29"/>
      <c r="E302" s="35">
        <f t="shared" si="27"/>
        <v>0</v>
      </c>
      <c r="F302" s="35">
        <f t="shared" si="28"/>
        <v>0</v>
      </c>
      <c r="G302" s="35">
        <f t="shared" si="29"/>
        <v>0</v>
      </c>
      <c r="H302" s="30">
        <v>0.2</v>
      </c>
      <c r="I302" s="30">
        <f t="shared" si="30"/>
        <v>0</v>
      </c>
      <c r="J302" s="30">
        <f t="shared" si="31"/>
        <v>0</v>
      </c>
    </row>
    <row r="303" spans="1:10">
      <c r="A303" s="28">
        <v>302</v>
      </c>
      <c r="B303" s="28"/>
      <c r="C303" s="28"/>
      <c r="D303" s="29"/>
      <c r="E303" s="35">
        <f t="shared" si="27"/>
        <v>0</v>
      </c>
      <c r="F303" s="35">
        <f t="shared" si="28"/>
        <v>0</v>
      </c>
      <c r="G303" s="35">
        <f t="shared" si="29"/>
        <v>0</v>
      </c>
      <c r="H303" s="30">
        <v>0.2</v>
      </c>
      <c r="I303" s="30">
        <f t="shared" si="30"/>
        <v>0</v>
      </c>
      <c r="J303" s="30">
        <f t="shared" si="31"/>
        <v>0</v>
      </c>
    </row>
    <row r="304" spans="1:10">
      <c r="A304" s="28">
        <v>303</v>
      </c>
      <c r="B304" s="28"/>
      <c r="C304" s="28"/>
      <c r="D304" s="29"/>
      <c r="E304" s="35">
        <f t="shared" si="27"/>
        <v>0</v>
      </c>
      <c r="F304" s="35">
        <f t="shared" si="28"/>
        <v>0</v>
      </c>
      <c r="G304" s="35">
        <f t="shared" si="29"/>
        <v>0</v>
      </c>
      <c r="H304" s="30">
        <v>0.2</v>
      </c>
      <c r="I304" s="30">
        <f t="shared" si="30"/>
        <v>0</v>
      </c>
      <c r="J304" s="30">
        <f t="shared" si="31"/>
        <v>0</v>
      </c>
    </row>
    <row r="305" spans="1:10">
      <c r="A305" s="28">
        <v>304</v>
      </c>
      <c r="B305" s="28"/>
      <c r="C305" s="28"/>
      <c r="D305" s="29"/>
      <c r="E305" s="35">
        <f t="shared" si="27"/>
        <v>0</v>
      </c>
      <c r="F305" s="35">
        <f t="shared" si="28"/>
        <v>0</v>
      </c>
      <c r="G305" s="35">
        <f t="shared" si="29"/>
        <v>0</v>
      </c>
      <c r="H305" s="30">
        <v>0.2</v>
      </c>
      <c r="I305" s="30">
        <f t="shared" si="30"/>
        <v>0</v>
      </c>
      <c r="J305" s="30">
        <f t="shared" si="31"/>
        <v>0</v>
      </c>
    </row>
    <row r="306" spans="1:10">
      <c r="A306" s="28">
        <v>305</v>
      </c>
      <c r="B306" s="28"/>
      <c r="C306" s="28"/>
      <c r="D306" s="29"/>
      <c r="E306" s="35">
        <f t="shared" si="27"/>
        <v>0</v>
      </c>
      <c r="F306" s="35">
        <f t="shared" si="28"/>
        <v>0</v>
      </c>
      <c r="G306" s="35">
        <f t="shared" si="29"/>
        <v>0</v>
      </c>
      <c r="H306" s="30">
        <v>0.2</v>
      </c>
      <c r="I306" s="30">
        <f t="shared" si="30"/>
        <v>0</v>
      </c>
      <c r="J306" s="30">
        <f t="shared" si="31"/>
        <v>0</v>
      </c>
    </row>
    <row r="307" spans="1:10">
      <c r="A307" s="28">
        <v>306</v>
      </c>
      <c r="B307" s="28"/>
      <c r="C307" s="28"/>
      <c r="D307" s="29"/>
      <c r="E307" s="35">
        <f t="shared" si="27"/>
        <v>0</v>
      </c>
      <c r="F307" s="35">
        <f t="shared" si="28"/>
        <v>0</v>
      </c>
      <c r="G307" s="35">
        <f t="shared" si="29"/>
        <v>0</v>
      </c>
      <c r="H307" s="30">
        <v>0.2</v>
      </c>
      <c r="I307" s="30">
        <f t="shared" si="30"/>
        <v>0</v>
      </c>
      <c r="J307" s="30">
        <f t="shared" si="31"/>
        <v>0</v>
      </c>
    </row>
    <row r="308" spans="1:10">
      <c r="A308" s="28">
        <v>307</v>
      </c>
      <c r="B308" s="28"/>
      <c r="C308" s="28"/>
      <c r="D308" s="29"/>
      <c r="E308" s="35">
        <f t="shared" si="27"/>
        <v>0</v>
      </c>
      <c r="F308" s="35">
        <f t="shared" si="28"/>
        <v>0</v>
      </c>
      <c r="G308" s="35">
        <f t="shared" si="29"/>
        <v>0</v>
      </c>
      <c r="H308" s="30">
        <v>0.2</v>
      </c>
      <c r="I308" s="30">
        <f t="shared" si="30"/>
        <v>0</v>
      </c>
      <c r="J308" s="30">
        <f t="shared" si="31"/>
        <v>0</v>
      </c>
    </row>
    <row r="309" spans="1:10">
      <c r="A309" s="28">
        <v>308</v>
      </c>
      <c r="B309" s="28"/>
      <c r="C309" s="28"/>
      <c r="D309" s="29"/>
      <c r="E309" s="35">
        <f t="shared" si="27"/>
        <v>0</v>
      </c>
      <c r="F309" s="35">
        <f t="shared" si="28"/>
        <v>0</v>
      </c>
      <c r="G309" s="35">
        <f t="shared" si="29"/>
        <v>0</v>
      </c>
      <c r="H309" s="30">
        <v>0.2</v>
      </c>
      <c r="I309" s="30">
        <f t="shared" si="30"/>
        <v>0</v>
      </c>
      <c r="J309" s="30">
        <f t="shared" si="31"/>
        <v>0</v>
      </c>
    </row>
    <row r="310" spans="1:10">
      <c r="A310" s="28">
        <v>309</v>
      </c>
      <c r="B310" s="28"/>
      <c r="C310" s="28"/>
      <c r="D310" s="29"/>
      <c r="E310" s="35">
        <f t="shared" si="27"/>
        <v>0</v>
      </c>
      <c r="F310" s="35">
        <f t="shared" si="28"/>
        <v>0</v>
      </c>
      <c r="G310" s="35">
        <f t="shared" si="29"/>
        <v>0</v>
      </c>
      <c r="H310" s="30">
        <v>0.2</v>
      </c>
      <c r="I310" s="30">
        <f t="shared" si="30"/>
        <v>0</v>
      </c>
      <c r="J310" s="30">
        <f t="shared" si="31"/>
        <v>0</v>
      </c>
    </row>
    <row r="311" spans="1:10">
      <c r="A311" s="28">
        <v>310</v>
      </c>
      <c r="B311" s="28"/>
      <c r="C311" s="28"/>
      <c r="D311" s="29"/>
      <c r="E311" s="35">
        <f t="shared" si="27"/>
        <v>0</v>
      </c>
      <c r="F311" s="35">
        <f t="shared" si="28"/>
        <v>0</v>
      </c>
      <c r="G311" s="35">
        <f t="shared" si="29"/>
        <v>0</v>
      </c>
      <c r="H311" s="30">
        <v>0.2</v>
      </c>
      <c r="I311" s="30">
        <f t="shared" si="30"/>
        <v>0</v>
      </c>
      <c r="J311" s="30">
        <f t="shared" si="31"/>
        <v>0</v>
      </c>
    </row>
    <row r="312" spans="1:10">
      <c r="A312" s="28">
        <v>311</v>
      </c>
      <c r="B312" s="28"/>
      <c r="C312" s="28"/>
      <c r="D312" s="29"/>
      <c r="E312" s="35">
        <f t="shared" si="27"/>
        <v>0</v>
      </c>
      <c r="F312" s="35">
        <f t="shared" si="28"/>
        <v>0</v>
      </c>
      <c r="G312" s="35">
        <f t="shared" si="29"/>
        <v>0</v>
      </c>
      <c r="H312" s="30">
        <v>0.2</v>
      </c>
      <c r="I312" s="30">
        <f t="shared" si="30"/>
        <v>0</v>
      </c>
      <c r="J312" s="30">
        <f t="shared" si="31"/>
        <v>0</v>
      </c>
    </row>
    <row r="313" spans="1:10">
      <c r="A313" s="28">
        <v>312</v>
      </c>
      <c r="B313" s="28"/>
      <c r="C313" s="28"/>
      <c r="D313" s="29"/>
      <c r="E313" s="35">
        <f t="shared" si="27"/>
        <v>0</v>
      </c>
      <c r="F313" s="35">
        <f t="shared" si="28"/>
        <v>0</v>
      </c>
      <c r="G313" s="35">
        <f t="shared" si="29"/>
        <v>0</v>
      </c>
      <c r="H313" s="30">
        <v>0.2</v>
      </c>
      <c r="I313" s="30">
        <f t="shared" si="30"/>
        <v>0</v>
      </c>
      <c r="J313" s="30">
        <f t="shared" si="31"/>
        <v>0</v>
      </c>
    </row>
    <row r="314" spans="1:10">
      <c r="A314" s="28">
        <v>313</v>
      </c>
      <c r="B314" s="28"/>
      <c r="C314" s="28"/>
      <c r="D314" s="29"/>
      <c r="E314" s="35">
        <f t="shared" si="27"/>
        <v>0</v>
      </c>
      <c r="F314" s="35">
        <f t="shared" si="28"/>
        <v>0</v>
      </c>
      <c r="G314" s="35">
        <f t="shared" si="29"/>
        <v>0</v>
      </c>
      <c r="H314" s="30">
        <v>0.2</v>
      </c>
      <c r="I314" s="30">
        <f t="shared" si="30"/>
        <v>0</v>
      </c>
      <c r="J314" s="30">
        <f t="shared" si="31"/>
        <v>0</v>
      </c>
    </row>
    <row r="315" spans="1:10">
      <c r="A315" s="28">
        <v>314</v>
      </c>
      <c r="B315" s="28"/>
      <c r="C315" s="28"/>
      <c r="D315" s="29"/>
      <c r="E315" s="35">
        <f t="shared" si="27"/>
        <v>0</v>
      </c>
      <c r="F315" s="35">
        <f t="shared" si="28"/>
        <v>0</v>
      </c>
      <c r="G315" s="35">
        <f t="shared" si="29"/>
        <v>0</v>
      </c>
      <c r="H315" s="30">
        <v>0.2</v>
      </c>
      <c r="I315" s="30">
        <f t="shared" si="30"/>
        <v>0</v>
      </c>
      <c r="J315" s="30">
        <f t="shared" si="31"/>
        <v>0</v>
      </c>
    </row>
    <row r="316" spans="1:10">
      <c r="A316" s="28">
        <v>315</v>
      </c>
      <c r="B316" s="28"/>
      <c r="C316" s="28"/>
      <c r="D316" s="29"/>
      <c r="E316" s="35">
        <f t="shared" si="27"/>
        <v>0</v>
      </c>
      <c r="F316" s="35">
        <f t="shared" si="28"/>
        <v>0</v>
      </c>
      <c r="G316" s="35">
        <f t="shared" si="29"/>
        <v>0</v>
      </c>
      <c r="H316" s="30">
        <v>0.2</v>
      </c>
      <c r="I316" s="30">
        <f t="shared" si="30"/>
        <v>0</v>
      </c>
      <c r="J316" s="30">
        <f t="shared" si="31"/>
        <v>0</v>
      </c>
    </row>
    <row r="317" spans="1:10">
      <c r="A317" s="28">
        <v>316</v>
      </c>
      <c r="B317" s="28"/>
      <c r="C317" s="28"/>
      <c r="D317" s="29"/>
      <c r="E317" s="35">
        <f t="shared" si="27"/>
        <v>0</v>
      </c>
      <c r="F317" s="35">
        <f t="shared" si="28"/>
        <v>0</v>
      </c>
      <c r="G317" s="35">
        <f t="shared" si="29"/>
        <v>0</v>
      </c>
      <c r="H317" s="30">
        <v>0.2</v>
      </c>
      <c r="I317" s="30">
        <f t="shared" si="30"/>
        <v>0</v>
      </c>
      <c r="J317" s="30">
        <f t="shared" si="31"/>
        <v>0</v>
      </c>
    </row>
    <row r="318" spans="1:10">
      <c r="A318" s="28">
        <v>317</v>
      </c>
      <c r="B318" s="28"/>
      <c r="C318" s="28"/>
      <c r="D318" s="29"/>
      <c r="E318" s="35">
        <f t="shared" si="27"/>
        <v>0</v>
      </c>
      <c r="F318" s="35">
        <f t="shared" si="28"/>
        <v>0</v>
      </c>
      <c r="G318" s="35">
        <f t="shared" si="29"/>
        <v>0</v>
      </c>
      <c r="H318" s="30">
        <v>0.2</v>
      </c>
      <c r="I318" s="30">
        <f t="shared" si="30"/>
        <v>0</v>
      </c>
      <c r="J318" s="30">
        <f t="shared" si="31"/>
        <v>0</v>
      </c>
    </row>
    <row r="319" spans="1:10">
      <c r="A319" s="28">
        <v>318</v>
      </c>
      <c r="B319" s="28"/>
      <c r="C319" s="28"/>
      <c r="D319" s="29"/>
      <c r="E319" s="35">
        <f t="shared" si="27"/>
        <v>0</v>
      </c>
      <c r="F319" s="35">
        <f t="shared" si="28"/>
        <v>0</v>
      </c>
      <c r="G319" s="35">
        <f t="shared" si="29"/>
        <v>0</v>
      </c>
      <c r="H319" s="30">
        <v>0.2</v>
      </c>
      <c r="I319" s="30">
        <f t="shared" si="30"/>
        <v>0</v>
      </c>
      <c r="J319" s="30">
        <f t="shared" si="31"/>
        <v>0</v>
      </c>
    </row>
    <row r="320" spans="1:10">
      <c r="A320" s="28">
        <v>319</v>
      </c>
      <c r="B320" s="28"/>
      <c r="C320" s="28"/>
      <c r="D320" s="29"/>
      <c r="E320" s="35">
        <f t="shared" si="27"/>
        <v>0</v>
      </c>
      <c r="F320" s="35">
        <f t="shared" si="28"/>
        <v>0</v>
      </c>
      <c r="G320" s="35">
        <f t="shared" si="29"/>
        <v>0</v>
      </c>
      <c r="H320" s="30">
        <v>0.2</v>
      </c>
      <c r="I320" s="30">
        <f t="shared" si="30"/>
        <v>0</v>
      </c>
      <c r="J320" s="30">
        <f t="shared" si="31"/>
        <v>0</v>
      </c>
    </row>
    <row r="321" spans="1:10">
      <c r="A321" s="28">
        <v>320</v>
      </c>
      <c r="B321" s="28"/>
      <c r="C321" s="28"/>
      <c r="D321" s="29"/>
      <c r="E321" s="35">
        <f t="shared" si="27"/>
        <v>0</v>
      </c>
      <c r="F321" s="35">
        <f t="shared" si="28"/>
        <v>0</v>
      </c>
      <c r="G321" s="35">
        <f t="shared" si="29"/>
        <v>0</v>
      </c>
      <c r="H321" s="30">
        <v>0.2</v>
      </c>
      <c r="I321" s="30">
        <f t="shared" si="30"/>
        <v>0</v>
      </c>
      <c r="J321" s="30">
        <f t="shared" si="31"/>
        <v>0</v>
      </c>
    </row>
    <row r="322" spans="1:10">
      <c r="A322" s="28">
        <v>321</v>
      </c>
      <c r="B322" s="28"/>
      <c r="C322" s="28"/>
      <c r="D322" s="29"/>
      <c r="E322" s="35">
        <f t="shared" si="27"/>
        <v>0</v>
      </c>
      <c r="F322" s="35">
        <f t="shared" si="28"/>
        <v>0</v>
      </c>
      <c r="G322" s="35">
        <f t="shared" si="29"/>
        <v>0</v>
      </c>
      <c r="H322" s="30">
        <v>0.2</v>
      </c>
      <c r="I322" s="30">
        <f t="shared" si="30"/>
        <v>0</v>
      </c>
      <c r="J322" s="30">
        <f t="shared" si="31"/>
        <v>0</v>
      </c>
    </row>
    <row r="323" spans="1:10">
      <c r="A323" s="28">
        <v>322</v>
      </c>
      <c r="B323" s="28"/>
      <c r="C323" s="28"/>
      <c r="D323" s="29"/>
      <c r="E323" s="35">
        <f t="shared" ref="E323:E386" si="32">IF(D323&gt;0,IF(D323&lt;=4000,800,ROUND(D323*20%,2)),0)</f>
        <v>0</v>
      </c>
      <c r="F323" s="35">
        <f t="shared" si="28"/>
        <v>0</v>
      </c>
      <c r="G323" s="35">
        <f t="shared" si="29"/>
        <v>0</v>
      </c>
      <c r="H323" s="30">
        <v>0.2</v>
      </c>
      <c r="I323" s="30">
        <f t="shared" si="30"/>
        <v>0</v>
      </c>
      <c r="J323" s="30">
        <f t="shared" si="31"/>
        <v>0</v>
      </c>
    </row>
    <row r="324" spans="1:10">
      <c r="A324" s="28">
        <v>323</v>
      </c>
      <c r="B324" s="28"/>
      <c r="C324" s="28"/>
      <c r="D324" s="29"/>
      <c r="E324" s="35">
        <f t="shared" si="32"/>
        <v>0</v>
      </c>
      <c r="F324" s="35">
        <f t="shared" si="28"/>
        <v>0</v>
      </c>
      <c r="G324" s="35">
        <f t="shared" si="29"/>
        <v>0</v>
      </c>
      <c r="H324" s="30">
        <v>0.2</v>
      </c>
      <c r="I324" s="30">
        <f t="shared" si="30"/>
        <v>0</v>
      </c>
      <c r="J324" s="30">
        <f t="shared" si="31"/>
        <v>0</v>
      </c>
    </row>
    <row r="325" spans="1:10">
      <c r="A325" s="28">
        <v>324</v>
      </c>
      <c r="B325" s="28"/>
      <c r="C325" s="28"/>
      <c r="D325" s="29"/>
      <c r="E325" s="35">
        <f t="shared" si="32"/>
        <v>0</v>
      </c>
      <c r="F325" s="35">
        <f t="shared" si="28"/>
        <v>0</v>
      </c>
      <c r="G325" s="35">
        <f t="shared" si="29"/>
        <v>0</v>
      </c>
      <c r="H325" s="30">
        <v>0.2</v>
      </c>
      <c r="I325" s="30">
        <f t="shared" si="30"/>
        <v>0</v>
      </c>
      <c r="J325" s="30">
        <f t="shared" si="31"/>
        <v>0</v>
      </c>
    </row>
    <row r="326" spans="1:10">
      <c r="A326" s="28">
        <v>325</v>
      </c>
      <c r="B326" s="28"/>
      <c r="C326" s="28"/>
      <c r="D326" s="29"/>
      <c r="E326" s="35">
        <f t="shared" si="32"/>
        <v>0</v>
      </c>
      <c r="F326" s="35">
        <f t="shared" si="28"/>
        <v>0</v>
      </c>
      <c r="G326" s="35">
        <f t="shared" si="29"/>
        <v>0</v>
      </c>
      <c r="H326" s="30">
        <v>0.2</v>
      </c>
      <c r="I326" s="30">
        <f t="shared" si="30"/>
        <v>0</v>
      </c>
      <c r="J326" s="30">
        <f t="shared" si="31"/>
        <v>0</v>
      </c>
    </row>
    <row r="327" spans="1:10">
      <c r="A327" s="28">
        <v>326</v>
      </c>
      <c r="B327" s="28"/>
      <c r="C327" s="28"/>
      <c r="D327" s="29"/>
      <c r="E327" s="35">
        <f t="shared" si="32"/>
        <v>0</v>
      </c>
      <c r="F327" s="35">
        <f t="shared" si="28"/>
        <v>0</v>
      </c>
      <c r="G327" s="35">
        <f t="shared" si="29"/>
        <v>0</v>
      </c>
      <c r="H327" s="30">
        <v>0.2</v>
      </c>
      <c r="I327" s="30">
        <f t="shared" si="30"/>
        <v>0</v>
      </c>
      <c r="J327" s="30">
        <f t="shared" si="31"/>
        <v>0</v>
      </c>
    </row>
    <row r="328" spans="1:10">
      <c r="A328" s="28">
        <v>327</v>
      </c>
      <c r="B328" s="28"/>
      <c r="C328" s="28"/>
      <c r="D328" s="29"/>
      <c r="E328" s="35">
        <f t="shared" si="32"/>
        <v>0</v>
      </c>
      <c r="F328" s="35">
        <f t="shared" si="28"/>
        <v>0</v>
      </c>
      <c r="G328" s="35">
        <f t="shared" si="29"/>
        <v>0</v>
      </c>
      <c r="H328" s="30">
        <v>0.2</v>
      </c>
      <c r="I328" s="30">
        <f t="shared" si="30"/>
        <v>0</v>
      </c>
      <c r="J328" s="30">
        <f t="shared" si="31"/>
        <v>0</v>
      </c>
    </row>
    <row r="329" spans="1:10">
      <c r="A329" s="28">
        <v>328</v>
      </c>
      <c r="B329" s="28"/>
      <c r="C329" s="28"/>
      <c r="D329" s="29"/>
      <c r="E329" s="35">
        <f t="shared" si="32"/>
        <v>0</v>
      </c>
      <c r="F329" s="35">
        <f t="shared" si="28"/>
        <v>0</v>
      </c>
      <c r="G329" s="35">
        <f t="shared" si="29"/>
        <v>0</v>
      </c>
      <c r="H329" s="30">
        <v>0.2</v>
      </c>
      <c r="I329" s="30">
        <f t="shared" si="30"/>
        <v>0</v>
      </c>
      <c r="J329" s="30">
        <f t="shared" si="31"/>
        <v>0</v>
      </c>
    </row>
    <row r="330" spans="1:10">
      <c r="A330" s="28">
        <v>329</v>
      </c>
      <c r="B330" s="28"/>
      <c r="C330" s="28"/>
      <c r="D330" s="29"/>
      <c r="E330" s="35">
        <f t="shared" si="32"/>
        <v>0</v>
      </c>
      <c r="F330" s="35">
        <f t="shared" ref="F330:F393" si="33">MAX(ROUND((D330-E330)*0.3,2),0)</f>
        <v>0</v>
      </c>
      <c r="G330" s="35">
        <f t="shared" ref="G330:G393" si="34">MAX((D330-E330-F330),0)</f>
        <v>0</v>
      </c>
      <c r="H330" s="30">
        <v>0.2</v>
      </c>
      <c r="I330" s="30">
        <f t="shared" ref="I330:I393" si="35">ROUND(G330*H330,2)</f>
        <v>0</v>
      </c>
      <c r="J330" s="30">
        <f t="shared" ref="J330:J393" si="36">ROUND(D330-I330,2)</f>
        <v>0</v>
      </c>
    </row>
    <row r="331" spans="1:10">
      <c r="A331" s="28">
        <v>330</v>
      </c>
      <c r="B331" s="28"/>
      <c r="C331" s="28"/>
      <c r="D331" s="29"/>
      <c r="E331" s="35">
        <f t="shared" si="32"/>
        <v>0</v>
      </c>
      <c r="F331" s="35">
        <f t="shared" si="33"/>
        <v>0</v>
      </c>
      <c r="G331" s="35">
        <f t="shared" si="34"/>
        <v>0</v>
      </c>
      <c r="H331" s="30">
        <v>0.2</v>
      </c>
      <c r="I331" s="30">
        <f t="shared" si="35"/>
        <v>0</v>
      </c>
      <c r="J331" s="30">
        <f t="shared" si="36"/>
        <v>0</v>
      </c>
    </row>
    <row r="332" spans="1:10">
      <c r="A332" s="28">
        <v>331</v>
      </c>
      <c r="B332" s="28"/>
      <c r="C332" s="28"/>
      <c r="D332" s="29"/>
      <c r="E332" s="35">
        <f t="shared" si="32"/>
        <v>0</v>
      </c>
      <c r="F332" s="35">
        <f t="shared" si="33"/>
        <v>0</v>
      </c>
      <c r="G332" s="35">
        <f t="shared" si="34"/>
        <v>0</v>
      </c>
      <c r="H332" s="30">
        <v>0.2</v>
      </c>
      <c r="I332" s="30">
        <f t="shared" si="35"/>
        <v>0</v>
      </c>
      <c r="J332" s="30">
        <f t="shared" si="36"/>
        <v>0</v>
      </c>
    </row>
    <row r="333" spans="1:10">
      <c r="A333" s="28">
        <v>332</v>
      </c>
      <c r="B333" s="28"/>
      <c r="C333" s="28"/>
      <c r="D333" s="29"/>
      <c r="E333" s="35">
        <f t="shared" si="32"/>
        <v>0</v>
      </c>
      <c r="F333" s="35">
        <f t="shared" si="33"/>
        <v>0</v>
      </c>
      <c r="G333" s="35">
        <f t="shared" si="34"/>
        <v>0</v>
      </c>
      <c r="H333" s="30">
        <v>0.2</v>
      </c>
      <c r="I333" s="30">
        <f t="shared" si="35"/>
        <v>0</v>
      </c>
      <c r="J333" s="30">
        <f t="shared" si="36"/>
        <v>0</v>
      </c>
    </row>
    <row r="334" spans="1:10">
      <c r="A334" s="28">
        <v>333</v>
      </c>
      <c r="B334" s="28"/>
      <c r="C334" s="28"/>
      <c r="D334" s="29"/>
      <c r="E334" s="35">
        <f t="shared" si="32"/>
        <v>0</v>
      </c>
      <c r="F334" s="35">
        <f t="shared" si="33"/>
        <v>0</v>
      </c>
      <c r="G334" s="35">
        <f t="shared" si="34"/>
        <v>0</v>
      </c>
      <c r="H334" s="30">
        <v>0.2</v>
      </c>
      <c r="I334" s="30">
        <f t="shared" si="35"/>
        <v>0</v>
      </c>
      <c r="J334" s="30">
        <f t="shared" si="36"/>
        <v>0</v>
      </c>
    </row>
    <row r="335" spans="1:10">
      <c r="A335" s="28">
        <v>334</v>
      </c>
      <c r="B335" s="28"/>
      <c r="C335" s="28"/>
      <c r="D335" s="29"/>
      <c r="E335" s="35">
        <f t="shared" si="32"/>
        <v>0</v>
      </c>
      <c r="F335" s="35">
        <f t="shared" si="33"/>
        <v>0</v>
      </c>
      <c r="G335" s="35">
        <f t="shared" si="34"/>
        <v>0</v>
      </c>
      <c r="H335" s="30">
        <v>0.2</v>
      </c>
      <c r="I335" s="30">
        <f t="shared" si="35"/>
        <v>0</v>
      </c>
      <c r="J335" s="30">
        <f t="shared" si="36"/>
        <v>0</v>
      </c>
    </row>
    <row r="336" spans="1:10">
      <c r="A336" s="28">
        <v>335</v>
      </c>
      <c r="B336" s="28"/>
      <c r="C336" s="28"/>
      <c r="D336" s="29"/>
      <c r="E336" s="35">
        <f t="shared" si="32"/>
        <v>0</v>
      </c>
      <c r="F336" s="35">
        <f t="shared" si="33"/>
        <v>0</v>
      </c>
      <c r="G336" s="35">
        <f t="shared" si="34"/>
        <v>0</v>
      </c>
      <c r="H336" s="30">
        <v>0.2</v>
      </c>
      <c r="I336" s="30">
        <f t="shared" si="35"/>
        <v>0</v>
      </c>
      <c r="J336" s="30">
        <f t="shared" si="36"/>
        <v>0</v>
      </c>
    </row>
    <row r="337" spans="1:10">
      <c r="A337" s="28">
        <v>336</v>
      </c>
      <c r="B337" s="28"/>
      <c r="C337" s="28"/>
      <c r="D337" s="29"/>
      <c r="E337" s="35">
        <f t="shared" si="32"/>
        <v>0</v>
      </c>
      <c r="F337" s="35">
        <f t="shared" si="33"/>
        <v>0</v>
      </c>
      <c r="G337" s="35">
        <f t="shared" si="34"/>
        <v>0</v>
      </c>
      <c r="H337" s="30">
        <v>0.2</v>
      </c>
      <c r="I337" s="30">
        <f t="shared" si="35"/>
        <v>0</v>
      </c>
      <c r="J337" s="30">
        <f t="shared" si="36"/>
        <v>0</v>
      </c>
    </row>
    <row r="338" spans="1:10">
      <c r="A338" s="28">
        <v>337</v>
      </c>
      <c r="B338" s="28"/>
      <c r="C338" s="28"/>
      <c r="D338" s="29"/>
      <c r="E338" s="35">
        <f t="shared" si="32"/>
        <v>0</v>
      </c>
      <c r="F338" s="35">
        <f t="shared" si="33"/>
        <v>0</v>
      </c>
      <c r="G338" s="35">
        <f t="shared" si="34"/>
        <v>0</v>
      </c>
      <c r="H338" s="30">
        <v>0.2</v>
      </c>
      <c r="I338" s="30">
        <f t="shared" si="35"/>
        <v>0</v>
      </c>
      <c r="J338" s="30">
        <f t="shared" si="36"/>
        <v>0</v>
      </c>
    </row>
    <row r="339" spans="1:10">
      <c r="A339" s="28">
        <v>338</v>
      </c>
      <c r="B339" s="28"/>
      <c r="C339" s="28"/>
      <c r="D339" s="29"/>
      <c r="E339" s="35">
        <f t="shared" si="32"/>
        <v>0</v>
      </c>
      <c r="F339" s="35">
        <f t="shared" si="33"/>
        <v>0</v>
      </c>
      <c r="G339" s="35">
        <f t="shared" si="34"/>
        <v>0</v>
      </c>
      <c r="H339" s="30">
        <v>0.2</v>
      </c>
      <c r="I339" s="30">
        <f t="shared" si="35"/>
        <v>0</v>
      </c>
      <c r="J339" s="30">
        <f t="shared" si="36"/>
        <v>0</v>
      </c>
    </row>
    <row r="340" spans="1:10">
      <c r="A340" s="28">
        <v>339</v>
      </c>
      <c r="B340" s="28"/>
      <c r="C340" s="28"/>
      <c r="D340" s="29"/>
      <c r="E340" s="35">
        <f t="shared" si="32"/>
        <v>0</v>
      </c>
      <c r="F340" s="35">
        <f t="shared" si="33"/>
        <v>0</v>
      </c>
      <c r="G340" s="35">
        <f t="shared" si="34"/>
        <v>0</v>
      </c>
      <c r="H340" s="30">
        <v>0.2</v>
      </c>
      <c r="I340" s="30">
        <f t="shared" si="35"/>
        <v>0</v>
      </c>
      <c r="J340" s="30">
        <f t="shared" si="36"/>
        <v>0</v>
      </c>
    </row>
    <row r="341" spans="1:10">
      <c r="A341" s="28">
        <v>340</v>
      </c>
      <c r="B341" s="28"/>
      <c r="C341" s="28"/>
      <c r="D341" s="29"/>
      <c r="E341" s="35">
        <f t="shared" si="32"/>
        <v>0</v>
      </c>
      <c r="F341" s="35">
        <f t="shared" si="33"/>
        <v>0</v>
      </c>
      <c r="G341" s="35">
        <f t="shared" si="34"/>
        <v>0</v>
      </c>
      <c r="H341" s="30">
        <v>0.2</v>
      </c>
      <c r="I341" s="30">
        <f t="shared" si="35"/>
        <v>0</v>
      </c>
      <c r="J341" s="30">
        <f t="shared" si="36"/>
        <v>0</v>
      </c>
    </row>
    <row r="342" spans="1:10">
      <c r="A342" s="28">
        <v>341</v>
      </c>
      <c r="B342" s="28"/>
      <c r="C342" s="28"/>
      <c r="D342" s="29"/>
      <c r="E342" s="35">
        <f t="shared" si="32"/>
        <v>0</v>
      </c>
      <c r="F342" s="35">
        <f t="shared" si="33"/>
        <v>0</v>
      </c>
      <c r="G342" s="35">
        <f t="shared" si="34"/>
        <v>0</v>
      </c>
      <c r="H342" s="30">
        <v>0.2</v>
      </c>
      <c r="I342" s="30">
        <f t="shared" si="35"/>
        <v>0</v>
      </c>
      <c r="J342" s="30">
        <f t="shared" si="36"/>
        <v>0</v>
      </c>
    </row>
    <row r="343" spans="1:10">
      <c r="A343" s="28">
        <v>342</v>
      </c>
      <c r="B343" s="28"/>
      <c r="C343" s="28"/>
      <c r="D343" s="29"/>
      <c r="E343" s="35">
        <f t="shared" si="32"/>
        <v>0</v>
      </c>
      <c r="F343" s="35">
        <f t="shared" si="33"/>
        <v>0</v>
      </c>
      <c r="G343" s="35">
        <f t="shared" si="34"/>
        <v>0</v>
      </c>
      <c r="H343" s="30">
        <v>0.2</v>
      </c>
      <c r="I343" s="30">
        <f t="shared" si="35"/>
        <v>0</v>
      </c>
      <c r="J343" s="30">
        <f t="shared" si="36"/>
        <v>0</v>
      </c>
    </row>
    <row r="344" spans="1:10">
      <c r="A344" s="28">
        <v>343</v>
      </c>
      <c r="B344" s="28"/>
      <c r="C344" s="28"/>
      <c r="D344" s="29"/>
      <c r="E344" s="35">
        <f t="shared" si="32"/>
        <v>0</v>
      </c>
      <c r="F344" s="35">
        <f t="shared" si="33"/>
        <v>0</v>
      </c>
      <c r="G344" s="35">
        <f t="shared" si="34"/>
        <v>0</v>
      </c>
      <c r="H344" s="30">
        <v>0.2</v>
      </c>
      <c r="I344" s="30">
        <f t="shared" si="35"/>
        <v>0</v>
      </c>
      <c r="J344" s="30">
        <f t="shared" si="36"/>
        <v>0</v>
      </c>
    </row>
    <row r="345" spans="1:10">
      <c r="A345" s="28">
        <v>344</v>
      </c>
      <c r="B345" s="28"/>
      <c r="C345" s="28"/>
      <c r="D345" s="29"/>
      <c r="E345" s="35">
        <f t="shared" si="32"/>
        <v>0</v>
      </c>
      <c r="F345" s="35">
        <f t="shared" si="33"/>
        <v>0</v>
      </c>
      <c r="G345" s="35">
        <f t="shared" si="34"/>
        <v>0</v>
      </c>
      <c r="H345" s="30">
        <v>0.2</v>
      </c>
      <c r="I345" s="30">
        <f t="shared" si="35"/>
        <v>0</v>
      </c>
      <c r="J345" s="30">
        <f t="shared" si="36"/>
        <v>0</v>
      </c>
    </row>
    <row r="346" spans="1:10">
      <c r="A346" s="28">
        <v>345</v>
      </c>
      <c r="B346" s="28"/>
      <c r="C346" s="28"/>
      <c r="D346" s="29"/>
      <c r="E346" s="35">
        <f t="shared" si="32"/>
        <v>0</v>
      </c>
      <c r="F346" s="35">
        <f t="shared" si="33"/>
        <v>0</v>
      </c>
      <c r="G346" s="35">
        <f t="shared" si="34"/>
        <v>0</v>
      </c>
      <c r="H346" s="30">
        <v>0.2</v>
      </c>
      <c r="I346" s="30">
        <f t="shared" si="35"/>
        <v>0</v>
      </c>
      <c r="J346" s="30">
        <f t="shared" si="36"/>
        <v>0</v>
      </c>
    </row>
    <row r="347" spans="1:10">
      <c r="A347" s="28">
        <v>346</v>
      </c>
      <c r="B347" s="28"/>
      <c r="C347" s="28"/>
      <c r="D347" s="29"/>
      <c r="E347" s="35">
        <f t="shared" si="32"/>
        <v>0</v>
      </c>
      <c r="F347" s="35">
        <f t="shared" si="33"/>
        <v>0</v>
      </c>
      <c r="G347" s="35">
        <f t="shared" si="34"/>
        <v>0</v>
      </c>
      <c r="H347" s="30">
        <v>0.2</v>
      </c>
      <c r="I347" s="30">
        <f t="shared" si="35"/>
        <v>0</v>
      </c>
      <c r="J347" s="30">
        <f t="shared" si="36"/>
        <v>0</v>
      </c>
    </row>
    <row r="348" spans="1:10">
      <c r="A348" s="28">
        <v>347</v>
      </c>
      <c r="B348" s="28"/>
      <c r="C348" s="28"/>
      <c r="D348" s="29"/>
      <c r="E348" s="35">
        <f t="shared" si="32"/>
        <v>0</v>
      </c>
      <c r="F348" s="35">
        <f t="shared" si="33"/>
        <v>0</v>
      </c>
      <c r="G348" s="35">
        <f t="shared" si="34"/>
        <v>0</v>
      </c>
      <c r="H348" s="30">
        <v>0.2</v>
      </c>
      <c r="I348" s="30">
        <f t="shared" si="35"/>
        <v>0</v>
      </c>
      <c r="J348" s="30">
        <f t="shared" si="36"/>
        <v>0</v>
      </c>
    </row>
    <row r="349" spans="1:10">
      <c r="A349" s="28">
        <v>348</v>
      </c>
      <c r="B349" s="28"/>
      <c r="C349" s="28"/>
      <c r="D349" s="29"/>
      <c r="E349" s="35">
        <f t="shared" si="32"/>
        <v>0</v>
      </c>
      <c r="F349" s="35">
        <f t="shared" si="33"/>
        <v>0</v>
      </c>
      <c r="G349" s="35">
        <f t="shared" si="34"/>
        <v>0</v>
      </c>
      <c r="H349" s="30">
        <v>0.2</v>
      </c>
      <c r="I349" s="30">
        <f t="shared" si="35"/>
        <v>0</v>
      </c>
      <c r="J349" s="30">
        <f t="shared" si="36"/>
        <v>0</v>
      </c>
    </row>
    <row r="350" spans="1:10">
      <c r="A350" s="28">
        <v>349</v>
      </c>
      <c r="B350" s="28"/>
      <c r="C350" s="28"/>
      <c r="D350" s="29"/>
      <c r="E350" s="35">
        <f t="shared" si="32"/>
        <v>0</v>
      </c>
      <c r="F350" s="35">
        <f t="shared" si="33"/>
        <v>0</v>
      </c>
      <c r="G350" s="35">
        <f t="shared" si="34"/>
        <v>0</v>
      </c>
      <c r="H350" s="30">
        <v>0.2</v>
      </c>
      <c r="I350" s="30">
        <f t="shared" si="35"/>
        <v>0</v>
      </c>
      <c r="J350" s="30">
        <f t="shared" si="36"/>
        <v>0</v>
      </c>
    </row>
    <row r="351" spans="1:10">
      <c r="A351" s="28">
        <v>350</v>
      </c>
      <c r="B351" s="28"/>
      <c r="C351" s="28"/>
      <c r="D351" s="29"/>
      <c r="E351" s="35">
        <f t="shared" si="32"/>
        <v>0</v>
      </c>
      <c r="F351" s="35">
        <f t="shared" si="33"/>
        <v>0</v>
      </c>
      <c r="G351" s="35">
        <f t="shared" si="34"/>
        <v>0</v>
      </c>
      <c r="H351" s="30">
        <v>0.2</v>
      </c>
      <c r="I351" s="30">
        <f t="shared" si="35"/>
        <v>0</v>
      </c>
      <c r="J351" s="30">
        <f t="shared" si="36"/>
        <v>0</v>
      </c>
    </row>
    <row r="352" spans="1:10">
      <c r="A352" s="28">
        <v>351</v>
      </c>
      <c r="B352" s="28"/>
      <c r="C352" s="28"/>
      <c r="D352" s="29"/>
      <c r="E352" s="35">
        <f t="shared" si="32"/>
        <v>0</v>
      </c>
      <c r="F352" s="35">
        <f t="shared" si="33"/>
        <v>0</v>
      </c>
      <c r="G352" s="35">
        <f t="shared" si="34"/>
        <v>0</v>
      </c>
      <c r="H352" s="30">
        <v>0.2</v>
      </c>
      <c r="I352" s="30">
        <f t="shared" si="35"/>
        <v>0</v>
      </c>
      <c r="J352" s="30">
        <f t="shared" si="36"/>
        <v>0</v>
      </c>
    </row>
    <row r="353" spans="1:10">
      <c r="A353" s="28">
        <v>352</v>
      </c>
      <c r="B353" s="28"/>
      <c r="C353" s="28"/>
      <c r="D353" s="29"/>
      <c r="E353" s="35">
        <f t="shared" si="32"/>
        <v>0</v>
      </c>
      <c r="F353" s="35">
        <f t="shared" si="33"/>
        <v>0</v>
      </c>
      <c r="G353" s="35">
        <f t="shared" si="34"/>
        <v>0</v>
      </c>
      <c r="H353" s="30">
        <v>0.2</v>
      </c>
      <c r="I353" s="30">
        <f t="shared" si="35"/>
        <v>0</v>
      </c>
      <c r="J353" s="30">
        <f t="shared" si="36"/>
        <v>0</v>
      </c>
    </row>
    <row r="354" spans="1:10">
      <c r="A354" s="28">
        <v>353</v>
      </c>
      <c r="B354" s="28"/>
      <c r="C354" s="28"/>
      <c r="D354" s="29"/>
      <c r="E354" s="35">
        <f t="shared" si="32"/>
        <v>0</v>
      </c>
      <c r="F354" s="35">
        <f t="shared" si="33"/>
        <v>0</v>
      </c>
      <c r="G354" s="35">
        <f t="shared" si="34"/>
        <v>0</v>
      </c>
      <c r="H354" s="30">
        <v>0.2</v>
      </c>
      <c r="I354" s="30">
        <f t="shared" si="35"/>
        <v>0</v>
      </c>
      <c r="J354" s="30">
        <f t="shared" si="36"/>
        <v>0</v>
      </c>
    </row>
    <row r="355" spans="1:10">
      <c r="A355" s="28">
        <v>354</v>
      </c>
      <c r="B355" s="28"/>
      <c r="C355" s="28"/>
      <c r="D355" s="29"/>
      <c r="E355" s="35">
        <f t="shared" si="32"/>
        <v>0</v>
      </c>
      <c r="F355" s="35">
        <f t="shared" si="33"/>
        <v>0</v>
      </c>
      <c r="G355" s="35">
        <f t="shared" si="34"/>
        <v>0</v>
      </c>
      <c r="H355" s="30">
        <v>0.2</v>
      </c>
      <c r="I355" s="30">
        <f t="shared" si="35"/>
        <v>0</v>
      </c>
      <c r="J355" s="30">
        <f t="shared" si="36"/>
        <v>0</v>
      </c>
    </row>
    <row r="356" spans="1:10">
      <c r="A356" s="28">
        <v>355</v>
      </c>
      <c r="B356" s="28"/>
      <c r="C356" s="28"/>
      <c r="D356" s="29"/>
      <c r="E356" s="35">
        <f t="shared" si="32"/>
        <v>0</v>
      </c>
      <c r="F356" s="35">
        <f t="shared" si="33"/>
        <v>0</v>
      </c>
      <c r="G356" s="35">
        <f t="shared" si="34"/>
        <v>0</v>
      </c>
      <c r="H356" s="30">
        <v>0.2</v>
      </c>
      <c r="I356" s="30">
        <f t="shared" si="35"/>
        <v>0</v>
      </c>
      <c r="J356" s="30">
        <f t="shared" si="36"/>
        <v>0</v>
      </c>
    </row>
    <row r="357" spans="1:10">
      <c r="A357" s="28">
        <v>356</v>
      </c>
      <c r="B357" s="28"/>
      <c r="C357" s="28"/>
      <c r="D357" s="29"/>
      <c r="E357" s="35">
        <f t="shared" si="32"/>
        <v>0</v>
      </c>
      <c r="F357" s="35">
        <f t="shared" si="33"/>
        <v>0</v>
      </c>
      <c r="G357" s="35">
        <f t="shared" si="34"/>
        <v>0</v>
      </c>
      <c r="H357" s="30">
        <v>0.2</v>
      </c>
      <c r="I357" s="30">
        <f t="shared" si="35"/>
        <v>0</v>
      </c>
      <c r="J357" s="30">
        <f t="shared" si="36"/>
        <v>0</v>
      </c>
    </row>
    <row r="358" spans="1:10">
      <c r="A358" s="28">
        <v>357</v>
      </c>
      <c r="B358" s="28"/>
      <c r="C358" s="28"/>
      <c r="D358" s="29"/>
      <c r="E358" s="35">
        <f t="shared" si="32"/>
        <v>0</v>
      </c>
      <c r="F358" s="35">
        <f t="shared" si="33"/>
        <v>0</v>
      </c>
      <c r="G358" s="35">
        <f t="shared" si="34"/>
        <v>0</v>
      </c>
      <c r="H358" s="30">
        <v>0.2</v>
      </c>
      <c r="I358" s="30">
        <f t="shared" si="35"/>
        <v>0</v>
      </c>
      <c r="J358" s="30">
        <f t="shared" si="36"/>
        <v>0</v>
      </c>
    </row>
    <row r="359" spans="1:10">
      <c r="A359" s="28">
        <v>358</v>
      </c>
      <c r="B359" s="28"/>
      <c r="C359" s="28"/>
      <c r="D359" s="29"/>
      <c r="E359" s="35">
        <f t="shared" si="32"/>
        <v>0</v>
      </c>
      <c r="F359" s="35">
        <f t="shared" si="33"/>
        <v>0</v>
      </c>
      <c r="G359" s="35">
        <f t="shared" si="34"/>
        <v>0</v>
      </c>
      <c r="H359" s="30">
        <v>0.2</v>
      </c>
      <c r="I359" s="30">
        <f t="shared" si="35"/>
        <v>0</v>
      </c>
      <c r="J359" s="30">
        <f t="shared" si="36"/>
        <v>0</v>
      </c>
    </row>
    <row r="360" spans="1:10">
      <c r="A360" s="28">
        <v>359</v>
      </c>
      <c r="B360" s="28"/>
      <c r="C360" s="28"/>
      <c r="D360" s="29"/>
      <c r="E360" s="35">
        <f t="shared" si="32"/>
        <v>0</v>
      </c>
      <c r="F360" s="35">
        <f t="shared" si="33"/>
        <v>0</v>
      </c>
      <c r="G360" s="35">
        <f t="shared" si="34"/>
        <v>0</v>
      </c>
      <c r="H360" s="30">
        <v>0.2</v>
      </c>
      <c r="I360" s="30">
        <f t="shared" si="35"/>
        <v>0</v>
      </c>
      <c r="J360" s="30">
        <f t="shared" si="36"/>
        <v>0</v>
      </c>
    </row>
    <row r="361" spans="1:10">
      <c r="A361" s="28">
        <v>360</v>
      </c>
      <c r="B361" s="28"/>
      <c r="C361" s="28"/>
      <c r="D361" s="29"/>
      <c r="E361" s="35">
        <f t="shared" si="32"/>
        <v>0</v>
      </c>
      <c r="F361" s="35">
        <f t="shared" si="33"/>
        <v>0</v>
      </c>
      <c r="G361" s="35">
        <f t="shared" si="34"/>
        <v>0</v>
      </c>
      <c r="H361" s="30">
        <v>0.2</v>
      </c>
      <c r="I361" s="30">
        <f t="shared" si="35"/>
        <v>0</v>
      </c>
      <c r="J361" s="30">
        <f t="shared" si="36"/>
        <v>0</v>
      </c>
    </row>
    <row r="362" spans="1:10">
      <c r="A362" s="28">
        <v>361</v>
      </c>
      <c r="B362" s="28"/>
      <c r="C362" s="28"/>
      <c r="D362" s="29"/>
      <c r="E362" s="35">
        <f t="shared" si="32"/>
        <v>0</v>
      </c>
      <c r="F362" s="35">
        <f t="shared" si="33"/>
        <v>0</v>
      </c>
      <c r="G362" s="35">
        <f t="shared" si="34"/>
        <v>0</v>
      </c>
      <c r="H362" s="30">
        <v>0.2</v>
      </c>
      <c r="I362" s="30">
        <f t="shared" si="35"/>
        <v>0</v>
      </c>
      <c r="J362" s="30">
        <f t="shared" si="36"/>
        <v>0</v>
      </c>
    </row>
    <row r="363" spans="1:10">
      <c r="A363" s="28">
        <v>362</v>
      </c>
      <c r="B363" s="28"/>
      <c r="C363" s="28"/>
      <c r="D363" s="29"/>
      <c r="E363" s="35">
        <f t="shared" si="32"/>
        <v>0</v>
      </c>
      <c r="F363" s="35">
        <f t="shared" si="33"/>
        <v>0</v>
      </c>
      <c r="G363" s="35">
        <f t="shared" si="34"/>
        <v>0</v>
      </c>
      <c r="H363" s="30">
        <v>0.2</v>
      </c>
      <c r="I363" s="30">
        <f t="shared" si="35"/>
        <v>0</v>
      </c>
      <c r="J363" s="30">
        <f t="shared" si="36"/>
        <v>0</v>
      </c>
    </row>
    <row r="364" spans="1:10">
      <c r="A364" s="28">
        <v>363</v>
      </c>
      <c r="B364" s="28"/>
      <c r="C364" s="28"/>
      <c r="D364" s="29"/>
      <c r="E364" s="35">
        <f t="shared" si="32"/>
        <v>0</v>
      </c>
      <c r="F364" s="35">
        <f t="shared" si="33"/>
        <v>0</v>
      </c>
      <c r="G364" s="35">
        <f t="shared" si="34"/>
        <v>0</v>
      </c>
      <c r="H364" s="30">
        <v>0.2</v>
      </c>
      <c r="I364" s="30">
        <f t="shared" si="35"/>
        <v>0</v>
      </c>
      <c r="J364" s="30">
        <f t="shared" si="36"/>
        <v>0</v>
      </c>
    </row>
    <row r="365" spans="1:10">
      <c r="A365" s="28">
        <v>364</v>
      </c>
      <c r="B365" s="28"/>
      <c r="C365" s="28"/>
      <c r="D365" s="29"/>
      <c r="E365" s="35">
        <f t="shared" si="32"/>
        <v>0</v>
      </c>
      <c r="F365" s="35">
        <f t="shared" si="33"/>
        <v>0</v>
      </c>
      <c r="G365" s="35">
        <f t="shared" si="34"/>
        <v>0</v>
      </c>
      <c r="H365" s="30">
        <v>0.2</v>
      </c>
      <c r="I365" s="30">
        <f t="shared" si="35"/>
        <v>0</v>
      </c>
      <c r="J365" s="30">
        <f t="shared" si="36"/>
        <v>0</v>
      </c>
    </row>
    <row r="366" spans="1:10">
      <c r="A366" s="28">
        <v>365</v>
      </c>
      <c r="B366" s="28"/>
      <c r="C366" s="28"/>
      <c r="D366" s="29"/>
      <c r="E366" s="35">
        <f t="shared" si="32"/>
        <v>0</v>
      </c>
      <c r="F366" s="35">
        <f t="shared" si="33"/>
        <v>0</v>
      </c>
      <c r="G366" s="35">
        <f t="shared" si="34"/>
        <v>0</v>
      </c>
      <c r="H366" s="30">
        <v>0.2</v>
      </c>
      <c r="I366" s="30">
        <f t="shared" si="35"/>
        <v>0</v>
      </c>
      <c r="J366" s="30">
        <f t="shared" si="36"/>
        <v>0</v>
      </c>
    </row>
    <row r="367" spans="1:10">
      <c r="A367" s="28">
        <v>366</v>
      </c>
      <c r="B367" s="28"/>
      <c r="C367" s="28"/>
      <c r="D367" s="29"/>
      <c r="E367" s="35">
        <f t="shared" si="32"/>
        <v>0</v>
      </c>
      <c r="F367" s="35">
        <f t="shared" si="33"/>
        <v>0</v>
      </c>
      <c r="G367" s="35">
        <f t="shared" si="34"/>
        <v>0</v>
      </c>
      <c r="H367" s="30">
        <v>0.2</v>
      </c>
      <c r="I367" s="30">
        <f t="shared" si="35"/>
        <v>0</v>
      </c>
      <c r="J367" s="30">
        <f t="shared" si="36"/>
        <v>0</v>
      </c>
    </row>
    <row r="368" spans="1:10">
      <c r="A368" s="28">
        <v>367</v>
      </c>
      <c r="B368" s="28"/>
      <c r="C368" s="28"/>
      <c r="D368" s="29"/>
      <c r="E368" s="35">
        <f t="shared" si="32"/>
        <v>0</v>
      </c>
      <c r="F368" s="35">
        <f t="shared" si="33"/>
        <v>0</v>
      </c>
      <c r="G368" s="35">
        <f t="shared" si="34"/>
        <v>0</v>
      </c>
      <c r="H368" s="30">
        <v>0.2</v>
      </c>
      <c r="I368" s="30">
        <f t="shared" si="35"/>
        <v>0</v>
      </c>
      <c r="J368" s="30">
        <f t="shared" si="36"/>
        <v>0</v>
      </c>
    </row>
    <row r="369" spans="1:10">
      <c r="A369" s="28">
        <v>368</v>
      </c>
      <c r="B369" s="28"/>
      <c r="C369" s="28"/>
      <c r="D369" s="29"/>
      <c r="E369" s="35">
        <f t="shared" si="32"/>
        <v>0</v>
      </c>
      <c r="F369" s="35">
        <f t="shared" si="33"/>
        <v>0</v>
      </c>
      <c r="G369" s="35">
        <f t="shared" si="34"/>
        <v>0</v>
      </c>
      <c r="H369" s="30">
        <v>0.2</v>
      </c>
      <c r="I369" s="30">
        <f t="shared" si="35"/>
        <v>0</v>
      </c>
      <c r="J369" s="30">
        <f t="shared" si="36"/>
        <v>0</v>
      </c>
    </row>
    <row r="370" spans="1:10">
      <c r="A370" s="28">
        <v>369</v>
      </c>
      <c r="B370" s="28"/>
      <c r="C370" s="28"/>
      <c r="D370" s="29"/>
      <c r="E370" s="35">
        <f t="shared" si="32"/>
        <v>0</v>
      </c>
      <c r="F370" s="35">
        <f t="shared" si="33"/>
        <v>0</v>
      </c>
      <c r="G370" s="35">
        <f t="shared" si="34"/>
        <v>0</v>
      </c>
      <c r="H370" s="30">
        <v>0.2</v>
      </c>
      <c r="I370" s="30">
        <f t="shared" si="35"/>
        <v>0</v>
      </c>
      <c r="J370" s="30">
        <f t="shared" si="36"/>
        <v>0</v>
      </c>
    </row>
    <row r="371" spans="1:10">
      <c r="A371" s="28">
        <v>370</v>
      </c>
      <c r="B371" s="28"/>
      <c r="C371" s="28"/>
      <c r="D371" s="29"/>
      <c r="E371" s="35">
        <f t="shared" si="32"/>
        <v>0</v>
      </c>
      <c r="F371" s="35">
        <f t="shared" si="33"/>
        <v>0</v>
      </c>
      <c r="G371" s="35">
        <f t="shared" si="34"/>
        <v>0</v>
      </c>
      <c r="H371" s="30">
        <v>0.2</v>
      </c>
      <c r="I371" s="30">
        <f t="shared" si="35"/>
        <v>0</v>
      </c>
      <c r="J371" s="30">
        <f t="shared" si="36"/>
        <v>0</v>
      </c>
    </row>
    <row r="372" spans="1:10">
      <c r="A372" s="28">
        <v>371</v>
      </c>
      <c r="B372" s="28"/>
      <c r="C372" s="28"/>
      <c r="D372" s="29"/>
      <c r="E372" s="35">
        <f t="shared" si="32"/>
        <v>0</v>
      </c>
      <c r="F372" s="35">
        <f t="shared" si="33"/>
        <v>0</v>
      </c>
      <c r="G372" s="35">
        <f t="shared" si="34"/>
        <v>0</v>
      </c>
      <c r="H372" s="30">
        <v>0.2</v>
      </c>
      <c r="I372" s="30">
        <f t="shared" si="35"/>
        <v>0</v>
      </c>
      <c r="J372" s="30">
        <f t="shared" si="36"/>
        <v>0</v>
      </c>
    </row>
    <row r="373" spans="1:10">
      <c r="A373" s="28">
        <v>372</v>
      </c>
      <c r="B373" s="28"/>
      <c r="C373" s="28"/>
      <c r="D373" s="29"/>
      <c r="E373" s="35">
        <f t="shared" si="32"/>
        <v>0</v>
      </c>
      <c r="F373" s="35">
        <f t="shared" si="33"/>
        <v>0</v>
      </c>
      <c r="G373" s="35">
        <f t="shared" si="34"/>
        <v>0</v>
      </c>
      <c r="H373" s="30">
        <v>0.2</v>
      </c>
      <c r="I373" s="30">
        <f t="shared" si="35"/>
        <v>0</v>
      </c>
      <c r="J373" s="30">
        <f t="shared" si="36"/>
        <v>0</v>
      </c>
    </row>
    <row r="374" spans="1:10">
      <c r="A374" s="28">
        <v>373</v>
      </c>
      <c r="B374" s="28"/>
      <c r="C374" s="28"/>
      <c r="D374" s="29"/>
      <c r="E374" s="35">
        <f t="shared" si="32"/>
        <v>0</v>
      </c>
      <c r="F374" s="35">
        <f t="shared" si="33"/>
        <v>0</v>
      </c>
      <c r="G374" s="35">
        <f t="shared" si="34"/>
        <v>0</v>
      </c>
      <c r="H374" s="30">
        <v>0.2</v>
      </c>
      <c r="I374" s="30">
        <f t="shared" si="35"/>
        <v>0</v>
      </c>
      <c r="J374" s="30">
        <f t="shared" si="36"/>
        <v>0</v>
      </c>
    </row>
    <row r="375" spans="1:10">
      <c r="A375" s="28">
        <v>374</v>
      </c>
      <c r="B375" s="28"/>
      <c r="C375" s="28"/>
      <c r="D375" s="29"/>
      <c r="E375" s="35">
        <f t="shared" si="32"/>
        <v>0</v>
      </c>
      <c r="F375" s="35">
        <f t="shared" si="33"/>
        <v>0</v>
      </c>
      <c r="G375" s="35">
        <f t="shared" si="34"/>
        <v>0</v>
      </c>
      <c r="H375" s="30">
        <v>0.2</v>
      </c>
      <c r="I375" s="30">
        <f t="shared" si="35"/>
        <v>0</v>
      </c>
      <c r="J375" s="30">
        <f t="shared" si="36"/>
        <v>0</v>
      </c>
    </row>
    <row r="376" spans="1:10">
      <c r="A376" s="28">
        <v>375</v>
      </c>
      <c r="B376" s="28"/>
      <c r="C376" s="28"/>
      <c r="D376" s="29"/>
      <c r="E376" s="35">
        <f t="shared" si="32"/>
        <v>0</v>
      </c>
      <c r="F376" s="35">
        <f t="shared" si="33"/>
        <v>0</v>
      </c>
      <c r="G376" s="35">
        <f t="shared" si="34"/>
        <v>0</v>
      </c>
      <c r="H376" s="30">
        <v>0.2</v>
      </c>
      <c r="I376" s="30">
        <f t="shared" si="35"/>
        <v>0</v>
      </c>
      <c r="J376" s="30">
        <f t="shared" si="36"/>
        <v>0</v>
      </c>
    </row>
    <row r="377" spans="1:10">
      <c r="A377" s="28">
        <v>376</v>
      </c>
      <c r="B377" s="28"/>
      <c r="C377" s="28"/>
      <c r="D377" s="29"/>
      <c r="E377" s="35">
        <f t="shared" si="32"/>
        <v>0</v>
      </c>
      <c r="F377" s="35">
        <f t="shared" si="33"/>
        <v>0</v>
      </c>
      <c r="G377" s="35">
        <f t="shared" si="34"/>
        <v>0</v>
      </c>
      <c r="H377" s="30">
        <v>0.2</v>
      </c>
      <c r="I377" s="30">
        <f t="shared" si="35"/>
        <v>0</v>
      </c>
      <c r="J377" s="30">
        <f t="shared" si="36"/>
        <v>0</v>
      </c>
    </row>
    <row r="378" spans="1:10">
      <c r="A378" s="28">
        <v>377</v>
      </c>
      <c r="B378" s="28"/>
      <c r="C378" s="28"/>
      <c r="D378" s="29"/>
      <c r="E378" s="35">
        <f t="shared" si="32"/>
        <v>0</v>
      </c>
      <c r="F378" s="35">
        <f t="shared" si="33"/>
        <v>0</v>
      </c>
      <c r="G378" s="35">
        <f t="shared" si="34"/>
        <v>0</v>
      </c>
      <c r="H378" s="30">
        <v>0.2</v>
      </c>
      <c r="I378" s="30">
        <f t="shared" si="35"/>
        <v>0</v>
      </c>
      <c r="J378" s="30">
        <f t="shared" si="36"/>
        <v>0</v>
      </c>
    </row>
    <row r="379" spans="1:10">
      <c r="A379" s="28">
        <v>378</v>
      </c>
      <c r="B379" s="28"/>
      <c r="C379" s="28"/>
      <c r="D379" s="29"/>
      <c r="E379" s="35">
        <f t="shared" si="32"/>
        <v>0</v>
      </c>
      <c r="F379" s="35">
        <f t="shared" si="33"/>
        <v>0</v>
      </c>
      <c r="G379" s="35">
        <f t="shared" si="34"/>
        <v>0</v>
      </c>
      <c r="H379" s="30">
        <v>0.2</v>
      </c>
      <c r="I379" s="30">
        <f t="shared" si="35"/>
        <v>0</v>
      </c>
      <c r="J379" s="30">
        <f t="shared" si="36"/>
        <v>0</v>
      </c>
    </row>
    <row r="380" spans="1:10">
      <c r="A380" s="28">
        <v>379</v>
      </c>
      <c r="B380" s="28"/>
      <c r="C380" s="28"/>
      <c r="D380" s="29"/>
      <c r="E380" s="35">
        <f t="shared" si="32"/>
        <v>0</v>
      </c>
      <c r="F380" s="35">
        <f t="shared" si="33"/>
        <v>0</v>
      </c>
      <c r="G380" s="35">
        <f t="shared" si="34"/>
        <v>0</v>
      </c>
      <c r="H380" s="30">
        <v>0.2</v>
      </c>
      <c r="I380" s="30">
        <f t="shared" si="35"/>
        <v>0</v>
      </c>
      <c r="J380" s="30">
        <f t="shared" si="36"/>
        <v>0</v>
      </c>
    </row>
    <row r="381" spans="1:10">
      <c r="A381" s="28">
        <v>380</v>
      </c>
      <c r="B381" s="28"/>
      <c r="C381" s="28"/>
      <c r="D381" s="29"/>
      <c r="E381" s="35">
        <f t="shared" si="32"/>
        <v>0</v>
      </c>
      <c r="F381" s="35">
        <f t="shared" si="33"/>
        <v>0</v>
      </c>
      <c r="G381" s="35">
        <f t="shared" si="34"/>
        <v>0</v>
      </c>
      <c r="H381" s="30">
        <v>0.2</v>
      </c>
      <c r="I381" s="30">
        <f t="shared" si="35"/>
        <v>0</v>
      </c>
      <c r="J381" s="30">
        <f t="shared" si="36"/>
        <v>0</v>
      </c>
    </row>
    <row r="382" spans="1:10">
      <c r="A382" s="28">
        <v>381</v>
      </c>
      <c r="B382" s="28"/>
      <c r="C382" s="28"/>
      <c r="D382" s="29"/>
      <c r="E382" s="35">
        <f t="shared" si="32"/>
        <v>0</v>
      </c>
      <c r="F382" s="35">
        <f t="shared" si="33"/>
        <v>0</v>
      </c>
      <c r="G382" s="35">
        <f t="shared" si="34"/>
        <v>0</v>
      </c>
      <c r="H382" s="30">
        <v>0.2</v>
      </c>
      <c r="I382" s="30">
        <f t="shared" si="35"/>
        <v>0</v>
      </c>
      <c r="J382" s="30">
        <f t="shared" si="36"/>
        <v>0</v>
      </c>
    </row>
    <row r="383" spans="1:10">
      <c r="A383" s="28">
        <v>382</v>
      </c>
      <c r="B383" s="28"/>
      <c r="C383" s="28"/>
      <c r="D383" s="29"/>
      <c r="E383" s="35">
        <f t="shared" si="32"/>
        <v>0</v>
      </c>
      <c r="F383" s="35">
        <f t="shared" si="33"/>
        <v>0</v>
      </c>
      <c r="G383" s="35">
        <f t="shared" si="34"/>
        <v>0</v>
      </c>
      <c r="H383" s="30">
        <v>0.2</v>
      </c>
      <c r="I383" s="30">
        <f t="shared" si="35"/>
        <v>0</v>
      </c>
      <c r="J383" s="30">
        <f t="shared" si="36"/>
        <v>0</v>
      </c>
    </row>
    <row r="384" spans="1:10">
      <c r="A384" s="28">
        <v>383</v>
      </c>
      <c r="B384" s="28"/>
      <c r="C384" s="28"/>
      <c r="D384" s="29"/>
      <c r="E384" s="35">
        <f t="shared" si="32"/>
        <v>0</v>
      </c>
      <c r="F384" s="35">
        <f t="shared" si="33"/>
        <v>0</v>
      </c>
      <c r="G384" s="35">
        <f t="shared" si="34"/>
        <v>0</v>
      </c>
      <c r="H384" s="30">
        <v>0.2</v>
      </c>
      <c r="I384" s="30">
        <f t="shared" si="35"/>
        <v>0</v>
      </c>
      <c r="J384" s="30">
        <f t="shared" si="36"/>
        <v>0</v>
      </c>
    </row>
    <row r="385" spans="1:10">
      <c r="A385" s="28">
        <v>384</v>
      </c>
      <c r="B385" s="28"/>
      <c r="C385" s="28"/>
      <c r="D385" s="29"/>
      <c r="E385" s="35">
        <f t="shared" si="32"/>
        <v>0</v>
      </c>
      <c r="F385" s="35">
        <f t="shared" si="33"/>
        <v>0</v>
      </c>
      <c r="G385" s="35">
        <f t="shared" si="34"/>
        <v>0</v>
      </c>
      <c r="H385" s="30">
        <v>0.2</v>
      </c>
      <c r="I385" s="30">
        <f t="shared" si="35"/>
        <v>0</v>
      </c>
      <c r="J385" s="30">
        <f t="shared" si="36"/>
        <v>0</v>
      </c>
    </row>
    <row r="386" spans="1:10">
      <c r="A386" s="28">
        <v>385</v>
      </c>
      <c r="B386" s="28"/>
      <c r="C386" s="28"/>
      <c r="D386" s="29"/>
      <c r="E386" s="35">
        <f t="shared" si="32"/>
        <v>0</v>
      </c>
      <c r="F386" s="35">
        <f t="shared" si="33"/>
        <v>0</v>
      </c>
      <c r="G386" s="35">
        <f t="shared" si="34"/>
        <v>0</v>
      </c>
      <c r="H386" s="30">
        <v>0.2</v>
      </c>
      <c r="I386" s="30">
        <f t="shared" si="35"/>
        <v>0</v>
      </c>
      <c r="J386" s="30">
        <f t="shared" si="36"/>
        <v>0</v>
      </c>
    </row>
    <row r="387" spans="1:10">
      <c r="A387" s="28">
        <v>386</v>
      </c>
      <c r="B387" s="28"/>
      <c r="C387" s="28"/>
      <c r="D387" s="29"/>
      <c r="E387" s="35">
        <f t="shared" ref="E387:E450" si="37">IF(D387&gt;0,IF(D387&lt;=4000,800,ROUND(D387*20%,2)),0)</f>
        <v>0</v>
      </c>
      <c r="F387" s="35">
        <f t="shared" si="33"/>
        <v>0</v>
      </c>
      <c r="G387" s="35">
        <f t="shared" si="34"/>
        <v>0</v>
      </c>
      <c r="H387" s="30">
        <v>0.2</v>
      </c>
      <c r="I387" s="30">
        <f t="shared" si="35"/>
        <v>0</v>
      </c>
      <c r="J387" s="30">
        <f t="shared" si="36"/>
        <v>0</v>
      </c>
    </row>
    <row r="388" spans="1:10">
      <c r="A388" s="28">
        <v>387</v>
      </c>
      <c r="B388" s="28"/>
      <c r="C388" s="28"/>
      <c r="D388" s="29"/>
      <c r="E388" s="35">
        <f t="shared" si="37"/>
        <v>0</v>
      </c>
      <c r="F388" s="35">
        <f t="shared" si="33"/>
        <v>0</v>
      </c>
      <c r="G388" s="35">
        <f t="shared" si="34"/>
        <v>0</v>
      </c>
      <c r="H388" s="30">
        <v>0.2</v>
      </c>
      <c r="I388" s="30">
        <f t="shared" si="35"/>
        <v>0</v>
      </c>
      <c r="J388" s="30">
        <f t="shared" si="36"/>
        <v>0</v>
      </c>
    </row>
    <row r="389" spans="1:10">
      <c r="A389" s="28">
        <v>388</v>
      </c>
      <c r="B389" s="28"/>
      <c r="C389" s="28"/>
      <c r="D389" s="29"/>
      <c r="E389" s="35">
        <f t="shared" si="37"/>
        <v>0</v>
      </c>
      <c r="F389" s="35">
        <f t="shared" si="33"/>
        <v>0</v>
      </c>
      <c r="G389" s="35">
        <f t="shared" si="34"/>
        <v>0</v>
      </c>
      <c r="H389" s="30">
        <v>0.2</v>
      </c>
      <c r="I389" s="30">
        <f t="shared" si="35"/>
        <v>0</v>
      </c>
      <c r="J389" s="30">
        <f t="shared" si="36"/>
        <v>0</v>
      </c>
    </row>
    <row r="390" spans="1:10">
      <c r="A390" s="28">
        <v>389</v>
      </c>
      <c r="B390" s="28"/>
      <c r="C390" s="28"/>
      <c r="D390" s="29"/>
      <c r="E390" s="35">
        <f t="shared" si="37"/>
        <v>0</v>
      </c>
      <c r="F390" s="35">
        <f t="shared" si="33"/>
        <v>0</v>
      </c>
      <c r="G390" s="35">
        <f t="shared" si="34"/>
        <v>0</v>
      </c>
      <c r="H390" s="30">
        <v>0.2</v>
      </c>
      <c r="I390" s="30">
        <f t="shared" si="35"/>
        <v>0</v>
      </c>
      <c r="J390" s="30">
        <f t="shared" si="36"/>
        <v>0</v>
      </c>
    </row>
    <row r="391" spans="1:10">
      <c r="A391" s="28">
        <v>390</v>
      </c>
      <c r="B391" s="28"/>
      <c r="C391" s="28"/>
      <c r="D391" s="29"/>
      <c r="E391" s="35">
        <f t="shared" si="37"/>
        <v>0</v>
      </c>
      <c r="F391" s="35">
        <f t="shared" si="33"/>
        <v>0</v>
      </c>
      <c r="G391" s="35">
        <f t="shared" si="34"/>
        <v>0</v>
      </c>
      <c r="H391" s="30">
        <v>0.2</v>
      </c>
      <c r="I391" s="30">
        <f t="shared" si="35"/>
        <v>0</v>
      </c>
      <c r="J391" s="30">
        <f t="shared" si="36"/>
        <v>0</v>
      </c>
    </row>
    <row r="392" spans="1:10">
      <c r="A392" s="28">
        <v>391</v>
      </c>
      <c r="B392" s="28"/>
      <c r="C392" s="28"/>
      <c r="D392" s="29"/>
      <c r="E392" s="35">
        <f t="shared" si="37"/>
        <v>0</v>
      </c>
      <c r="F392" s="35">
        <f t="shared" si="33"/>
        <v>0</v>
      </c>
      <c r="G392" s="35">
        <f t="shared" si="34"/>
        <v>0</v>
      </c>
      <c r="H392" s="30">
        <v>0.2</v>
      </c>
      <c r="I392" s="30">
        <f t="shared" si="35"/>
        <v>0</v>
      </c>
      <c r="J392" s="30">
        <f t="shared" si="36"/>
        <v>0</v>
      </c>
    </row>
    <row r="393" spans="1:10">
      <c r="A393" s="28">
        <v>392</v>
      </c>
      <c r="B393" s="28"/>
      <c r="C393" s="28"/>
      <c r="D393" s="29"/>
      <c r="E393" s="35">
        <f t="shared" si="37"/>
        <v>0</v>
      </c>
      <c r="F393" s="35">
        <f t="shared" si="33"/>
        <v>0</v>
      </c>
      <c r="G393" s="35">
        <f t="shared" si="34"/>
        <v>0</v>
      </c>
      <c r="H393" s="30">
        <v>0.2</v>
      </c>
      <c r="I393" s="30">
        <f t="shared" si="35"/>
        <v>0</v>
      </c>
      <c r="J393" s="30">
        <f t="shared" si="36"/>
        <v>0</v>
      </c>
    </row>
    <row r="394" spans="1:10">
      <c r="A394" s="28">
        <v>393</v>
      </c>
      <c r="B394" s="28"/>
      <c r="C394" s="28"/>
      <c r="D394" s="29"/>
      <c r="E394" s="35">
        <f t="shared" si="37"/>
        <v>0</v>
      </c>
      <c r="F394" s="35">
        <f t="shared" ref="F394:F457" si="38">MAX(ROUND((D394-E394)*0.3,2),0)</f>
        <v>0</v>
      </c>
      <c r="G394" s="35">
        <f t="shared" ref="G394:G457" si="39">MAX((D394-E394-F394),0)</f>
        <v>0</v>
      </c>
      <c r="H394" s="30">
        <v>0.2</v>
      </c>
      <c r="I394" s="30">
        <f t="shared" ref="I394:I457" si="40">ROUND(G394*H394,2)</f>
        <v>0</v>
      </c>
      <c r="J394" s="30">
        <f t="shared" ref="J394:J457" si="41">ROUND(D394-I394,2)</f>
        <v>0</v>
      </c>
    </row>
    <row r="395" spans="1:10">
      <c r="A395" s="28">
        <v>394</v>
      </c>
      <c r="B395" s="28"/>
      <c r="C395" s="28"/>
      <c r="D395" s="29"/>
      <c r="E395" s="35">
        <f t="shared" si="37"/>
        <v>0</v>
      </c>
      <c r="F395" s="35">
        <f t="shared" si="38"/>
        <v>0</v>
      </c>
      <c r="G395" s="35">
        <f t="shared" si="39"/>
        <v>0</v>
      </c>
      <c r="H395" s="30">
        <v>0.2</v>
      </c>
      <c r="I395" s="30">
        <f t="shared" si="40"/>
        <v>0</v>
      </c>
      <c r="J395" s="30">
        <f t="shared" si="41"/>
        <v>0</v>
      </c>
    </row>
    <row r="396" spans="1:10">
      <c r="A396" s="28">
        <v>395</v>
      </c>
      <c r="B396" s="28"/>
      <c r="C396" s="28"/>
      <c r="D396" s="29"/>
      <c r="E396" s="35">
        <f t="shared" si="37"/>
        <v>0</v>
      </c>
      <c r="F396" s="35">
        <f t="shared" si="38"/>
        <v>0</v>
      </c>
      <c r="G396" s="35">
        <f t="shared" si="39"/>
        <v>0</v>
      </c>
      <c r="H396" s="30">
        <v>0.2</v>
      </c>
      <c r="I396" s="30">
        <f t="shared" si="40"/>
        <v>0</v>
      </c>
      <c r="J396" s="30">
        <f t="shared" si="41"/>
        <v>0</v>
      </c>
    </row>
    <row r="397" spans="1:10">
      <c r="A397" s="28">
        <v>396</v>
      </c>
      <c r="B397" s="28"/>
      <c r="C397" s="28"/>
      <c r="D397" s="29"/>
      <c r="E397" s="35">
        <f t="shared" si="37"/>
        <v>0</v>
      </c>
      <c r="F397" s="35">
        <f t="shared" si="38"/>
        <v>0</v>
      </c>
      <c r="G397" s="35">
        <f t="shared" si="39"/>
        <v>0</v>
      </c>
      <c r="H397" s="30">
        <v>0.2</v>
      </c>
      <c r="I397" s="30">
        <f t="shared" si="40"/>
        <v>0</v>
      </c>
      <c r="J397" s="30">
        <f t="shared" si="41"/>
        <v>0</v>
      </c>
    </row>
    <row r="398" spans="1:10">
      <c r="A398" s="28">
        <v>397</v>
      </c>
      <c r="B398" s="28"/>
      <c r="C398" s="28"/>
      <c r="D398" s="29"/>
      <c r="E398" s="35">
        <f t="shared" si="37"/>
        <v>0</v>
      </c>
      <c r="F398" s="35">
        <f t="shared" si="38"/>
        <v>0</v>
      </c>
      <c r="G398" s="35">
        <f t="shared" si="39"/>
        <v>0</v>
      </c>
      <c r="H398" s="30">
        <v>0.2</v>
      </c>
      <c r="I398" s="30">
        <f t="shared" si="40"/>
        <v>0</v>
      </c>
      <c r="J398" s="30">
        <f t="shared" si="41"/>
        <v>0</v>
      </c>
    </row>
    <row r="399" spans="1:10">
      <c r="A399" s="28">
        <v>398</v>
      </c>
      <c r="B399" s="28"/>
      <c r="C399" s="28"/>
      <c r="D399" s="29"/>
      <c r="E399" s="35">
        <f t="shared" si="37"/>
        <v>0</v>
      </c>
      <c r="F399" s="35">
        <f t="shared" si="38"/>
        <v>0</v>
      </c>
      <c r="G399" s="35">
        <f t="shared" si="39"/>
        <v>0</v>
      </c>
      <c r="H399" s="30">
        <v>0.2</v>
      </c>
      <c r="I399" s="30">
        <f t="shared" si="40"/>
        <v>0</v>
      </c>
      <c r="J399" s="30">
        <f t="shared" si="41"/>
        <v>0</v>
      </c>
    </row>
    <row r="400" spans="1:10">
      <c r="A400" s="28">
        <v>399</v>
      </c>
      <c r="B400" s="28"/>
      <c r="C400" s="28"/>
      <c r="D400" s="29"/>
      <c r="E400" s="35">
        <f t="shared" si="37"/>
        <v>0</v>
      </c>
      <c r="F400" s="35">
        <f t="shared" si="38"/>
        <v>0</v>
      </c>
      <c r="G400" s="35">
        <f t="shared" si="39"/>
        <v>0</v>
      </c>
      <c r="H400" s="30">
        <v>0.2</v>
      </c>
      <c r="I400" s="30">
        <f t="shared" si="40"/>
        <v>0</v>
      </c>
      <c r="J400" s="30">
        <f t="shared" si="41"/>
        <v>0</v>
      </c>
    </row>
    <row r="401" spans="1:10">
      <c r="A401" s="28">
        <v>400</v>
      </c>
      <c r="B401" s="28"/>
      <c r="C401" s="28"/>
      <c r="D401" s="29"/>
      <c r="E401" s="35">
        <f t="shared" si="37"/>
        <v>0</v>
      </c>
      <c r="F401" s="35">
        <f t="shared" si="38"/>
        <v>0</v>
      </c>
      <c r="G401" s="35">
        <f t="shared" si="39"/>
        <v>0</v>
      </c>
      <c r="H401" s="30">
        <v>0.2</v>
      </c>
      <c r="I401" s="30">
        <f t="shared" si="40"/>
        <v>0</v>
      </c>
      <c r="J401" s="30">
        <f t="shared" si="41"/>
        <v>0</v>
      </c>
    </row>
    <row r="402" spans="1:10">
      <c r="A402" s="28">
        <v>401</v>
      </c>
      <c r="B402" s="28"/>
      <c r="C402" s="28"/>
      <c r="D402" s="29"/>
      <c r="E402" s="35">
        <f t="shared" si="37"/>
        <v>0</v>
      </c>
      <c r="F402" s="35">
        <f t="shared" si="38"/>
        <v>0</v>
      </c>
      <c r="G402" s="35">
        <f t="shared" si="39"/>
        <v>0</v>
      </c>
      <c r="H402" s="30">
        <v>0.2</v>
      </c>
      <c r="I402" s="30">
        <f t="shared" si="40"/>
        <v>0</v>
      </c>
      <c r="J402" s="30">
        <f t="shared" si="41"/>
        <v>0</v>
      </c>
    </row>
    <row r="403" spans="1:10">
      <c r="A403" s="28">
        <v>402</v>
      </c>
      <c r="B403" s="28"/>
      <c r="C403" s="28"/>
      <c r="D403" s="29"/>
      <c r="E403" s="35">
        <f t="shared" si="37"/>
        <v>0</v>
      </c>
      <c r="F403" s="35">
        <f t="shared" si="38"/>
        <v>0</v>
      </c>
      <c r="G403" s="35">
        <f t="shared" si="39"/>
        <v>0</v>
      </c>
      <c r="H403" s="30">
        <v>0.2</v>
      </c>
      <c r="I403" s="30">
        <f t="shared" si="40"/>
        <v>0</v>
      </c>
      <c r="J403" s="30">
        <f t="shared" si="41"/>
        <v>0</v>
      </c>
    </row>
    <row r="404" spans="1:10">
      <c r="A404" s="28">
        <v>403</v>
      </c>
      <c r="B404" s="28"/>
      <c r="C404" s="28"/>
      <c r="D404" s="29"/>
      <c r="E404" s="35">
        <f t="shared" si="37"/>
        <v>0</v>
      </c>
      <c r="F404" s="35">
        <f t="shared" si="38"/>
        <v>0</v>
      </c>
      <c r="G404" s="35">
        <f t="shared" si="39"/>
        <v>0</v>
      </c>
      <c r="H404" s="30">
        <v>0.2</v>
      </c>
      <c r="I404" s="30">
        <f t="shared" si="40"/>
        <v>0</v>
      </c>
      <c r="J404" s="30">
        <f t="shared" si="41"/>
        <v>0</v>
      </c>
    </row>
    <row r="405" spans="1:10">
      <c r="A405" s="28">
        <v>404</v>
      </c>
      <c r="B405" s="28"/>
      <c r="C405" s="28"/>
      <c r="D405" s="29"/>
      <c r="E405" s="35">
        <f t="shared" si="37"/>
        <v>0</v>
      </c>
      <c r="F405" s="35">
        <f t="shared" si="38"/>
        <v>0</v>
      </c>
      <c r="G405" s="35">
        <f t="shared" si="39"/>
        <v>0</v>
      </c>
      <c r="H405" s="30">
        <v>0.2</v>
      </c>
      <c r="I405" s="30">
        <f t="shared" si="40"/>
        <v>0</v>
      </c>
      <c r="J405" s="30">
        <f t="shared" si="41"/>
        <v>0</v>
      </c>
    </row>
    <row r="406" spans="1:10">
      <c r="A406" s="28">
        <v>405</v>
      </c>
      <c r="B406" s="28"/>
      <c r="C406" s="28"/>
      <c r="D406" s="29"/>
      <c r="E406" s="35">
        <f t="shared" si="37"/>
        <v>0</v>
      </c>
      <c r="F406" s="35">
        <f t="shared" si="38"/>
        <v>0</v>
      </c>
      <c r="G406" s="35">
        <f t="shared" si="39"/>
        <v>0</v>
      </c>
      <c r="H406" s="30">
        <v>0.2</v>
      </c>
      <c r="I406" s="30">
        <f t="shared" si="40"/>
        <v>0</v>
      </c>
      <c r="J406" s="30">
        <f t="shared" si="41"/>
        <v>0</v>
      </c>
    </row>
    <row r="407" spans="1:10">
      <c r="A407" s="28">
        <v>406</v>
      </c>
      <c r="B407" s="28"/>
      <c r="C407" s="28"/>
      <c r="D407" s="29"/>
      <c r="E407" s="35">
        <f t="shared" si="37"/>
        <v>0</v>
      </c>
      <c r="F407" s="35">
        <f t="shared" si="38"/>
        <v>0</v>
      </c>
      <c r="G407" s="35">
        <f t="shared" si="39"/>
        <v>0</v>
      </c>
      <c r="H407" s="30">
        <v>0.2</v>
      </c>
      <c r="I407" s="30">
        <f t="shared" si="40"/>
        <v>0</v>
      </c>
      <c r="J407" s="30">
        <f t="shared" si="41"/>
        <v>0</v>
      </c>
    </row>
    <row r="408" spans="1:10">
      <c r="A408" s="28">
        <v>407</v>
      </c>
      <c r="B408" s="28"/>
      <c r="C408" s="28"/>
      <c r="D408" s="29"/>
      <c r="E408" s="35">
        <f t="shared" si="37"/>
        <v>0</v>
      </c>
      <c r="F408" s="35">
        <f t="shared" si="38"/>
        <v>0</v>
      </c>
      <c r="G408" s="35">
        <f t="shared" si="39"/>
        <v>0</v>
      </c>
      <c r="H408" s="30">
        <v>0.2</v>
      </c>
      <c r="I408" s="30">
        <f t="shared" si="40"/>
        <v>0</v>
      </c>
      <c r="J408" s="30">
        <f t="shared" si="41"/>
        <v>0</v>
      </c>
    </row>
    <row r="409" spans="1:10">
      <c r="A409" s="28">
        <v>408</v>
      </c>
      <c r="B409" s="28"/>
      <c r="C409" s="28"/>
      <c r="D409" s="29"/>
      <c r="E409" s="35">
        <f t="shared" si="37"/>
        <v>0</v>
      </c>
      <c r="F409" s="35">
        <f t="shared" si="38"/>
        <v>0</v>
      </c>
      <c r="G409" s="35">
        <f t="shared" si="39"/>
        <v>0</v>
      </c>
      <c r="H409" s="30">
        <v>0.2</v>
      </c>
      <c r="I409" s="30">
        <f t="shared" si="40"/>
        <v>0</v>
      </c>
      <c r="J409" s="30">
        <f t="shared" si="41"/>
        <v>0</v>
      </c>
    </row>
    <row r="410" spans="1:10">
      <c r="A410" s="28">
        <v>409</v>
      </c>
      <c r="B410" s="28"/>
      <c r="C410" s="28"/>
      <c r="D410" s="29"/>
      <c r="E410" s="35">
        <f t="shared" si="37"/>
        <v>0</v>
      </c>
      <c r="F410" s="35">
        <f t="shared" si="38"/>
        <v>0</v>
      </c>
      <c r="G410" s="35">
        <f t="shared" si="39"/>
        <v>0</v>
      </c>
      <c r="H410" s="30">
        <v>0.2</v>
      </c>
      <c r="I410" s="30">
        <f t="shared" si="40"/>
        <v>0</v>
      </c>
      <c r="J410" s="30">
        <f t="shared" si="41"/>
        <v>0</v>
      </c>
    </row>
    <row r="411" spans="1:10">
      <c r="A411" s="28">
        <v>410</v>
      </c>
      <c r="B411" s="28"/>
      <c r="C411" s="28"/>
      <c r="D411" s="29"/>
      <c r="E411" s="35">
        <f t="shared" si="37"/>
        <v>0</v>
      </c>
      <c r="F411" s="35">
        <f t="shared" si="38"/>
        <v>0</v>
      </c>
      <c r="G411" s="35">
        <f t="shared" si="39"/>
        <v>0</v>
      </c>
      <c r="H411" s="30">
        <v>0.2</v>
      </c>
      <c r="I411" s="30">
        <f t="shared" si="40"/>
        <v>0</v>
      </c>
      <c r="J411" s="30">
        <f t="shared" si="41"/>
        <v>0</v>
      </c>
    </row>
    <row r="412" spans="1:10">
      <c r="A412" s="28">
        <v>411</v>
      </c>
      <c r="B412" s="28"/>
      <c r="C412" s="28"/>
      <c r="D412" s="29"/>
      <c r="E412" s="35">
        <f t="shared" si="37"/>
        <v>0</v>
      </c>
      <c r="F412" s="35">
        <f t="shared" si="38"/>
        <v>0</v>
      </c>
      <c r="G412" s="35">
        <f t="shared" si="39"/>
        <v>0</v>
      </c>
      <c r="H412" s="30">
        <v>0.2</v>
      </c>
      <c r="I412" s="30">
        <f t="shared" si="40"/>
        <v>0</v>
      </c>
      <c r="J412" s="30">
        <f t="shared" si="41"/>
        <v>0</v>
      </c>
    </row>
    <row r="413" spans="1:10">
      <c r="A413" s="28">
        <v>412</v>
      </c>
      <c r="B413" s="28"/>
      <c r="C413" s="28"/>
      <c r="D413" s="29"/>
      <c r="E413" s="35">
        <f t="shared" si="37"/>
        <v>0</v>
      </c>
      <c r="F413" s="35">
        <f t="shared" si="38"/>
        <v>0</v>
      </c>
      <c r="G413" s="35">
        <f t="shared" si="39"/>
        <v>0</v>
      </c>
      <c r="H413" s="30">
        <v>0.2</v>
      </c>
      <c r="I413" s="30">
        <f t="shared" si="40"/>
        <v>0</v>
      </c>
      <c r="J413" s="30">
        <f t="shared" si="41"/>
        <v>0</v>
      </c>
    </row>
    <row r="414" spans="1:10">
      <c r="A414" s="28">
        <v>413</v>
      </c>
      <c r="B414" s="28"/>
      <c r="C414" s="28"/>
      <c r="D414" s="29"/>
      <c r="E414" s="35">
        <f t="shared" si="37"/>
        <v>0</v>
      </c>
      <c r="F414" s="35">
        <f t="shared" si="38"/>
        <v>0</v>
      </c>
      <c r="G414" s="35">
        <f t="shared" si="39"/>
        <v>0</v>
      </c>
      <c r="H414" s="30">
        <v>0.2</v>
      </c>
      <c r="I414" s="30">
        <f t="shared" si="40"/>
        <v>0</v>
      </c>
      <c r="J414" s="30">
        <f t="shared" si="41"/>
        <v>0</v>
      </c>
    </row>
    <row r="415" spans="1:10">
      <c r="A415" s="28">
        <v>414</v>
      </c>
      <c r="B415" s="28"/>
      <c r="C415" s="28"/>
      <c r="D415" s="29"/>
      <c r="E415" s="35">
        <f t="shared" si="37"/>
        <v>0</v>
      </c>
      <c r="F415" s="35">
        <f t="shared" si="38"/>
        <v>0</v>
      </c>
      <c r="G415" s="35">
        <f t="shared" si="39"/>
        <v>0</v>
      </c>
      <c r="H415" s="30">
        <v>0.2</v>
      </c>
      <c r="I415" s="30">
        <f t="shared" si="40"/>
        <v>0</v>
      </c>
      <c r="J415" s="30">
        <f t="shared" si="41"/>
        <v>0</v>
      </c>
    </row>
    <row r="416" spans="1:10">
      <c r="A416" s="28">
        <v>415</v>
      </c>
      <c r="B416" s="28"/>
      <c r="C416" s="28"/>
      <c r="D416" s="29"/>
      <c r="E416" s="35">
        <f t="shared" si="37"/>
        <v>0</v>
      </c>
      <c r="F416" s="35">
        <f t="shared" si="38"/>
        <v>0</v>
      </c>
      <c r="G416" s="35">
        <f t="shared" si="39"/>
        <v>0</v>
      </c>
      <c r="H416" s="30">
        <v>0.2</v>
      </c>
      <c r="I416" s="30">
        <f t="shared" si="40"/>
        <v>0</v>
      </c>
      <c r="J416" s="30">
        <f t="shared" si="41"/>
        <v>0</v>
      </c>
    </row>
    <row r="417" spans="1:10">
      <c r="A417" s="28">
        <v>416</v>
      </c>
      <c r="B417" s="28"/>
      <c r="C417" s="28"/>
      <c r="D417" s="29"/>
      <c r="E417" s="35">
        <f t="shared" si="37"/>
        <v>0</v>
      </c>
      <c r="F417" s="35">
        <f t="shared" si="38"/>
        <v>0</v>
      </c>
      <c r="G417" s="35">
        <f t="shared" si="39"/>
        <v>0</v>
      </c>
      <c r="H417" s="30">
        <v>0.2</v>
      </c>
      <c r="I417" s="30">
        <f t="shared" si="40"/>
        <v>0</v>
      </c>
      <c r="J417" s="30">
        <f t="shared" si="41"/>
        <v>0</v>
      </c>
    </row>
    <row r="418" spans="1:10">
      <c r="A418" s="28">
        <v>417</v>
      </c>
      <c r="B418" s="28"/>
      <c r="C418" s="28"/>
      <c r="D418" s="29"/>
      <c r="E418" s="35">
        <f t="shared" si="37"/>
        <v>0</v>
      </c>
      <c r="F418" s="35">
        <f t="shared" si="38"/>
        <v>0</v>
      </c>
      <c r="G418" s="35">
        <f t="shared" si="39"/>
        <v>0</v>
      </c>
      <c r="H418" s="30">
        <v>0.2</v>
      </c>
      <c r="I418" s="30">
        <f t="shared" si="40"/>
        <v>0</v>
      </c>
      <c r="J418" s="30">
        <f t="shared" si="41"/>
        <v>0</v>
      </c>
    </row>
    <row r="419" spans="1:10">
      <c r="A419" s="28">
        <v>418</v>
      </c>
      <c r="B419" s="28"/>
      <c r="C419" s="28"/>
      <c r="D419" s="29"/>
      <c r="E419" s="35">
        <f t="shared" si="37"/>
        <v>0</v>
      </c>
      <c r="F419" s="35">
        <f t="shared" si="38"/>
        <v>0</v>
      </c>
      <c r="G419" s="35">
        <f t="shared" si="39"/>
        <v>0</v>
      </c>
      <c r="H419" s="30">
        <v>0.2</v>
      </c>
      <c r="I419" s="30">
        <f t="shared" si="40"/>
        <v>0</v>
      </c>
      <c r="J419" s="30">
        <f t="shared" si="41"/>
        <v>0</v>
      </c>
    </row>
    <row r="420" spans="1:10">
      <c r="A420" s="28">
        <v>419</v>
      </c>
      <c r="B420" s="28"/>
      <c r="C420" s="28"/>
      <c r="D420" s="29"/>
      <c r="E420" s="35">
        <f t="shared" si="37"/>
        <v>0</v>
      </c>
      <c r="F420" s="35">
        <f t="shared" si="38"/>
        <v>0</v>
      </c>
      <c r="G420" s="35">
        <f t="shared" si="39"/>
        <v>0</v>
      </c>
      <c r="H420" s="30">
        <v>0.2</v>
      </c>
      <c r="I420" s="30">
        <f t="shared" si="40"/>
        <v>0</v>
      </c>
      <c r="J420" s="30">
        <f t="shared" si="41"/>
        <v>0</v>
      </c>
    </row>
    <row r="421" spans="1:10">
      <c r="A421" s="28">
        <v>420</v>
      </c>
      <c r="B421" s="28"/>
      <c r="C421" s="28"/>
      <c r="D421" s="29"/>
      <c r="E421" s="35">
        <f t="shared" si="37"/>
        <v>0</v>
      </c>
      <c r="F421" s="35">
        <f t="shared" si="38"/>
        <v>0</v>
      </c>
      <c r="G421" s="35">
        <f t="shared" si="39"/>
        <v>0</v>
      </c>
      <c r="H421" s="30">
        <v>0.2</v>
      </c>
      <c r="I421" s="30">
        <f t="shared" si="40"/>
        <v>0</v>
      </c>
      <c r="J421" s="30">
        <f t="shared" si="41"/>
        <v>0</v>
      </c>
    </row>
    <row r="422" spans="1:10">
      <c r="A422" s="28">
        <v>421</v>
      </c>
      <c r="B422" s="28"/>
      <c r="C422" s="28"/>
      <c r="D422" s="29"/>
      <c r="E422" s="35">
        <f t="shared" si="37"/>
        <v>0</v>
      </c>
      <c r="F422" s="35">
        <f t="shared" si="38"/>
        <v>0</v>
      </c>
      <c r="G422" s="35">
        <f t="shared" si="39"/>
        <v>0</v>
      </c>
      <c r="H422" s="30">
        <v>0.2</v>
      </c>
      <c r="I422" s="30">
        <f t="shared" si="40"/>
        <v>0</v>
      </c>
      <c r="J422" s="30">
        <f t="shared" si="41"/>
        <v>0</v>
      </c>
    </row>
    <row r="423" spans="1:10">
      <c r="A423" s="28">
        <v>422</v>
      </c>
      <c r="B423" s="28"/>
      <c r="C423" s="28"/>
      <c r="D423" s="29"/>
      <c r="E423" s="35">
        <f t="shared" si="37"/>
        <v>0</v>
      </c>
      <c r="F423" s="35">
        <f t="shared" si="38"/>
        <v>0</v>
      </c>
      <c r="G423" s="35">
        <f t="shared" si="39"/>
        <v>0</v>
      </c>
      <c r="H423" s="30">
        <v>0.2</v>
      </c>
      <c r="I423" s="30">
        <f t="shared" si="40"/>
        <v>0</v>
      </c>
      <c r="J423" s="30">
        <f t="shared" si="41"/>
        <v>0</v>
      </c>
    </row>
    <row r="424" spans="1:10">
      <c r="A424" s="28">
        <v>423</v>
      </c>
      <c r="B424" s="28"/>
      <c r="C424" s="28"/>
      <c r="D424" s="29"/>
      <c r="E424" s="35">
        <f t="shared" si="37"/>
        <v>0</v>
      </c>
      <c r="F424" s="35">
        <f t="shared" si="38"/>
        <v>0</v>
      </c>
      <c r="G424" s="35">
        <f t="shared" si="39"/>
        <v>0</v>
      </c>
      <c r="H424" s="30">
        <v>0.2</v>
      </c>
      <c r="I424" s="30">
        <f t="shared" si="40"/>
        <v>0</v>
      </c>
      <c r="J424" s="30">
        <f t="shared" si="41"/>
        <v>0</v>
      </c>
    </row>
    <row r="425" spans="1:10">
      <c r="A425" s="28">
        <v>424</v>
      </c>
      <c r="B425" s="28"/>
      <c r="C425" s="28"/>
      <c r="D425" s="29"/>
      <c r="E425" s="35">
        <f t="shared" si="37"/>
        <v>0</v>
      </c>
      <c r="F425" s="35">
        <f t="shared" si="38"/>
        <v>0</v>
      </c>
      <c r="G425" s="35">
        <f t="shared" si="39"/>
        <v>0</v>
      </c>
      <c r="H425" s="30">
        <v>0.2</v>
      </c>
      <c r="I425" s="30">
        <f t="shared" si="40"/>
        <v>0</v>
      </c>
      <c r="J425" s="30">
        <f t="shared" si="41"/>
        <v>0</v>
      </c>
    </row>
    <row r="426" spans="1:10">
      <c r="A426" s="28">
        <v>425</v>
      </c>
      <c r="B426" s="28"/>
      <c r="C426" s="28"/>
      <c r="D426" s="29"/>
      <c r="E426" s="35">
        <f t="shared" si="37"/>
        <v>0</v>
      </c>
      <c r="F426" s="35">
        <f t="shared" si="38"/>
        <v>0</v>
      </c>
      <c r="G426" s="35">
        <f t="shared" si="39"/>
        <v>0</v>
      </c>
      <c r="H426" s="30">
        <v>0.2</v>
      </c>
      <c r="I426" s="30">
        <f t="shared" si="40"/>
        <v>0</v>
      </c>
      <c r="J426" s="30">
        <f t="shared" si="41"/>
        <v>0</v>
      </c>
    </row>
    <row r="427" spans="1:10">
      <c r="A427" s="28">
        <v>426</v>
      </c>
      <c r="B427" s="28"/>
      <c r="C427" s="28"/>
      <c r="D427" s="29"/>
      <c r="E427" s="35">
        <f t="shared" si="37"/>
        <v>0</v>
      </c>
      <c r="F427" s="35">
        <f t="shared" si="38"/>
        <v>0</v>
      </c>
      <c r="G427" s="35">
        <f t="shared" si="39"/>
        <v>0</v>
      </c>
      <c r="H427" s="30">
        <v>0.2</v>
      </c>
      <c r="I427" s="30">
        <f t="shared" si="40"/>
        <v>0</v>
      </c>
      <c r="J427" s="30">
        <f t="shared" si="41"/>
        <v>0</v>
      </c>
    </row>
    <row r="428" spans="1:10">
      <c r="A428" s="28">
        <v>427</v>
      </c>
      <c r="B428" s="28"/>
      <c r="C428" s="28"/>
      <c r="D428" s="29"/>
      <c r="E428" s="35">
        <f t="shared" si="37"/>
        <v>0</v>
      </c>
      <c r="F428" s="35">
        <f t="shared" si="38"/>
        <v>0</v>
      </c>
      <c r="G428" s="35">
        <f t="shared" si="39"/>
        <v>0</v>
      </c>
      <c r="H428" s="30">
        <v>0.2</v>
      </c>
      <c r="I428" s="30">
        <f t="shared" si="40"/>
        <v>0</v>
      </c>
      <c r="J428" s="30">
        <f t="shared" si="41"/>
        <v>0</v>
      </c>
    </row>
    <row r="429" spans="1:10">
      <c r="A429" s="28">
        <v>428</v>
      </c>
      <c r="B429" s="28"/>
      <c r="C429" s="28"/>
      <c r="D429" s="29"/>
      <c r="E429" s="35">
        <f t="shared" si="37"/>
        <v>0</v>
      </c>
      <c r="F429" s="35">
        <f t="shared" si="38"/>
        <v>0</v>
      </c>
      <c r="G429" s="35">
        <f t="shared" si="39"/>
        <v>0</v>
      </c>
      <c r="H429" s="30">
        <v>0.2</v>
      </c>
      <c r="I429" s="30">
        <f t="shared" si="40"/>
        <v>0</v>
      </c>
      <c r="J429" s="30">
        <f t="shared" si="41"/>
        <v>0</v>
      </c>
    </row>
    <row r="430" spans="1:10">
      <c r="A430" s="28">
        <v>429</v>
      </c>
      <c r="B430" s="28"/>
      <c r="C430" s="28"/>
      <c r="D430" s="29"/>
      <c r="E430" s="35">
        <f t="shared" si="37"/>
        <v>0</v>
      </c>
      <c r="F430" s="35">
        <f t="shared" si="38"/>
        <v>0</v>
      </c>
      <c r="G430" s="35">
        <f t="shared" si="39"/>
        <v>0</v>
      </c>
      <c r="H430" s="30">
        <v>0.2</v>
      </c>
      <c r="I430" s="30">
        <f t="shared" si="40"/>
        <v>0</v>
      </c>
      <c r="J430" s="30">
        <f t="shared" si="41"/>
        <v>0</v>
      </c>
    </row>
    <row r="431" spans="1:10">
      <c r="A431" s="28">
        <v>430</v>
      </c>
      <c r="B431" s="28"/>
      <c r="C431" s="28"/>
      <c r="D431" s="29"/>
      <c r="E431" s="35">
        <f t="shared" si="37"/>
        <v>0</v>
      </c>
      <c r="F431" s="35">
        <f t="shared" si="38"/>
        <v>0</v>
      </c>
      <c r="G431" s="35">
        <f t="shared" si="39"/>
        <v>0</v>
      </c>
      <c r="H431" s="30">
        <v>0.2</v>
      </c>
      <c r="I431" s="30">
        <f t="shared" si="40"/>
        <v>0</v>
      </c>
      <c r="J431" s="30">
        <f t="shared" si="41"/>
        <v>0</v>
      </c>
    </row>
    <row r="432" spans="1:10">
      <c r="A432" s="28">
        <v>431</v>
      </c>
      <c r="B432" s="28"/>
      <c r="C432" s="28"/>
      <c r="D432" s="29"/>
      <c r="E432" s="35">
        <f t="shared" si="37"/>
        <v>0</v>
      </c>
      <c r="F432" s="35">
        <f t="shared" si="38"/>
        <v>0</v>
      </c>
      <c r="G432" s="35">
        <f t="shared" si="39"/>
        <v>0</v>
      </c>
      <c r="H432" s="30">
        <v>0.2</v>
      </c>
      <c r="I432" s="30">
        <f t="shared" si="40"/>
        <v>0</v>
      </c>
      <c r="J432" s="30">
        <f t="shared" si="41"/>
        <v>0</v>
      </c>
    </row>
    <row r="433" spans="1:10">
      <c r="A433" s="28">
        <v>432</v>
      </c>
      <c r="B433" s="28"/>
      <c r="C433" s="28"/>
      <c r="D433" s="29"/>
      <c r="E433" s="35">
        <f t="shared" si="37"/>
        <v>0</v>
      </c>
      <c r="F433" s="35">
        <f t="shared" si="38"/>
        <v>0</v>
      </c>
      <c r="G433" s="35">
        <f t="shared" si="39"/>
        <v>0</v>
      </c>
      <c r="H433" s="30">
        <v>0.2</v>
      </c>
      <c r="I433" s="30">
        <f t="shared" si="40"/>
        <v>0</v>
      </c>
      <c r="J433" s="30">
        <f t="shared" si="41"/>
        <v>0</v>
      </c>
    </row>
    <row r="434" spans="1:10">
      <c r="A434" s="28">
        <v>433</v>
      </c>
      <c r="B434" s="28"/>
      <c r="C434" s="28"/>
      <c r="D434" s="29"/>
      <c r="E434" s="35">
        <f t="shared" si="37"/>
        <v>0</v>
      </c>
      <c r="F434" s="35">
        <f t="shared" si="38"/>
        <v>0</v>
      </c>
      <c r="G434" s="35">
        <f t="shared" si="39"/>
        <v>0</v>
      </c>
      <c r="H434" s="30">
        <v>0.2</v>
      </c>
      <c r="I434" s="30">
        <f t="shared" si="40"/>
        <v>0</v>
      </c>
      <c r="J434" s="30">
        <f t="shared" si="41"/>
        <v>0</v>
      </c>
    </row>
    <row r="435" spans="1:10">
      <c r="A435" s="28">
        <v>434</v>
      </c>
      <c r="B435" s="28"/>
      <c r="C435" s="28"/>
      <c r="D435" s="29"/>
      <c r="E435" s="35">
        <f t="shared" si="37"/>
        <v>0</v>
      </c>
      <c r="F435" s="35">
        <f t="shared" si="38"/>
        <v>0</v>
      </c>
      <c r="G435" s="35">
        <f t="shared" si="39"/>
        <v>0</v>
      </c>
      <c r="H435" s="30">
        <v>0.2</v>
      </c>
      <c r="I435" s="30">
        <f t="shared" si="40"/>
        <v>0</v>
      </c>
      <c r="J435" s="30">
        <f t="shared" si="41"/>
        <v>0</v>
      </c>
    </row>
    <row r="436" spans="1:10">
      <c r="A436" s="28">
        <v>435</v>
      </c>
      <c r="B436" s="28"/>
      <c r="C436" s="28"/>
      <c r="D436" s="29"/>
      <c r="E436" s="35">
        <f t="shared" si="37"/>
        <v>0</v>
      </c>
      <c r="F436" s="35">
        <f t="shared" si="38"/>
        <v>0</v>
      </c>
      <c r="G436" s="35">
        <f t="shared" si="39"/>
        <v>0</v>
      </c>
      <c r="H436" s="30">
        <v>0.2</v>
      </c>
      <c r="I436" s="30">
        <f t="shared" si="40"/>
        <v>0</v>
      </c>
      <c r="J436" s="30">
        <f t="shared" si="41"/>
        <v>0</v>
      </c>
    </row>
    <row r="437" spans="1:10">
      <c r="A437" s="28">
        <v>436</v>
      </c>
      <c r="B437" s="28"/>
      <c r="C437" s="28"/>
      <c r="D437" s="29"/>
      <c r="E437" s="35">
        <f t="shared" si="37"/>
        <v>0</v>
      </c>
      <c r="F437" s="35">
        <f t="shared" si="38"/>
        <v>0</v>
      </c>
      <c r="G437" s="35">
        <f t="shared" si="39"/>
        <v>0</v>
      </c>
      <c r="H437" s="30">
        <v>0.2</v>
      </c>
      <c r="I437" s="30">
        <f t="shared" si="40"/>
        <v>0</v>
      </c>
      <c r="J437" s="30">
        <f t="shared" si="41"/>
        <v>0</v>
      </c>
    </row>
    <row r="438" spans="1:10">
      <c r="A438" s="28">
        <v>437</v>
      </c>
      <c r="B438" s="28"/>
      <c r="C438" s="28"/>
      <c r="D438" s="29"/>
      <c r="E438" s="35">
        <f t="shared" si="37"/>
        <v>0</v>
      </c>
      <c r="F438" s="35">
        <f t="shared" si="38"/>
        <v>0</v>
      </c>
      <c r="G438" s="35">
        <f t="shared" si="39"/>
        <v>0</v>
      </c>
      <c r="H438" s="30">
        <v>0.2</v>
      </c>
      <c r="I438" s="30">
        <f t="shared" si="40"/>
        <v>0</v>
      </c>
      <c r="J438" s="30">
        <f t="shared" si="41"/>
        <v>0</v>
      </c>
    </row>
    <row r="439" spans="1:10">
      <c r="A439" s="28">
        <v>438</v>
      </c>
      <c r="B439" s="28"/>
      <c r="C439" s="28"/>
      <c r="D439" s="29"/>
      <c r="E439" s="35">
        <f t="shared" si="37"/>
        <v>0</v>
      </c>
      <c r="F439" s="35">
        <f t="shared" si="38"/>
        <v>0</v>
      </c>
      <c r="G439" s="35">
        <f t="shared" si="39"/>
        <v>0</v>
      </c>
      <c r="H439" s="30">
        <v>0.2</v>
      </c>
      <c r="I439" s="30">
        <f t="shared" si="40"/>
        <v>0</v>
      </c>
      <c r="J439" s="30">
        <f t="shared" si="41"/>
        <v>0</v>
      </c>
    </row>
    <row r="440" spans="1:10">
      <c r="A440" s="28">
        <v>439</v>
      </c>
      <c r="B440" s="28"/>
      <c r="C440" s="28"/>
      <c r="D440" s="29"/>
      <c r="E440" s="35">
        <f t="shared" si="37"/>
        <v>0</v>
      </c>
      <c r="F440" s="35">
        <f t="shared" si="38"/>
        <v>0</v>
      </c>
      <c r="G440" s="35">
        <f t="shared" si="39"/>
        <v>0</v>
      </c>
      <c r="H440" s="30">
        <v>0.2</v>
      </c>
      <c r="I440" s="30">
        <f t="shared" si="40"/>
        <v>0</v>
      </c>
      <c r="J440" s="30">
        <f t="shared" si="41"/>
        <v>0</v>
      </c>
    </row>
    <row r="441" spans="1:10">
      <c r="A441" s="28">
        <v>440</v>
      </c>
      <c r="B441" s="28"/>
      <c r="C441" s="28"/>
      <c r="D441" s="29"/>
      <c r="E441" s="35">
        <f t="shared" si="37"/>
        <v>0</v>
      </c>
      <c r="F441" s="35">
        <f t="shared" si="38"/>
        <v>0</v>
      </c>
      <c r="G441" s="35">
        <f t="shared" si="39"/>
        <v>0</v>
      </c>
      <c r="H441" s="30">
        <v>0.2</v>
      </c>
      <c r="I441" s="30">
        <f t="shared" si="40"/>
        <v>0</v>
      </c>
      <c r="J441" s="30">
        <f t="shared" si="41"/>
        <v>0</v>
      </c>
    </row>
    <row r="442" spans="1:10">
      <c r="A442" s="28">
        <v>441</v>
      </c>
      <c r="B442" s="28"/>
      <c r="C442" s="28"/>
      <c r="D442" s="29"/>
      <c r="E442" s="35">
        <f t="shared" si="37"/>
        <v>0</v>
      </c>
      <c r="F442" s="35">
        <f t="shared" si="38"/>
        <v>0</v>
      </c>
      <c r="G442" s="35">
        <f t="shared" si="39"/>
        <v>0</v>
      </c>
      <c r="H442" s="30">
        <v>0.2</v>
      </c>
      <c r="I442" s="30">
        <f t="shared" si="40"/>
        <v>0</v>
      </c>
      <c r="J442" s="30">
        <f t="shared" si="41"/>
        <v>0</v>
      </c>
    </row>
    <row r="443" spans="1:10">
      <c r="A443" s="28">
        <v>442</v>
      </c>
      <c r="B443" s="28"/>
      <c r="C443" s="28"/>
      <c r="D443" s="29"/>
      <c r="E443" s="35">
        <f t="shared" si="37"/>
        <v>0</v>
      </c>
      <c r="F443" s="35">
        <f t="shared" si="38"/>
        <v>0</v>
      </c>
      <c r="G443" s="35">
        <f t="shared" si="39"/>
        <v>0</v>
      </c>
      <c r="H443" s="30">
        <v>0.2</v>
      </c>
      <c r="I443" s="30">
        <f t="shared" si="40"/>
        <v>0</v>
      </c>
      <c r="J443" s="30">
        <f t="shared" si="41"/>
        <v>0</v>
      </c>
    </row>
    <row r="444" spans="1:10">
      <c r="A444" s="28">
        <v>443</v>
      </c>
      <c r="B444" s="28"/>
      <c r="C444" s="28"/>
      <c r="D444" s="29"/>
      <c r="E444" s="35">
        <f t="shared" si="37"/>
        <v>0</v>
      </c>
      <c r="F444" s="35">
        <f t="shared" si="38"/>
        <v>0</v>
      </c>
      <c r="G444" s="35">
        <f t="shared" si="39"/>
        <v>0</v>
      </c>
      <c r="H444" s="30">
        <v>0.2</v>
      </c>
      <c r="I444" s="30">
        <f t="shared" si="40"/>
        <v>0</v>
      </c>
      <c r="J444" s="30">
        <f t="shared" si="41"/>
        <v>0</v>
      </c>
    </row>
    <row r="445" spans="1:10">
      <c r="A445" s="28">
        <v>444</v>
      </c>
      <c r="B445" s="28"/>
      <c r="C445" s="28"/>
      <c r="D445" s="29"/>
      <c r="E445" s="35">
        <f t="shared" si="37"/>
        <v>0</v>
      </c>
      <c r="F445" s="35">
        <f t="shared" si="38"/>
        <v>0</v>
      </c>
      <c r="G445" s="35">
        <f t="shared" si="39"/>
        <v>0</v>
      </c>
      <c r="H445" s="30">
        <v>0.2</v>
      </c>
      <c r="I445" s="30">
        <f t="shared" si="40"/>
        <v>0</v>
      </c>
      <c r="J445" s="30">
        <f t="shared" si="41"/>
        <v>0</v>
      </c>
    </row>
    <row r="446" spans="1:10">
      <c r="A446" s="28">
        <v>445</v>
      </c>
      <c r="B446" s="28"/>
      <c r="C446" s="28"/>
      <c r="D446" s="29"/>
      <c r="E446" s="35">
        <f t="shared" si="37"/>
        <v>0</v>
      </c>
      <c r="F446" s="35">
        <f t="shared" si="38"/>
        <v>0</v>
      </c>
      <c r="G446" s="35">
        <f t="shared" si="39"/>
        <v>0</v>
      </c>
      <c r="H446" s="30">
        <v>0.2</v>
      </c>
      <c r="I446" s="30">
        <f t="shared" si="40"/>
        <v>0</v>
      </c>
      <c r="J446" s="30">
        <f t="shared" si="41"/>
        <v>0</v>
      </c>
    </row>
    <row r="447" spans="1:10">
      <c r="A447" s="28">
        <v>446</v>
      </c>
      <c r="B447" s="28"/>
      <c r="C447" s="28"/>
      <c r="D447" s="29"/>
      <c r="E447" s="35">
        <f t="shared" si="37"/>
        <v>0</v>
      </c>
      <c r="F447" s="35">
        <f t="shared" si="38"/>
        <v>0</v>
      </c>
      <c r="G447" s="35">
        <f t="shared" si="39"/>
        <v>0</v>
      </c>
      <c r="H447" s="30">
        <v>0.2</v>
      </c>
      <c r="I447" s="30">
        <f t="shared" si="40"/>
        <v>0</v>
      </c>
      <c r="J447" s="30">
        <f t="shared" si="41"/>
        <v>0</v>
      </c>
    </row>
    <row r="448" spans="1:10">
      <c r="A448" s="28">
        <v>447</v>
      </c>
      <c r="B448" s="28"/>
      <c r="C448" s="28"/>
      <c r="D448" s="29"/>
      <c r="E448" s="35">
        <f t="shared" si="37"/>
        <v>0</v>
      </c>
      <c r="F448" s="35">
        <f t="shared" si="38"/>
        <v>0</v>
      </c>
      <c r="G448" s="35">
        <f t="shared" si="39"/>
        <v>0</v>
      </c>
      <c r="H448" s="30">
        <v>0.2</v>
      </c>
      <c r="I448" s="30">
        <f t="shared" si="40"/>
        <v>0</v>
      </c>
      <c r="J448" s="30">
        <f t="shared" si="41"/>
        <v>0</v>
      </c>
    </row>
    <row r="449" spans="1:10">
      <c r="A449" s="28">
        <v>448</v>
      </c>
      <c r="B449" s="28"/>
      <c r="C449" s="28"/>
      <c r="D449" s="29"/>
      <c r="E449" s="35">
        <f t="shared" si="37"/>
        <v>0</v>
      </c>
      <c r="F449" s="35">
        <f t="shared" si="38"/>
        <v>0</v>
      </c>
      <c r="G449" s="35">
        <f t="shared" si="39"/>
        <v>0</v>
      </c>
      <c r="H449" s="30">
        <v>0.2</v>
      </c>
      <c r="I449" s="30">
        <f t="shared" si="40"/>
        <v>0</v>
      </c>
      <c r="J449" s="30">
        <f t="shared" si="41"/>
        <v>0</v>
      </c>
    </row>
    <row r="450" spans="1:10">
      <c r="A450" s="28">
        <v>449</v>
      </c>
      <c r="B450" s="28"/>
      <c r="C450" s="28"/>
      <c r="D450" s="29"/>
      <c r="E450" s="35">
        <f t="shared" si="37"/>
        <v>0</v>
      </c>
      <c r="F450" s="35">
        <f t="shared" si="38"/>
        <v>0</v>
      </c>
      <c r="G450" s="35">
        <f t="shared" si="39"/>
        <v>0</v>
      </c>
      <c r="H450" s="30">
        <v>0.2</v>
      </c>
      <c r="I450" s="30">
        <f t="shared" si="40"/>
        <v>0</v>
      </c>
      <c r="J450" s="30">
        <f t="shared" si="41"/>
        <v>0</v>
      </c>
    </row>
    <row r="451" spans="1:10">
      <c r="A451" s="28">
        <v>450</v>
      </c>
      <c r="B451" s="28"/>
      <c r="C451" s="28"/>
      <c r="D451" s="29"/>
      <c r="E451" s="35">
        <f t="shared" ref="E451:E514" si="42">IF(D451&gt;0,IF(D451&lt;=4000,800,ROUND(D451*20%,2)),0)</f>
        <v>0</v>
      </c>
      <c r="F451" s="35">
        <f t="shared" si="38"/>
        <v>0</v>
      </c>
      <c r="G451" s="35">
        <f t="shared" si="39"/>
        <v>0</v>
      </c>
      <c r="H451" s="30">
        <v>0.2</v>
      </c>
      <c r="I451" s="30">
        <f t="shared" si="40"/>
        <v>0</v>
      </c>
      <c r="J451" s="30">
        <f t="shared" si="41"/>
        <v>0</v>
      </c>
    </row>
    <row r="452" spans="1:10">
      <c r="A452" s="28">
        <v>451</v>
      </c>
      <c r="B452" s="28"/>
      <c r="C452" s="28"/>
      <c r="D452" s="29"/>
      <c r="E452" s="35">
        <f t="shared" si="42"/>
        <v>0</v>
      </c>
      <c r="F452" s="35">
        <f t="shared" si="38"/>
        <v>0</v>
      </c>
      <c r="G452" s="35">
        <f t="shared" si="39"/>
        <v>0</v>
      </c>
      <c r="H452" s="30">
        <v>0.2</v>
      </c>
      <c r="I452" s="30">
        <f t="shared" si="40"/>
        <v>0</v>
      </c>
      <c r="J452" s="30">
        <f t="shared" si="41"/>
        <v>0</v>
      </c>
    </row>
    <row r="453" spans="1:10">
      <c r="A453" s="28">
        <v>452</v>
      </c>
      <c r="B453" s="28"/>
      <c r="C453" s="28"/>
      <c r="D453" s="29"/>
      <c r="E453" s="35">
        <f t="shared" si="42"/>
        <v>0</v>
      </c>
      <c r="F453" s="35">
        <f t="shared" si="38"/>
        <v>0</v>
      </c>
      <c r="G453" s="35">
        <f t="shared" si="39"/>
        <v>0</v>
      </c>
      <c r="H453" s="30">
        <v>0.2</v>
      </c>
      <c r="I453" s="30">
        <f t="shared" si="40"/>
        <v>0</v>
      </c>
      <c r="J453" s="30">
        <f t="shared" si="41"/>
        <v>0</v>
      </c>
    </row>
    <row r="454" spans="1:10">
      <c r="A454" s="28">
        <v>453</v>
      </c>
      <c r="B454" s="28"/>
      <c r="C454" s="28"/>
      <c r="D454" s="29"/>
      <c r="E454" s="35">
        <f t="shared" si="42"/>
        <v>0</v>
      </c>
      <c r="F454" s="35">
        <f t="shared" si="38"/>
        <v>0</v>
      </c>
      <c r="G454" s="35">
        <f t="shared" si="39"/>
        <v>0</v>
      </c>
      <c r="H454" s="30">
        <v>0.2</v>
      </c>
      <c r="I454" s="30">
        <f t="shared" si="40"/>
        <v>0</v>
      </c>
      <c r="J454" s="30">
        <f t="shared" si="41"/>
        <v>0</v>
      </c>
    </row>
    <row r="455" spans="1:10">
      <c r="A455" s="28">
        <v>454</v>
      </c>
      <c r="B455" s="28"/>
      <c r="C455" s="28"/>
      <c r="D455" s="29"/>
      <c r="E455" s="35">
        <f t="shared" si="42"/>
        <v>0</v>
      </c>
      <c r="F455" s="35">
        <f t="shared" si="38"/>
        <v>0</v>
      </c>
      <c r="G455" s="35">
        <f t="shared" si="39"/>
        <v>0</v>
      </c>
      <c r="H455" s="30">
        <v>0.2</v>
      </c>
      <c r="I455" s="30">
        <f t="shared" si="40"/>
        <v>0</v>
      </c>
      <c r="J455" s="30">
        <f t="shared" si="41"/>
        <v>0</v>
      </c>
    </row>
    <row r="456" spans="1:10">
      <c r="A456" s="28">
        <v>455</v>
      </c>
      <c r="B456" s="28"/>
      <c r="C456" s="28"/>
      <c r="D456" s="29"/>
      <c r="E456" s="35">
        <f t="shared" si="42"/>
        <v>0</v>
      </c>
      <c r="F456" s="35">
        <f t="shared" si="38"/>
        <v>0</v>
      </c>
      <c r="G456" s="35">
        <f t="shared" si="39"/>
        <v>0</v>
      </c>
      <c r="H456" s="30">
        <v>0.2</v>
      </c>
      <c r="I456" s="30">
        <f t="shared" si="40"/>
        <v>0</v>
      </c>
      <c r="J456" s="30">
        <f t="shared" si="41"/>
        <v>0</v>
      </c>
    </row>
    <row r="457" spans="1:10">
      <c r="A457" s="28">
        <v>456</v>
      </c>
      <c r="B457" s="28"/>
      <c r="C457" s="28"/>
      <c r="D457" s="29"/>
      <c r="E457" s="35">
        <f t="shared" si="42"/>
        <v>0</v>
      </c>
      <c r="F457" s="35">
        <f t="shared" si="38"/>
        <v>0</v>
      </c>
      <c r="G457" s="35">
        <f t="shared" si="39"/>
        <v>0</v>
      </c>
      <c r="H457" s="30">
        <v>0.2</v>
      </c>
      <c r="I457" s="30">
        <f t="shared" si="40"/>
        <v>0</v>
      </c>
      <c r="J457" s="30">
        <f t="shared" si="41"/>
        <v>0</v>
      </c>
    </row>
    <row r="458" spans="1:10">
      <c r="A458" s="28">
        <v>457</v>
      </c>
      <c r="B458" s="28"/>
      <c r="C458" s="28"/>
      <c r="D458" s="29"/>
      <c r="E458" s="35">
        <f t="shared" si="42"/>
        <v>0</v>
      </c>
      <c r="F458" s="35">
        <f t="shared" ref="F458:F521" si="43">MAX(ROUND((D458-E458)*0.3,2),0)</f>
        <v>0</v>
      </c>
      <c r="G458" s="35">
        <f t="shared" ref="G458:G521" si="44">MAX((D458-E458-F458),0)</f>
        <v>0</v>
      </c>
      <c r="H458" s="30">
        <v>0.2</v>
      </c>
      <c r="I458" s="30">
        <f t="shared" ref="I458:I521" si="45">ROUND(G458*H458,2)</f>
        <v>0</v>
      </c>
      <c r="J458" s="30">
        <f t="shared" ref="J458:J521" si="46">ROUND(D458-I458,2)</f>
        <v>0</v>
      </c>
    </row>
    <row r="459" spans="1:10">
      <c r="A459" s="28">
        <v>458</v>
      </c>
      <c r="B459" s="28"/>
      <c r="C459" s="28"/>
      <c r="D459" s="29"/>
      <c r="E459" s="35">
        <f t="shared" si="42"/>
        <v>0</v>
      </c>
      <c r="F459" s="35">
        <f t="shared" si="43"/>
        <v>0</v>
      </c>
      <c r="G459" s="35">
        <f t="shared" si="44"/>
        <v>0</v>
      </c>
      <c r="H459" s="30">
        <v>0.2</v>
      </c>
      <c r="I459" s="30">
        <f t="shared" si="45"/>
        <v>0</v>
      </c>
      <c r="J459" s="30">
        <f t="shared" si="46"/>
        <v>0</v>
      </c>
    </row>
    <row r="460" spans="1:10">
      <c r="A460" s="28">
        <v>459</v>
      </c>
      <c r="B460" s="28"/>
      <c r="C460" s="28"/>
      <c r="D460" s="29"/>
      <c r="E460" s="35">
        <f t="shared" si="42"/>
        <v>0</v>
      </c>
      <c r="F460" s="35">
        <f t="shared" si="43"/>
        <v>0</v>
      </c>
      <c r="G460" s="35">
        <f t="shared" si="44"/>
        <v>0</v>
      </c>
      <c r="H460" s="30">
        <v>0.2</v>
      </c>
      <c r="I460" s="30">
        <f t="shared" si="45"/>
        <v>0</v>
      </c>
      <c r="J460" s="30">
        <f t="shared" si="46"/>
        <v>0</v>
      </c>
    </row>
    <row r="461" spans="1:10">
      <c r="A461" s="28">
        <v>460</v>
      </c>
      <c r="B461" s="28"/>
      <c r="C461" s="28"/>
      <c r="D461" s="29"/>
      <c r="E461" s="35">
        <f t="shared" si="42"/>
        <v>0</v>
      </c>
      <c r="F461" s="35">
        <f t="shared" si="43"/>
        <v>0</v>
      </c>
      <c r="G461" s="35">
        <f t="shared" si="44"/>
        <v>0</v>
      </c>
      <c r="H461" s="30">
        <v>0.2</v>
      </c>
      <c r="I461" s="30">
        <f t="shared" si="45"/>
        <v>0</v>
      </c>
      <c r="J461" s="30">
        <f t="shared" si="46"/>
        <v>0</v>
      </c>
    </row>
    <row r="462" spans="1:10">
      <c r="A462" s="28">
        <v>461</v>
      </c>
      <c r="B462" s="28"/>
      <c r="C462" s="28"/>
      <c r="D462" s="29"/>
      <c r="E462" s="35">
        <f t="shared" si="42"/>
        <v>0</v>
      </c>
      <c r="F462" s="35">
        <f t="shared" si="43"/>
        <v>0</v>
      </c>
      <c r="G462" s="35">
        <f t="shared" si="44"/>
        <v>0</v>
      </c>
      <c r="H462" s="30">
        <v>0.2</v>
      </c>
      <c r="I462" s="30">
        <f t="shared" si="45"/>
        <v>0</v>
      </c>
      <c r="J462" s="30">
        <f t="shared" si="46"/>
        <v>0</v>
      </c>
    </row>
    <row r="463" spans="1:10">
      <c r="A463" s="28">
        <v>462</v>
      </c>
      <c r="B463" s="28"/>
      <c r="C463" s="28"/>
      <c r="D463" s="29"/>
      <c r="E463" s="35">
        <f t="shared" si="42"/>
        <v>0</v>
      </c>
      <c r="F463" s="35">
        <f t="shared" si="43"/>
        <v>0</v>
      </c>
      <c r="G463" s="35">
        <f t="shared" si="44"/>
        <v>0</v>
      </c>
      <c r="H463" s="30">
        <v>0.2</v>
      </c>
      <c r="I463" s="30">
        <f t="shared" si="45"/>
        <v>0</v>
      </c>
      <c r="J463" s="30">
        <f t="shared" si="46"/>
        <v>0</v>
      </c>
    </row>
    <row r="464" spans="1:10">
      <c r="A464" s="28">
        <v>463</v>
      </c>
      <c r="B464" s="28"/>
      <c r="C464" s="28"/>
      <c r="D464" s="29"/>
      <c r="E464" s="35">
        <f t="shared" si="42"/>
        <v>0</v>
      </c>
      <c r="F464" s="35">
        <f t="shared" si="43"/>
        <v>0</v>
      </c>
      <c r="G464" s="35">
        <f t="shared" si="44"/>
        <v>0</v>
      </c>
      <c r="H464" s="30">
        <v>0.2</v>
      </c>
      <c r="I464" s="30">
        <f t="shared" si="45"/>
        <v>0</v>
      </c>
      <c r="J464" s="30">
        <f t="shared" si="46"/>
        <v>0</v>
      </c>
    </row>
    <row r="465" spans="1:10">
      <c r="A465" s="28">
        <v>464</v>
      </c>
      <c r="B465" s="28"/>
      <c r="C465" s="28"/>
      <c r="D465" s="29"/>
      <c r="E465" s="35">
        <f t="shared" si="42"/>
        <v>0</v>
      </c>
      <c r="F465" s="35">
        <f t="shared" si="43"/>
        <v>0</v>
      </c>
      <c r="G465" s="35">
        <f t="shared" si="44"/>
        <v>0</v>
      </c>
      <c r="H465" s="30">
        <v>0.2</v>
      </c>
      <c r="I465" s="30">
        <f t="shared" si="45"/>
        <v>0</v>
      </c>
      <c r="J465" s="30">
        <f t="shared" si="46"/>
        <v>0</v>
      </c>
    </row>
    <row r="466" spans="1:10">
      <c r="A466" s="28">
        <v>465</v>
      </c>
      <c r="B466" s="28"/>
      <c r="C466" s="28"/>
      <c r="D466" s="29"/>
      <c r="E466" s="35">
        <f t="shared" si="42"/>
        <v>0</v>
      </c>
      <c r="F466" s="35">
        <f t="shared" si="43"/>
        <v>0</v>
      </c>
      <c r="G466" s="35">
        <f t="shared" si="44"/>
        <v>0</v>
      </c>
      <c r="H466" s="30">
        <v>0.2</v>
      </c>
      <c r="I466" s="30">
        <f t="shared" si="45"/>
        <v>0</v>
      </c>
      <c r="J466" s="30">
        <f t="shared" si="46"/>
        <v>0</v>
      </c>
    </row>
    <row r="467" spans="1:10">
      <c r="A467" s="28">
        <v>466</v>
      </c>
      <c r="B467" s="28"/>
      <c r="C467" s="28"/>
      <c r="D467" s="29"/>
      <c r="E467" s="35">
        <f t="shared" si="42"/>
        <v>0</v>
      </c>
      <c r="F467" s="35">
        <f t="shared" si="43"/>
        <v>0</v>
      </c>
      <c r="G467" s="35">
        <f t="shared" si="44"/>
        <v>0</v>
      </c>
      <c r="H467" s="30">
        <v>0.2</v>
      </c>
      <c r="I467" s="30">
        <f t="shared" si="45"/>
        <v>0</v>
      </c>
      <c r="J467" s="30">
        <f t="shared" si="46"/>
        <v>0</v>
      </c>
    </row>
    <row r="468" spans="1:10">
      <c r="A468" s="28">
        <v>467</v>
      </c>
      <c r="B468" s="28"/>
      <c r="C468" s="28"/>
      <c r="D468" s="29"/>
      <c r="E468" s="35">
        <f t="shared" si="42"/>
        <v>0</v>
      </c>
      <c r="F468" s="35">
        <f t="shared" si="43"/>
        <v>0</v>
      </c>
      <c r="G468" s="35">
        <f t="shared" si="44"/>
        <v>0</v>
      </c>
      <c r="H468" s="30">
        <v>0.2</v>
      </c>
      <c r="I468" s="30">
        <f t="shared" si="45"/>
        <v>0</v>
      </c>
      <c r="J468" s="30">
        <f t="shared" si="46"/>
        <v>0</v>
      </c>
    </row>
    <row r="469" spans="1:10">
      <c r="A469" s="28">
        <v>468</v>
      </c>
      <c r="B469" s="28"/>
      <c r="C469" s="28"/>
      <c r="D469" s="29"/>
      <c r="E469" s="35">
        <f t="shared" si="42"/>
        <v>0</v>
      </c>
      <c r="F469" s="35">
        <f t="shared" si="43"/>
        <v>0</v>
      </c>
      <c r="G469" s="35">
        <f t="shared" si="44"/>
        <v>0</v>
      </c>
      <c r="H469" s="30">
        <v>0.2</v>
      </c>
      <c r="I469" s="30">
        <f t="shared" si="45"/>
        <v>0</v>
      </c>
      <c r="J469" s="30">
        <f t="shared" si="46"/>
        <v>0</v>
      </c>
    </row>
    <row r="470" spans="1:10">
      <c r="A470" s="28">
        <v>469</v>
      </c>
      <c r="B470" s="28"/>
      <c r="C470" s="28"/>
      <c r="D470" s="29"/>
      <c r="E470" s="35">
        <f t="shared" si="42"/>
        <v>0</v>
      </c>
      <c r="F470" s="35">
        <f t="shared" si="43"/>
        <v>0</v>
      </c>
      <c r="G470" s="35">
        <f t="shared" si="44"/>
        <v>0</v>
      </c>
      <c r="H470" s="30">
        <v>0.2</v>
      </c>
      <c r="I470" s="30">
        <f t="shared" si="45"/>
        <v>0</v>
      </c>
      <c r="J470" s="30">
        <f t="shared" si="46"/>
        <v>0</v>
      </c>
    </row>
    <row r="471" spans="1:10">
      <c r="A471" s="28">
        <v>470</v>
      </c>
      <c r="B471" s="28"/>
      <c r="C471" s="28"/>
      <c r="D471" s="29"/>
      <c r="E471" s="35">
        <f t="shared" si="42"/>
        <v>0</v>
      </c>
      <c r="F471" s="35">
        <f t="shared" si="43"/>
        <v>0</v>
      </c>
      <c r="G471" s="35">
        <f t="shared" si="44"/>
        <v>0</v>
      </c>
      <c r="H471" s="30">
        <v>0.2</v>
      </c>
      <c r="I471" s="30">
        <f t="shared" si="45"/>
        <v>0</v>
      </c>
      <c r="J471" s="30">
        <f t="shared" si="46"/>
        <v>0</v>
      </c>
    </row>
    <row r="472" spans="1:10">
      <c r="A472" s="28">
        <v>471</v>
      </c>
      <c r="B472" s="28"/>
      <c r="C472" s="28"/>
      <c r="D472" s="29"/>
      <c r="E472" s="35">
        <f t="shared" si="42"/>
        <v>0</v>
      </c>
      <c r="F472" s="35">
        <f t="shared" si="43"/>
        <v>0</v>
      </c>
      <c r="G472" s="35">
        <f t="shared" si="44"/>
        <v>0</v>
      </c>
      <c r="H472" s="30">
        <v>0.2</v>
      </c>
      <c r="I472" s="30">
        <f t="shared" si="45"/>
        <v>0</v>
      </c>
      <c r="J472" s="30">
        <f t="shared" si="46"/>
        <v>0</v>
      </c>
    </row>
    <row r="473" spans="1:10">
      <c r="A473" s="28">
        <v>472</v>
      </c>
      <c r="B473" s="28"/>
      <c r="C473" s="28"/>
      <c r="D473" s="29"/>
      <c r="E473" s="35">
        <f t="shared" si="42"/>
        <v>0</v>
      </c>
      <c r="F473" s="35">
        <f t="shared" si="43"/>
        <v>0</v>
      </c>
      <c r="G473" s="35">
        <f t="shared" si="44"/>
        <v>0</v>
      </c>
      <c r="H473" s="30">
        <v>0.2</v>
      </c>
      <c r="I473" s="30">
        <f t="shared" si="45"/>
        <v>0</v>
      </c>
      <c r="J473" s="30">
        <f t="shared" si="46"/>
        <v>0</v>
      </c>
    </row>
    <row r="474" spans="1:10">
      <c r="A474" s="28">
        <v>473</v>
      </c>
      <c r="B474" s="28"/>
      <c r="C474" s="28"/>
      <c r="D474" s="29"/>
      <c r="E474" s="35">
        <f t="shared" si="42"/>
        <v>0</v>
      </c>
      <c r="F474" s="35">
        <f t="shared" si="43"/>
        <v>0</v>
      </c>
      <c r="G474" s="35">
        <f t="shared" si="44"/>
        <v>0</v>
      </c>
      <c r="H474" s="30">
        <v>0.2</v>
      </c>
      <c r="I474" s="30">
        <f t="shared" si="45"/>
        <v>0</v>
      </c>
      <c r="J474" s="30">
        <f t="shared" si="46"/>
        <v>0</v>
      </c>
    </row>
    <row r="475" spans="1:10">
      <c r="A475" s="28">
        <v>474</v>
      </c>
      <c r="B475" s="28"/>
      <c r="C475" s="28"/>
      <c r="D475" s="29"/>
      <c r="E475" s="35">
        <f t="shared" si="42"/>
        <v>0</v>
      </c>
      <c r="F475" s="35">
        <f t="shared" si="43"/>
        <v>0</v>
      </c>
      <c r="G475" s="35">
        <f t="shared" si="44"/>
        <v>0</v>
      </c>
      <c r="H475" s="30">
        <v>0.2</v>
      </c>
      <c r="I475" s="30">
        <f t="shared" si="45"/>
        <v>0</v>
      </c>
      <c r="J475" s="30">
        <f t="shared" si="46"/>
        <v>0</v>
      </c>
    </row>
    <row r="476" spans="1:10">
      <c r="A476" s="28">
        <v>475</v>
      </c>
      <c r="B476" s="28"/>
      <c r="C476" s="28"/>
      <c r="D476" s="29"/>
      <c r="E476" s="35">
        <f t="shared" si="42"/>
        <v>0</v>
      </c>
      <c r="F476" s="35">
        <f t="shared" si="43"/>
        <v>0</v>
      </c>
      <c r="G476" s="35">
        <f t="shared" si="44"/>
        <v>0</v>
      </c>
      <c r="H476" s="30">
        <v>0.2</v>
      </c>
      <c r="I476" s="30">
        <f t="shared" si="45"/>
        <v>0</v>
      </c>
      <c r="J476" s="30">
        <f t="shared" si="46"/>
        <v>0</v>
      </c>
    </row>
    <row r="477" spans="1:10">
      <c r="A477" s="28">
        <v>476</v>
      </c>
      <c r="B477" s="28"/>
      <c r="C477" s="28"/>
      <c r="D477" s="29"/>
      <c r="E477" s="35">
        <f t="shared" si="42"/>
        <v>0</v>
      </c>
      <c r="F477" s="35">
        <f t="shared" si="43"/>
        <v>0</v>
      </c>
      <c r="G477" s="35">
        <f t="shared" si="44"/>
        <v>0</v>
      </c>
      <c r="H477" s="30">
        <v>0.2</v>
      </c>
      <c r="I477" s="30">
        <f t="shared" si="45"/>
        <v>0</v>
      </c>
      <c r="J477" s="30">
        <f t="shared" si="46"/>
        <v>0</v>
      </c>
    </row>
    <row r="478" spans="1:10">
      <c r="A478" s="28">
        <v>477</v>
      </c>
      <c r="B478" s="28"/>
      <c r="C478" s="28"/>
      <c r="D478" s="29"/>
      <c r="E478" s="35">
        <f t="shared" si="42"/>
        <v>0</v>
      </c>
      <c r="F478" s="35">
        <f t="shared" si="43"/>
        <v>0</v>
      </c>
      <c r="G478" s="35">
        <f t="shared" si="44"/>
        <v>0</v>
      </c>
      <c r="H478" s="30">
        <v>0.2</v>
      </c>
      <c r="I478" s="30">
        <f t="shared" si="45"/>
        <v>0</v>
      </c>
      <c r="J478" s="30">
        <f t="shared" si="46"/>
        <v>0</v>
      </c>
    </row>
    <row r="479" spans="1:10">
      <c r="A479" s="28">
        <v>478</v>
      </c>
      <c r="B479" s="28"/>
      <c r="C479" s="28"/>
      <c r="D479" s="29"/>
      <c r="E479" s="35">
        <f t="shared" si="42"/>
        <v>0</v>
      </c>
      <c r="F479" s="35">
        <f t="shared" si="43"/>
        <v>0</v>
      </c>
      <c r="G479" s="35">
        <f t="shared" si="44"/>
        <v>0</v>
      </c>
      <c r="H479" s="30">
        <v>0.2</v>
      </c>
      <c r="I479" s="30">
        <f t="shared" si="45"/>
        <v>0</v>
      </c>
      <c r="J479" s="30">
        <f t="shared" si="46"/>
        <v>0</v>
      </c>
    </row>
    <row r="480" spans="1:10">
      <c r="A480" s="28">
        <v>479</v>
      </c>
      <c r="B480" s="28"/>
      <c r="C480" s="28"/>
      <c r="D480" s="29"/>
      <c r="E480" s="35">
        <f t="shared" si="42"/>
        <v>0</v>
      </c>
      <c r="F480" s="35">
        <f t="shared" si="43"/>
        <v>0</v>
      </c>
      <c r="G480" s="35">
        <f t="shared" si="44"/>
        <v>0</v>
      </c>
      <c r="H480" s="30">
        <v>0.2</v>
      </c>
      <c r="I480" s="30">
        <f t="shared" si="45"/>
        <v>0</v>
      </c>
      <c r="J480" s="30">
        <f t="shared" si="46"/>
        <v>0</v>
      </c>
    </row>
    <row r="481" spans="1:10">
      <c r="A481" s="28">
        <v>480</v>
      </c>
      <c r="B481" s="28"/>
      <c r="C481" s="28"/>
      <c r="D481" s="29"/>
      <c r="E481" s="35">
        <f t="shared" si="42"/>
        <v>0</v>
      </c>
      <c r="F481" s="35">
        <f t="shared" si="43"/>
        <v>0</v>
      </c>
      <c r="G481" s="35">
        <f t="shared" si="44"/>
        <v>0</v>
      </c>
      <c r="H481" s="30">
        <v>0.2</v>
      </c>
      <c r="I481" s="30">
        <f t="shared" si="45"/>
        <v>0</v>
      </c>
      <c r="J481" s="30">
        <f t="shared" si="46"/>
        <v>0</v>
      </c>
    </row>
    <row r="482" spans="1:10">
      <c r="A482" s="28">
        <v>481</v>
      </c>
      <c r="B482" s="28"/>
      <c r="C482" s="28"/>
      <c r="D482" s="29"/>
      <c r="E482" s="35">
        <f t="shared" si="42"/>
        <v>0</v>
      </c>
      <c r="F482" s="35">
        <f t="shared" si="43"/>
        <v>0</v>
      </c>
      <c r="G482" s="35">
        <f t="shared" si="44"/>
        <v>0</v>
      </c>
      <c r="H482" s="30">
        <v>0.2</v>
      </c>
      <c r="I482" s="30">
        <f t="shared" si="45"/>
        <v>0</v>
      </c>
      <c r="J482" s="30">
        <f t="shared" si="46"/>
        <v>0</v>
      </c>
    </row>
    <row r="483" spans="1:10">
      <c r="A483" s="28">
        <v>482</v>
      </c>
      <c r="B483" s="28"/>
      <c r="C483" s="28"/>
      <c r="D483" s="29"/>
      <c r="E483" s="35">
        <f t="shared" si="42"/>
        <v>0</v>
      </c>
      <c r="F483" s="35">
        <f t="shared" si="43"/>
        <v>0</v>
      </c>
      <c r="G483" s="35">
        <f t="shared" si="44"/>
        <v>0</v>
      </c>
      <c r="H483" s="30">
        <v>0.2</v>
      </c>
      <c r="I483" s="30">
        <f t="shared" si="45"/>
        <v>0</v>
      </c>
      <c r="J483" s="30">
        <f t="shared" si="46"/>
        <v>0</v>
      </c>
    </row>
    <row r="484" spans="1:10">
      <c r="A484" s="28">
        <v>483</v>
      </c>
      <c r="B484" s="28"/>
      <c r="C484" s="28"/>
      <c r="D484" s="29"/>
      <c r="E484" s="35">
        <f t="shared" si="42"/>
        <v>0</v>
      </c>
      <c r="F484" s="35">
        <f t="shared" si="43"/>
        <v>0</v>
      </c>
      <c r="G484" s="35">
        <f t="shared" si="44"/>
        <v>0</v>
      </c>
      <c r="H484" s="30">
        <v>0.2</v>
      </c>
      <c r="I484" s="30">
        <f t="shared" si="45"/>
        <v>0</v>
      </c>
      <c r="J484" s="30">
        <f t="shared" si="46"/>
        <v>0</v>
      </c>
    </row>
    <row r="485" spans="1:10">
      <c r="A485" s="28">
        <v>484</v>
      </c>
      <c r="B485" s="28"/>
      <c r="C485" s="28"/>
      <c r="D485" s="29"/>
      <c r="E485" s="35">
        <f t="shared" si="42"/>
        <v>0</v>
      </c>
      <c r="F485" s="35">
        <f t="shared" si="43"/>
        <v>0</v>
      </c>
      <c r="G485" s="35">
        <f t="shared" si="44"/>
        <v>0</v>
      </c>
      <c r="H485" s="30">
        <v>0.2</v>
      </c>
      <c r="I485" s="30">
        <f t="shared" si="45"/>
        <v>0</v>
      </c>
      <c r="J485" s="30">
        <f t="shared" si="46"/>
        <v>0</v>
      </c>
    </row>
    <row r="486" spans="1:10">
      <c r="A486" s="28">
        <v>485</v>
      </c>
      <c r="B486" s="28"/>
      <c r="C486" s="28"/>
      <c r="D486" s="29"/>
      <c r="E486" s="35">
        <f t="shared" si="42"/>
        <v>0</v>
      </c>
      <c r="F486" s="35">
        <f t="shared" si="43"/>
        <v>0</v>
      </c>
      <c r="G486" s="35">
        <f t="shared" si="44"/>
        <v>0</v>
      </c>
      <c r="H486" s="30">
        <v>0.2</v>
      </c>
      <c r="I486" s="30">
        <f t="shared" si="45"/>
        <v>0</v>
      </c>
      <c r="J486" s="30">
        <f t="shared" si="46"/>
        <v>0</v>
      </c>
    </row>
    <row r="487" spans="1:10">
      <c r="A487" s="28">
        <v>486</v>
      </c>
      <c r="B487" s="28"/>
      <c r="C487" s="28"/>
      <c r="D487" s="29"/>
      <c r="E487" s="35">
        <f t="shared" si="42"/>
        <v>0</v>
      </c>
      <c r="F487" s="35">
        <f t="shared" si="43"/>
        <v>0</v>
      </c>
      <c r="G487" s="35">
        <f t="shared" si="44"/>
        <v>0</v>
      </c>
      <c r="H487" s="30">
        <v>0.2</v>
      </c>
      <c r="I487" s="30">
        <f t="shared" si="45"/>
        <v>0</v>
      </c>
      <c r="J487" s="30">
        <f t="shared" si="46"/>
        <v>0</v>
      </c>
    </row>
    <row r="488" spans="1:10">
      <c r="A488" s="28">
        <v>487</v>
      </c>
      <c r="B488" s="28"/>
      <c r="C488" s="28"/>
      <c r="D488" s="29"/>
      <c r="E488" s="35">
        <f t="shared" si="42"/>
        <v>0</v>
      </c>
      <c r="F488" s="35">
        <f t="shared" si="43"/>
        <v>0</v>
      </c>
      <c r="G488" s="35">
        <f t="shared" si="44"/>
        <v>0</v>
      </c>
      <c r="H488" s="30">
        <v>0.2</v>
      </c>
      <c r="I488" s="30">
        <f t="shared" si="45"/>
        <v>0</v>
      </c>
      <c r="J488" s="30">
        <f t="shared" si="46"/>
        <v>0</v>
      </c>
    </row>
    <row r="489" spans="1:10">
      <c r="A489" s="28">
        <v>488</v>
      </c>
      <c r="B489" s="28"/>
      <c r="C489" s="28"/>
      <c r="D489" s="29"/>
      <c r="E489" s="35">
        <f t="shared" si="42"/>
        <v>0</v>
      </c>
      <c r="F489" s="35">
        <f t="shared" si="43"/>
        <v>0</v>
      </c>
      <c r="G489" s="35">
        <f t="shared" si="44"/>
        <v>0</v>
      </c>
      <c r="H489" s="30">
        <v>0.2</v>
      </c>
      <c r="I489" s="30">
        <f t="shared" si="45"/>
        <v>0</v>
      </c>
      <c r="J489" s="30">
        <f t="shared" si="46"/>
        <v>0</v>
      </c>
    </row>
    <row r="490" spans="1:10">
      <c r="A490" s="28">
        <v>489</v>
      </c>
      <c r="B490" s="28"/>
      <c r="C490" s="28"/>
      <c r="D490" s="29"/>
      <c r="E490" s="35">
        <f t="shared" si="42"/>
        <v>0</v>
      </c>
      <c r="F490" s="35">
        <f t="shared" si="43"/>
        <v>0</v>
      </c>
      <c r="G490" s="35">
        <f t="shared" si="44"/>
        <v>0</v>
      </c>
      <c r="H490" s="30">
        <v>0.2</v>
      </c>
      <c r="I490" s="30">
        <f t="shared" si="45"/>
        <v>0</v>
      </c>
      <c r="J490" s="30">
        <f t="shared" si="46"/>
        <v>0</v>
      </c>
    </row>
    <row r="491" spans="1:10">
      <c r="A491" s="28">
        <v>490</v>
      </c>
      <c r="B491" s="28"/>
      <c r="C491" s="28"/>
      <c r="D491" s="29"/>
      <c r="E491" s="35">
        <f t="shared" si="42"/>
        <v>0</v>
      </c>
      <c r="F491" s="35">
        <f t="shared" si="43"/>
        <v>0</v>
      </c>
      <c r="G491" s="35">
        <f t="shared" si="44"/>
        <v>0</v>
      </c>
      <c r="H491" s="30">
        <v>0.2</v>
      </c>
      <c r="I491" s="30">
        <f t="shared" si="45"/>
        <v>0</v>
      </c>
      <c r="J491" s="30">
        <f t="shared" si="46"/>
        <v>0</v>
      </c>
    </row>
    <row r="492" spans="1:10">
      <c r="A492" s="28">
        <v>491</v>
      </c>
      <c r="B492" s="28"/>
      <c r="C492" s="28"/>
      <c r="D492" s="29"/>
      <c r="E492" s="35">
        <f t="shared" si="42"/>
        <v>0</v>
      </c>
      <c r="F492" s="35">
        <f t="shared" si="43"/>
        <v>0</v>
      </c>
      <c r="G492" s="35">
        <f t="shared" si="44"/>
        <v>0</v>
      </c>
      <c r="H492" s="30">
        <v>0.2</v>
      </c>
      <c r="I492" s="30">
        <f t="shared" si="45"/>
        <v>0</v>
      </c>
      <c r="J492" s="30">
        <f t="shared" si="46"/>
        <v>0</v>
      </c>
    </row>
    <row r="493" spans="1:10">
      <c r="A493" s="28">
        <v>492</v>
      </c>
      <c r="B493" s="28"/>
      <c r="C493" s="28"/>
      <c r="D493" s="29"/>
      <c r="E493" s="35">
        <f t="shared" si="42"/>
        <v>0</v>
      </c>
      <c r="F493" s="35">
        <f t="shared" si="43"/>
        <v>0</v>
      </c>
      <c r="G493" s="35">
        <f t="shared" si="44"/>
        <v>0</v>
      </c>
      <c r="H493" s="30">
        <v>0.2</v>
      </c>
      <c r="I493" s="30">
        <f t="shared" si="45"/>
        <v>0</v>
      </c>
      <c r="J493" s="30">
        <f t="shared" si="46"/>
        <v>0</v>
      </c>
    </row>
    <row r="494" spans="1:10">
      <c r="A494" s="28">
        <v>493</v>
      </c>
      <c r="B494" s="28"/>
      <c r="C494" s="28"/>
      <c r="D494" s="29"/>
      <c r="E494" s="35">
        <f t="shared" si="42"/>
        <v>0</v>
      </c>
      <c r="F494" s="35">
        <f t="shared" si="43"/>
        <v>0</v>
      </c>
      <c r="G494" s="35">
        <f t="shared" si="44"/>
        <v>0</v>
      </c>
      <c r="H494" s="30">
        <v>0.2</v>
      </c>
      <c r="I494" s="30">
        <f t="shared" si="45"/>
        <v>0</v>
      </c>
      <c r="J494" s="30">
        <f t="shared" si="46"/>
        <v>0</v>
      </c>
    </row>
    <row r="495" spans="1:10">
      <c r="A495" s="28">
        <v>494</v>
      </c>
      <c r="B495" s="28"/>
      <c r="C495" s="28"/>
      <c r="D495" s="29"/>
      <c r="E495" s="35">
        <f t="shared" si="42"/>
        <v>0</v>
      </c>
      <c r="F495" s="35">
        <f t="shared" si="43"/>
        <v>0</v>
      </c>
      <c r="G495" s="35">
        <f t="shared" si="44"/>
        <v>0</v>
      </c>
      <c r="H495" s="30">
        <v>0.2</v>
      </c>
      <c r="I495" s="30">
        <f t="shared" si="45"/>
        <v>0</v>
      </c>
      <c r="J495" s="30">
        <f t="shared" si="46"/>
        <v>0</v>
      </c>
    </row>
    <row r="496" spans="1:10">
      <c r="A496" s="28">
        <v>495</v>
      </c>
      <c r="B496" s="28"/>
      <c r="C496" s="28"/>
      <c r="D496" s="29"/>
      <c r="E496" s="35">
        <f t="shared" si="42"/>
        <v>0</v>
      </c>
      <c r="F496" s="35">
        <f t="shared" si="43"/>
        <v>0</v>
      </c>
      <c r="G496" s="35">
        <f t="shared" si="44"/>
        <v>0</v>
      </c>
      <c r="H496" s="30">
        <v>0.2</v>
      </c>
      <c r="I496" s="30">
        <f t="shared" si="45"/>
        <v>0</v>
      </c>
      <c r="J496" s="30">
        <f t="shared" si="46"/>
        <v>0</v>
      </c>
    </row>
    <row r="497" spans="1:10">
      <c r="A497" s="28">
        <v>496</v>
      </c>
      <c r="B497" s="28"/>
      <c r="C497" s="28"/>
      <c r="D497" s="29"/>
      <c r="E497" s="35">
        <f t="shared" si="42"/>
        <v>0</v>
      </c>
      <c r="F497" s="35">
        <f t="shared" si="43"/>
        <v>0</v>
      </c>
      <c r="G497" s="35">
        <f t="shared" si="44"/>
        <v>0</v>
      </c>
      <c r="H497" s="30">
        <v>0.2</v>
      </c>
      <c r="I497" s="30">
        <f t="shared" si="45"/>
        <v>0</v>
      </c>
      <c r="J497" s="30">
        <f t="shared" si="46"/>
        <v>0</v>
      </c>
    </row>
    <row r="498" spans="1:10">
      <c r="A498" s="28">
        <v>497</v>
      </c>
      <c r="B498" s="28"/>
      <c r="C498" s="28"/>
      <c r="D498" s="29"/>
      <c r="E498" s="35">
        <f t="shared" si="42"/>
        <v>0</v>
      </c>
      <c r="F498" s="35">
        <f t="shared" si="43"/>
        <v>0</v>
      </c>
      <c r="G498" s="35">
        <f t="shared" si="44"/>
        <v>0</v>
      </c>
      <c r="H498" s="30">
        <v>0.2</v>
      </c>
      <c r="I498" s="30">
        <f t="shared" si="45"/>
        <v>0</v>
      </c>
      <c r="J498" s="30">
        <f t="shared" si="46"/>
        <v>0</v>
      </c>
    </row>
    <row r="499" spans="1:10">
      <c r="A499" s="28">
        <v>498</v>
      </c>
      <c r="B499" s="28"/>
      <c r="C499" s="28"/>
      <c r="D499" s="29"/>
      <c r="E499" s="35">
        <f t="shared" si="42"/>
        <v>0</v>
      </c>
      <c r="F499" s="35">
        <f t="shared" si="43"/>
        <v>0</v>
      </c>
      <c r="G499" s="35">
        <f t="shared" si="44"/>
        <v>0</v>
      </c>
      <c r="H499" s="30">
        <v>0.2</v>
      </c>
      <c r="I499" s="30">
        <f t="shared" si="45"/>
        <v>0</v>
      </c>
      <c r="J499" s="30">
        <f t="shared" si="46"/>
        <v>0</v>
      </c>
    </row>
    <row r="500" spans="1:10">
      <c r="A500" s="28">
        <v>499</v>
      </c>
      <c r="B500" s="28"/>
      <c r="C500" s="28"/>
      <c r="D500" s="29"/>
      <c r="E500" s="35">
        <f t="shared" si="42"/>
        <v>0</v>
      </c>
      <c r="F500" s="35">
        <f t="shared" si="43"/>
        <v>0</v>
      </c>
      <c r="G500" s="35">
        <f t="shared" si="44"/>
        <v>0</v>
      </c>
      <c r="H500" s="30">
        <v>0.2</v>
      </c>
      <c r="I500" s="30">
        <f t="shared" si="45"/>
        <v>0</v>
      </c>
      <c r="J500" s="30">
        <f t="shared" si="46"/>
        <v>0</v>
      </c>
    </row>
    <row r="501" spans="1:10">
      <c r="A501" s="28">
        <v>500</v>
      </c>
      <c r="B501" s="28"/>
      <c r="C501" s="28"/>
      <c r="D501" s="29"/>
      <c r="E501" s="35">
        <f t="shared" si="42"/>
        <v>0</v>
      </c>
      <c r="F501" s="35">
        <f t="shared" si="43"/>
        <v>0</v>
      </c>
      <c r="G501" s="35">
        <f t="shared" si="44"/>
        <v>0</v>
      </c>
      <c r="H501" s="30">
        <v>0.2</v>
      </c>
      <c r="I501" s="30">
        <f t="shared" si="45"/>
        <v>0</v>
      </c>
      <c r="J501" s="30">
        <f t="shared" si="46"/>
        <v>0</v>
      </c>
    </row>
    <row r="502" spans="1:10">
      <c r="A502" s="28">
        <v>501</v>
      </c>
      <c r="B502" s="28"/>
      <c r="C502" s="28"/>
      <c r="D502" s="29"/>
      <c r="E502" s="35">
        <f t="shared" si="42"/>
        <v>0</v>
      </c>
      <c r="F502" s="35">
        <f t="shared" si="43"/>
        <v>0</v>
      </c>
      <c r="G502" s="35">
        <f t="shared" si="44"/>
        <v>0</v>
      </c>
      <c r="H502" s="30">
        <v>0.2</v>
      </c>
      <c r="I502" s="30">
        <f t="shared" si="45"/>
        <v>0</v>
      </c>
      <c r="J502" s="30">
        <f t="shared" si="46"/>
        <v>0</v>
      </c>
    </row>
    <row r="503" spans="1:10">
      <c r="A503" s="28">
        <v>502</v>
      </c>
      <c r="B503" s="28"/>
      <c r="C503" s="28"/>
      <c r="D503" s="29"/>
      <c r="E503" s="35">
        <f t="shared" si="42"/>
        <v>0</v>
      </c>
      <c r="F503" s="35">
        <f t="shared" si="43"/>
        <v>0</v>
      </c>
      <c r="G503" s="35">
        <f t="shared" si="44"/>
        <v>0</v>
      </c>
      <c r="H503" s="30">
        <v>0.2</v>
      </c>
      <c r="I503" s="30">
        <f t="shared" si="45"/>
        <v>0</v>
      </c>
      <c r="J503" s="30">
        <f t="shared" si="46"/>
        <v>0</v>
      </c>
    </row>
    <row r="504" spans="1:10">
      <c r="A504" s="28">
        <v>503</v>
      </c>
      <c r="B504" s="28"/>
      <c r="C504" s="28"/>
      <c r="D504" s="29"/>
      <c r="E504" s="35">
        <f t="shared" si="42"/>
        <v>0</v>
      </c>
      <c r="F504" s="35">
        <f t="shared" si="43"/>
        <v>0</v>
      </c>
      <c r="G504" s="35">
        <f t="shared" si="44"/>
        <v>0</v>
      </c>
      <c r="H504" s="30">
        <v>0.2</v>
      </c>
      <c r="I504" s="30">
        <f t="shared" si="45"/>
        <v>0</v>
      </c>
      <c r="J504" s="30">
        <f t="shared" si="46"/>
        <v>0</v>
      </c>
    </row>
    <row r="505" spans="1:10">
      <c r="A505" s="28">
        <v>504</v>
      </c>
      <c r="B505" s="28"/>
      <c r="C505" s="28"/>
      <c r="D505" s="29"/>
      <c r="E505" s="35">
        <f t="shared" si="42"/>
        <v>0</v>
      </c>
      <c r="F505" s="35">
        <f t="shared" si="43"/>
        <v>0</v>
      </c>
      <c r="G505" s="35">
        <f t="shared" si="44"/>
        <v>0</v>
      </c>
      <c r="H505" s="30">
        <v>0.2</v>
      </c>
      <c r="I505" s="30">
        <f t="shared" si="45"/>
        <v>0</v>
      </c>
      <c r="J505" s="30">
        <f t="shared" si="46"/>
        <v>0</v>
      </c>
    </row>
    <row r="506" spans="1:10">
      <c r="A506" s="28">
        <v>505</v>
      </c>
      <c r="B506" s="28"/>
      <c r="C506" s="28"/>
      <c r="D506" s="29"/>
      <c r="E506" s="35">
        <f t="shared" si="42"/>
        <v>0</v>
      </c>
      <c r="F506" s="35">
        <f t="shared" si="43"/>
        <v>0</v>
      </c>
      <c r="G506" s="35">
        <f t="shared" si="44"/>
        <v>0</v>
      </c>
      <c r="H506" s="30">
        <v>0.2</v>
      </c>
      <c r="I506" s="30">
        <f t="shared" si="45"/>
        <v>0</v>
      </c>
      <c r="J506" s="30">
        <f t="shared" si="46"/>
        <v>0</v>
      </c>
    </row>
    <row r="507" spans="1:10">
      <c r="A507" s="28">
        <v>506</v>
      </c>
      <c r="B507" s="28"/>
      <c r="C507" s="28"/>
      <c r="D507" s="29"/>
      <c r="E507" s="35">
        <f t="shared" si="42"/>
        <v>0</v>
      </c>
      <c r="F507" s="35">
        <f t="shared" si="43"/>
        <v>0</v>
      </c>
      <c r="G507" s="35">
        <f t="shared" si="44"/>
        <v>0</v>
      </c>
      <c r="H507" s="30">
        <v>0.2</v>
      </c>
      <c r="I507" s="30">
        <f t="shared" si="45"/>
        <v>0</v>
      </c>
      <c r="J507" s="30">
        <f t="shared" si="46"/>
        <v>0</v>
      </c>
    </row>
    <row r="508" spans="1:10">
      <c r="A508" s="28">
        <v>507</v>
      </c>
      <c r="B508" s="28"/>
      <c r="C508" s="28"/>
      <c r="D508" s="29"/>
      <c r="E508" s="35">
        <f t="shared" si="42"/>
        <v>0</v>
      </c>
      <c r="F508" s="35">
        <f t="shared" si="43"/>
        <v>0</v>
      </c>
      <c r="G508" s="35">
        <f t="shared" si="44"/>
        <v>0</v>
      </c>
      <c r="H508" s="30">
        <v>0.2</v>
      </c>
      <c r="I508" s="30">
        <f t="shared" si="45"/>
        <v>0</v>
      </c>
      <c r="J508" s="30">
        <f t="shared" si="46"/>
        <v>0</v>
      </c>
    </row>
    <row r="509" spans="1:10">
      <c r="A509" s="28">
        <v>508</v>
      </c>
      <c r="B509" s="28"/>
      <c r="C509" s="28"/>
      <c r="D509" s="29"/>
      <c r="E509" s="35">
        <f t="shared" si="42"/>
        <v>0</v>
      </c>
      <c r="F509" s="35">
        <f t="shared" si="43"/>
        <v>0</v>
      </c>
      <c r="G509" s="35">
        <f t="shared" si="44"/>
        <v>0</v>
      </c>
      <c r="H509" s="30">
        <v>0.2</v>
      </c>
      <c r="I509" s="30">
        <f t="shared" si="45"/>
        <v>0</v>
      </c>
      <c r="J509" s="30">
        <f t="shared" si="46"/>
        <v>0</v>
      </c>
    </row>
    <row r="510" spans="1:10">
      <c r="A510" s="28">
        <v>509</v>
      </c>
      <c r="B510" s="28"/>
      <c r="C510" s="28"/>
      <c r="D510" s="29"/>
      <c r="E510" s="35">
        <f t="shared" si="42"/>
        <v>0</v>
      </c>
      <c r="F510" s="35">
        <f t="shared" si="43"/>
        <v>0</v>
      </c>
      <c r="G510" s="35">
        <f t="shared" si="44"/>
        <v>0</v>
      </c>
      <c r="H510" s="30">
        <v>0.2</v>
      </c>
      <c r="I510" s="30">
        <f t="shared" si="45"/>
        <v>0</v>
      </c>
      <c r="J510" s="30">
        <f t="shared" si="46"/>
        <v>0</v>
      </c>
    </row>
    <row r="511" spans="1:10">
      <c r="A511" s="28">
        <v>510</v>
      </c>
      <c r="B511" s="28"/>
      <c r="C511" s="28"/>
      <c r="D511" s="29"/>
      <c r="E511" s="35">
        <f t="shared" si="42"/>
        <v>0</v>
      </c>
      <c r="F511" s="35">
        <f t="shared" si="43"/>
        <v>0</v>
      </c>
      <c r="G511" s="35">
        <f t="shared" si="44"/>
        <v>0</v>
      </c>
      <c r="H511" s="30">
        <v>0.2</v>
      </c>
      <c r="I511" s="30">
        <f t="shared" si="45"/>
        <v>0</v>
      </c>
      <c r="J511" s="30">
        <f t="shared" si="46"/>
        <v>0</v>
      </c>
    </row>
    <row r="512" spans="1:10">
      <c r="A512" s="28">
        <v>511</v>
      </c>
      <c r="B512" s="28"/>
      <c r="C512" s="28"/>
      <c r="D512" s="29"/>
      <c r="E512" s="35">
        <f t="shared" si="42"/>
        <v>0</v>
      </c>
      <c r="F512" s="35">
        <f t="shared" si="43"/>
        <v>0</v>
      </c>
      <c r="G512" s="35">
        <f t="shared" si="44"/>
        <v>0</v>
      </c>
      <c r="H512" s="30">
        <v>0.2</v>
      </c>
      <c r="I512" s="30">
        <f t="shared" si="45"/>
        <v>0</v>
      </c>
      <c r="J512" s="30">
        <f t="shared" si="46"/>
        <v>0</v>
      </c>
    </row>
    <row r="513" spans="1:10">
      <c r="A513" s="28">
        <v>512</v>
      </c>
      <c r="B513" s="28"/>
      <c r="C513" s="28"/>
      <c r="D513" s="29"/>
      <c r="E513" s="35">
        <f t="shared" si="42"/>
        <v>0</v>
      </c>
      <c r="F513" s="35">
        <f t="shared" si="43"/>
        <v>0</v>
      </c>
      <c r="G513" s="35">
        <f t="shared" si="44"/>
        <v>0</v>
      </c>
      <c r="H513" s="30">
        <v>0.2</v>
      </c>
      <c r="I513" s="30">
        <f t="shared" si="45"/>
        <v>0</v>
      </c>
      <c r="J513" s="30">
        <f t="shared" si="46"/>
        <v>0</v>
      </c>
    </row>
    <row r="514" spans="1:10">
      <c r="A514" s="28">
        <v>513</v>
      </c>
      <c r="B514" s="28"/>
      <c r="C514" s="28"/>
      <c r="D514" s="29"/>
      <c r="E514" s="35">
        <f t="shared" si="42"/>
        <v>0</v>
      </c>
      <c r="F514" s="35">
        <f t="shared" si="43"/>
        <v>0</v>
      </c>
      <c r="G514" s="35">
        <f t="shared" si="44"/>
        <v>0</v>
      </c>
      <c r="H514" s="30">
        <v>0.2</v>
      </c>
      <c r="I514" s="30">
        <f t="shared" si="45"/>
        <v>0</v>
      </c>
      <c r="J514" s="30">
        <f t="shared" si="46"/>
        <v>0</v>
      </c>
    </row>
    <row r="515" spans="1:10">
      <c r="A515" s="28">
        <v>514</v>
      </c>
      <c r="B515" s="28"/>
      <c r="C515" s="28"/>
      <c r="D515" s="29"/>
      <c r="E515" s="35">
        <f t="shared" ref="E515:E578" si="47">IF(D515&gt;0,IF(D515&lt;=4000,800,ROUND(D515*20%,2)),0)</f>
        <v>0</v>
      </c>
      <c r="F515" s="35">
        <f t="shared" si="43"/>
        <v>0</v>
      </c>
      <c r="G515" s="35">
        <f t="shared" si="44"/>
        <v>0</v>
      </c>
      <c r="H515" s="30">
        <v>0.2</v>
      </c>
      <c r="I515" s="30">
        <f t="shared" si="45"/>
        <v>0</v>
      </c>
      <c r="J515" s="30">
        <f t="shared" si="46"/>
        <v>0</v>
      </c>
    </row>
    <row r="516" spans="1:10">
      <c r="A516" s="28">
        <v>515</v>
      </c>
      <c r="B516" s="28"/>
      <c r="C516" s="28"/>
      <c r="D516" s="29"/>
      <c r="E516" s="35">
        <f t="shared" si="47"/>
        <v>0</v>
      </c>
      <c r="F516" s="35">
        <f t="shared" si="43"/>
        <v>0</v>
      </c>
      <c r="G516" s="35">
        <f t="shared" si="44"/>
        <v>0</v>
      </c>
      <c r="H516" s="30">
        <v>0.2</v>
      </c>
      <c r="I516" s="30">
        <f t="shared" si="45"/>
        <v>0</v>
      </c>
      <c r="J516" s="30">
        <f t="shared" si="46"/>
        <v>0</v>
      </c>
    </row>
    <row r="517" spans="1:10">
      <c r="A517" s="28">
        <v>516</v>
      </c>
      <c r="B517" s="28"/>
      <c r="C517" s="28"/>
      <c r="D517" s="29"/>
      <c r="E517" s="35">
        <f t="shared" si="47"/>
        <v>0</v>
      </c>
      <c r="F517" s="35">
        <f t="shared" si="43"/>
        <v>0</v>
      </c>
      <c r="G517" s="35">
        <f t="shared" si="44"/>
        <v>0</v>
      </c>
      <c r="H517" s="30">
        <v>0.2</v>
      </c>
      <c r="I517" s="30">
        <f t="shared" si="45"/>
        <v>0</v>
      </c>
      <c r="J517" s="30">
        <f t="shared" si="46"/>
        <v>0</v>
      </c>
    </row>
    <row r="518" spans="1:10">
      <c r="A518" s="28">
        <v>517</v>
      </c>
      <c r="B518" s="28"/>
      <c r="C518" s="28"/>
      <c r="D518" s="29"/>
      <c r="E518" s="35">
        <f t="shared" si="47"/>
        <v>0</v>
      </c>
      <c r="F518" s="35">
        <f t="shared" si="43"/>
        <v>0</v>
      </c>
      <c r="G518" s="35">
        <f t="shared" si="44"/>
        <v>0</v>
      </c>
      <c r="H518" s="30">
        <v>0.2</v>
      </c>
      <c r="I518" s="30">
        <f t="shared" si="45"/>
        <v>0</v>
      </c>
      <c r="J518" s="30">
        <f t="shared" si="46"/>
        <v>0</v>
      </c>
    </row>
    <row r="519" spans="1:10">
      <c r="A519" s="28">
        <v>518</v>
      </c>
      <c r="B519" s="28"/>
      <c r="C519" s="28"/>
      <c r="D519" s="29"/>
      <c r="E519" s="35">
        <f t="shared" si="47"/>
        <v>0</v>
      </c>
      <c r="F519" s="35">
        <f t="shared" si="43"/>
        <v>0</v>
      </c>
      <c r="G519" s="35">
        <f t="shared" si="44"/>
        <v>0</v>
      </c>
      <c r="H519" s="30">
        <v>0.2</v>
      </c>
      <c r="I519" s="30">
        <f t="shared" si="45"/>
        <v>0</v>
      </c>
      <c r="J519" s="30">
        <f t="shared" si="46"/>
        <v>0</v>
      </c>
    </row>
    <row r="520" spans="1:10">
      <c r="A520" s="28">
        <v>519</v>
      </c>
      <c r="B520" s="28"/>
      <c r="C520" s="28"/>
      <c r="D520" s="29"/>
      <c r="E520" s="35">
        <f t="shared" si="47"/>
        <v>0</v>
      </c>
      <c r="F520" s="35">
        <f t="shared" si="43"/>
        <v>0</v>
      </c>
      <c r="G520" s="35">
        <f t="shared" si="44"/>
        <v>0</v>
      </c>
      <c r="H520" s="30">
        <v>0.2</v>
      </c>
      <c r="I520" s="30">
        <f t="shared" si="45"/>
        <v>0</v>
      </c>
      <c r="J520" s="30">
        <f t="shared" si="46"/>
        <v>0</v>
      </c>
    </row>
    <row r="521" spans="1:10">
      <c r="A521" s="28">
        <v>520</v>
      </c>
      <c r="B521" s="28"/>
      <c r="C521" s="28"/>
      <c r="D521" s="29"/>
      <c r="E521" s="35">
        <f t="shared" si="47"/>
        <v>0</v>
      </c>
      <c r="F521" s="35">
        <f t="shared" si="43"/>
        <v>0</v>
      </c>
      <c r="G521" s="35">
        <f t="shared" si="44"/>
        <v>0</v>
      </c>
      <c r="H521" s="30">
        <v>0.2</v>
      </c>
      <c r="I521" s="30">
        <f t="shared" si="45"/>
        <v>0</v>
      </c>
      <c r="J521" s="30">
        <f t="shared" si="46"/>
        <v>0</v>
      </c>
    </row>
    <row r="522" spans="1:10">
      <c r="A522" s="28">
        <v>521</v>
      </c>
      <c r="B522" s="28"/>
      <c r="C522" s="28"/>
      <c r="D522" s="29"/>
      <c r="E522" s="35">
        <f t="shared" si="47"/>
        <v>0</v>
      </c>
      <c r="F522" s="35">
        <f t="shared" ref="F522:F585" si="48">MAX(ROUND((D522-E522)*0.3,2),0)</f>
        <v>0</v>
      </c>
      <c r="G522" s="35">
        <f t="shared" ref="G522:G585" si="49">MAX((D522-E522-F522),0)</f>
        <v>0</v>
      </c>
      <c r="H522" s="30">
        <v>0.2</v>
      </c>
      <c r="I522" s="30">
        <f t="shared" ref="I522:I585" si="50">ROUND(G522*H522,2)</f>
        <v>0</v>
      </c>
      <c r="J522" s="30">
        <f t="shared" ref="J522:J585" si="51">ROUND(D522-I522,2)</f>
        <v>0</v>
      </c>
    </row>
    <row r="523" spans="1:10">
      <c r="A523" s="28">
        <v>522</v>
      </c>
      <c r="B523" s="28"/>
      <c r="C523" s="28"/>
      <c r="D523" s="29"/>
      <c r="E523" s="35">
        <f t="shared" si="47"/>
        <v>0</v>
      </c>
      <c r="F523" s="35">
        <f t="shared" si="48"/>
        <v>0</v>
      </c>
      <c r="G523" s="35">
        <f t="shared" si="49"/>
        <v>0</v>
      </c>
      <c r="H523" s="30">
        <v>0.2</v>
      </c>
      <c r="I523" s="30">
        <f t="shared" si="50"/>
        <v>0</v>
      </c>
      <c r="J523" s="30">
        <f t="shared" si="51"/>
        <v>0</v>
      </c>
    </row>
    <row r="524" spans="1:10">
      <c r="A524" s="28">
        <v>523</v>
      </c>
      <c r="B524" s="28"/>
      <c r="C524" s="28"/>
      <c r="D524" s="29"/>
      <c r="E524" s="35">
        <f t="shared" si="47"/>
        <v>0</v>
      </c>
      <c r="F524" s="35">
        <f t="shared" si="48"/>
        <v>0</v>
      </c>
      <c r="G524" s="35">
        <f t="shared" si="49"/>
        <v>0</v>
      </c>
      <c r="H524" s="30">
        <v>0.2</v>
      </c>
      <c r="I524" s="30">
        <f t="shared" si="50"/>
        <v>0</v>
      </c>
      <c r="J524" s="30">
        <f t="shared" si="51"/>
        <v>0</v>
      </c>
    </row>
    <row r="525" spans="1:10">
      <c r="A525" s="28">
        <v>524</v>
      </c>
      <c r="B525" s="28"/>
      <c r="C525" s="28"/>
      <c r="D525" s="29"/>
      <c r="E525" s="35">
        <f t="shared" si="47"/>
        <v>0</v>
      </c>
      <c r="F525" s="35">
        <f t="shared" si="48"/>
        <v>0</v>
      </c>
      <c r="G525" s="35">
        <f t="shared" si="49"/>
        <v>0</v>
      </c>
      <c r="H525" s="30">
        <v>0.2</v>
      </c>
      <c r="I525" s="30">
        <f t="shared" si="50"/>
        <v>0</v>
      </c>
      <c r="J525" s="30">
        <f t="shared" si="51"/>
        <v>0</v>
      </c>
    </row>
    <row r="526" spans="1:10">
      <c r="A526" s="28">
        <v>525</v>
      </c>
      <c r="B526" s="28"/>
      <c r="C526" s="28"/>
      <c r="D526" s="29"/>
      <c r="E526" s="35">
        <f t="shared" si="47"/>
        <v>0</v>
      </c>
      <c r="F526" s="35">
        <f t="shared" si="48"/>
        <v>0</v>
      </c>
      <c r="G526" s="35">
        <f t="shared" si="49"/>
        <v>0</v>
      </c>
      <c r="H526" s="30">
        <v>0.2</v>
      </c>
      <c r="I526" s="30">
        <f t="shared" si="50"/>
        <v>0</v>
      </c>
      <c r="J526" s="30">
        <f t="shared" si="51"/>
        <v>0</v>
      </c>
    </row>
    <row r="527" spans="1:10">
      <c r="A527" s="28">
        <v>526</v>
      </c>
      <c r="B527" s="28"/>
      <c r="C527" s="28"/>
      <c r="D527" s="29"/>
      <c r="E527" s="35">
        <f t="shared" si="47"/>
        <v>0</v>
      </c>
      <c r="F527" s="35">
        <f t="shared" si="48"/>
        <v>0</v>
      </c>
      <c r="G527" s="35">
        <f t="shared" si="49"/>
        <v>0</v>
      </c>
      <c r="H527" s="30">
        <v>0.2</v>
      </c>
      <c r="I527" s="30">
        <f t="shared" si="50"/>
        <v>0</v>
      </c>
      <c r="J527" s="30">
        <f t="shared" si="51"/>
        <v>0</v>
      </c>
    </row>
    <row r="528" spans="1:10">
      <c r="A528" s="28">
        <v>527</v>
      </c>
      <c r="B528" s="28"/>
      <c r="C528" s="28"/>
      <c r="D528" s="29"/>
      <c r="E528" s="35">
        <f t="shared" si="47"/>
        <v>0</v>
      </c>
      <c r="F528" s="35">
        <f t="shared" si="48"/>
        <v>0</v>
      </c>
      <c r="G528" s="35">
        <f t="shared" si="49"/>
        <v>0</v>
      </c>
      <c r="H528" s="30">
        <v>0.2</v>
      </c>
      <c r="I528" s="30">
        <f t="shared" si="50"/>
        <v>0</v>
      </c>
      <c r="J528" s="30">
        <f t="shared" si="51"/>
        <v>0</v>
      </c>
    </row>
    <row r="529" spans="1:10">
      <c r="A529" s="28">
        <v>528</v>
      </c>
      <c r="B529" s="28"/>
      <c r="C529" s="28"/>
      <c r="D529" s="29"/>
      <c r="E529" s="35">
        <f t="shared" si="47"/>
        <v>0</v>
      </c>
      <c r="F529" s="35">
        <f t="shared" si="48"/>
        <v>0</v>
      </c>
      <c r="G529" s="35">
        <f t="shared" si="49"/>
        <v>0</v>
      </c>
      <c r="H529" s="30">
        <v>0.2</v>
      </c>
      <c r="I529" s="30">
        <f t="shared" si="50"/>
        <v>0</v>
      </c>
      <c r="J529" s="30">
        <f t="shared" si="51"/>
        <v>0</v>
      </c>
    </row>
    <row r="530" spans="1:10">
      <c r="A530" s="28">
        <v>529</v>
      </c>
      <c r="B530" s="28"/>
      <c r="C530" s="28"/>
      <c r="D530" s="29"/>
      <c r="E530" s="35">
        <f t="shared" si="47"/>
        <v>0</v>
      </c>
      <c r="F530" s="35">
        <f t="shared" si="48"/>
        <v>0</v>
      </c>
      <c r="G530" s="35">
        <f t="shared" si="49"/>
        <v>0</v>
      </c>
      <c r="H530" s="30">
        <v>0.2</v>
      </c>
      <c r="I530" s="30">
        <f t="shared" si="50"/>
        <v>0</v>
      </c>
      <c r="J530" s="30">
        <f t="shared" si="51"/>
        <v>0</v>
      </c>
    </row>
    <row r="531" spans="1:10">
      <c r="A531" s="28">
        <v>530</v>
      </c>
      <c r="B531" s="28"/>
      <c r="C531" s="28"/>
      <c r="D531" s="29"/>
      <c r="E531" s="35">
        <f t="shared" si="47"/>
        <v>0</v>
      </c>
      <c r="F531" s="35">
        <f t="shared" si="48"/>
        <v>0</v>
      </c>
      <c r="G531" s="35">
        <f t="shared" si="49"/>
        <v>0</v>
      </c>
      <c r="H531" s="30">
        <v>0.2</v>
      </c>
      <c r="I531" s="30">
        <f t="shared" si="50"/>
        <v>0</v>
      </c>
      <c r="J531" s="30">
        <f t="shared" si="51"/>
        <v>0</v>
      </c>
    </row>
    <row r="532" spans="1:10">
      <c r="A532" s="28">
        <v>531</v>
      </c>
      <c r="B532" s="28"/>
      <c r="C532" s="28"/>
      <c r="D532" s="29"/>
      <c r="E532" s="35">
        <f t="shared" si="47"/>
        <v>0</v>
      </c>
      <c r="F532" s="35">
        <f t="shared" si="48"/>
        <v>0</v>
      </c>
      <c r="G532" s="35">
        <f t="shared" si="49"/>
        <v>0</v>
      </c>
      <c r="H532" s="30">
        <v>0.2</v>
      </c>
      <c r="I532" s="30">
        <f t="shared" si="50"/>
        <v>0</v>
      </c>
      <c r="J532" s="30">
        <f t="shared" si="51"/>
        <v>0</v>
      </c>
    </row>
    <row r="533" spans="1:10">
      <c r="A533" s="28">
        <v>532</v>
      </c>
      <c r="B533" s="28"/>
      <c r="C533" s="28"/>
      <c r="D533" s="29"/>
      <c r="E533" s="35">
        <f t="shared" si="47"/>
        <v>0</v>
      </c>
      <c r="F533" s="35">
        <f t="shared" si="48"/>
        <v>0</v>
      </c>
      <c r="G533" s="35">
        <f t="shared" si="49"/>
        <v>0</v>
      </c>
      <c r="H533" s="30">
        <v>0.2</v>
      </c>
      <c r="I533" s="30">
        <f t="shared" si="50"/>
        <v>0</v>
      </c>
      <c r="J533" s="30">
        <f t="shared" si="51"/>
        <v>0</v>
      </c>
    </row>
    <row r="534" spans="1:10">
      <c r="A534" s="28">
        <v>533</v>
      </c>
      <c r="B534" s="28"/>
      <c r="C534" s="28"/>
      <c r="D534" s="29"/>
      <c r="E534" s="35">
        <f t="shared" si="47"/>
        <v>0</v>
      </c>
      <c r="F534" s="35">
        <f t="shared" si="48"/>
        <v>0</v>
      </c>
      <c r="G534" s="35">
        <f t="shared" si="49"/>
        <v>0</v>
      </c>
      <c r="H534" s="30">
        <v>0.2</v>
      </c>
      <c r="I534" s="30">
        <f t="shared" si="50"/>
        <v>0</v>
      </c>
      <c r="J534" s="30">
        <f t="shared" si="51"/>
        <v>0</v>
      </c>
    </row>
    <row r="535" spans="1:10">
      <c r="A535" s="28">
        <v>534</v>
      </c>
      <c r="B535" s="28"/>
      <c r="C535" s="28"/>
      <c r="D535" s="29"/>
      <c r="E535" s="35">
        <f t="shared" si="47"/>
        <v>0</v>
      </c>
      <c r="F535" s="35">
        <f t="shared" si="48"/>
        <v>0</v>
      </c>
      <c r="G535" s="35">
        <f t="shared" si="49"/>
        <v>0</v>
      </c>
      <c r="H535" s="30">
        <v>0.2</v>
      </c>
      <c r="I535" s="30">
        <f t="shared" si="50"/>
        <v>0</v>
      </c>
      <c r="J535" s="30">
        <f t="shared" si="51"/>
        <v>0</v>
      </c>
    </row>
    <row r="536" spans="1:10">
      <c r="A536" s="28">
        <v>535</v>
      </c>
      <c r="B536" s="28"/>
      <c r="C536" s="28"/>
      <c r="D536" s="29"/>
      <c r="E536" s="35">
        <f t="shared" si="47"/>
        <v>0</v>
      </c>
      <c r="F536" s="35">
        <f t="shared" si="48"/>
        <v>0</v>
      </c>
      <c r="G536" s="35">
        <f t="shared" si="49"/>
        <v>0</v>
      </c>
      <c r="H536" s="30">
        <v>0.2</v>
      </c>
      <c r="I536" s="30">
        <f t="shared" si="50"/>
        <v>0</v>
      </c>
      <c r="J536" s="30">
        <f t="shared" si="51"/>
        <v>0</v>
      </c>
    </row>
    <row r="537" spans="1:10">
      <c r="A537" s="28">
        <v>536</v>
      </c>
      <c r="B537" s="28"/>
      <c r="C537" s="28"/>
      <c r="D537" s="29"/>
      <c r="E537" s="35">
        <f t="shared" si="47"/>
        <v>0</v>
      </c>
      <c r="F537" s="35">
        <f t="shared" si="48"/>
        <v>0</v>
      </c>
      <c r="G537" s="35">
        <f t="shared" si="49"/>
        <v>0</v>
      </c>
      <c r="H537" s="30">
        <v>0.2</v>
      </c>
      <c r="I537" s="30">
        <f t="shared" si="50"/>
        <v>0</v>
      </c>
      <c r="J537" s="30">
        <f t="shared" si="51"/>
        <v>0</v>
      </c>
    </row>
    <row r="538" spans="1:10">
      <c r="A538" s="28">
        <v>537</v>
      </c>
      <c r="B538" s="28"/>
      <c r="C538" s="28"/>
      <c r="D538" s="29"/>
      <c r="E538" s="35">
        <f t="shared" si="47"/>
        <v>0</v>
      </c>
      <c r="F538" s="35">
        <f t="shared" si="48"/>
        <v>0</v>
      </c>
      <c r="G538" s="35">
        <f t="shared" si="49"/>
        <v>0</v>
      </c>
      <c r="H538" s="30">
        <v>0.2</v>
      </c>
      <c r="I538" s="30">
        <f t="shared" si="50"/>
        <v>0</v>
      </c>
      <c r="J538" s="30">
        <f t="shared" si="51"/>
        <v>0</v>
      </c>
    </row>
    <row r="539" spans="1:10">
      <c r="A539" s="28">
        <v>538</v>
      </c>
      <c r="B539" s="28"/>
      <c r="C539" s="28"/>
      <c r="D539" s="29"/>
      <c r="E539" s="35">
        <f t="shared" si="47"/>
        <v>0</v>
      </c>
      <c r="F539" s="35">
        <f t="shared" si="48"/>
        <v>0</v>
      </c>
      <c r="G539" s="35">
        <f t="shared" si="49"/>
        <v>0</v>
      </c>
      <c r="H539" s="30">
        <v>0.2</v>
      </c>
      <c r="I539" s="30">
        <f t="shared" si="50"/>
        <v>0</v>
      </c>
      <c r="J539" s="30">
        <f t="shared" si="51"/>
        <v>0</v>
      </c>
    </row>
    <row r="540" spans="1:10">
      <c r="A540" s="28">
        <v>539</v>
      </c>
      <c r="B540" s="28"/>
      <c r="C540" s="28"/>
      <c r="D540" s="29"/>
      <c r="E540" s="35">
        <f t="shared" si="47"/>
        <v>0</v>
      </c>
      <c r="F540" s="35">
        <f t="shared" si="48"/>
        <v>0</v>
      </c>
      <c r="G540" s="35">
        <f t="shared" si="49"/>
        <v>0</v>
      </c>
      <c r="H540" s="30">
        <v>0.2</v>
      </c>
      <c r="I540" s="30">
        <f t="shared" si="50"/>
        <v>0</v>
      </c>
      <c r="J540" s="30">
        <f t="shared" si="51"/>
        <v>0</v>
      </c>
    </row>
    <row r="541" spans="1:10">
      <c r="A541" s="28">
        <v>540</v>
      </c>
      <c r="B541" s="28"/>
      <c r="C541" s="28"/>
      <c r="D541" s="29"/>
      <c r="E541" s="35">
        <f t="shared" si="47"/>
        <v>0</v>
      </c>
      <c r="F541" s="35">
        <f t="shared" si="48"/>
        <v>0</v>
      </c>
      <c r="G541" s="35">
        <f t="shared" si="49"/>
        <v>0</v>
      </c>
      <c r="H541" s="30">
        <v>0.2</v>
      </c>
      <c r="I541" s="30">
        <f t="shared" si="50"/>
        <v>0</v>
      </c>
      <c r="J541" s="30">
        <f t="shared" si="51"/>
        <v>0</v>
      </c>
    </row>
    <row r="542" spans="1:10">
      <c r="A542" s="28">
        <v>541</v>
      </c>
      <c r="B542" s="28"/>
      <c r="C542" s="28"/>
      <c r="D542" s="29"/>
      <c r="E542" s="35">
        <f t="shared" si="47"/>
        <v>0</v>
      </c>
      <c r="F542" s="35">
        <f t="shared" si="48"/>
        <v>0</v>
      </c>
      <c r="G542" s="35">
        <f t="shared" si="49"/>
        <v>0</v>
      </c>
      <c r="H542" s="30">
        <v>0.2</v>
      </c>
      <c r="I542" s="30">
        <f t="shared" si="50"/>
        <v>0</v>
      </c>
      <c r="J542" s="30">
        <f t="shared" si="51"/>
        <v>0</v>
      </c>
    </row>
    <row r="543" spans="1:10">
      <c r="A543" s="28">
        <v>542</v>
      </c>
      <c r="B543" s="28"/>
      <c r="C543" s="28"/>
      <c r="D543" s="29"/>
      <c r="E543" s="35">
        <f t="shared" si="47"/>
        <v>0</v>
      </c>
      <c r="F543" s="35">
        <f t="shared" si="48"/>
        <v>0</v>
      </c>
      <c r="G543" s="35">
        <f t="shared" si="49"/>
        <v>0</v>
      </c>
      <c r="H543" s="30">
        <v>0.2</v>
      </c>
      <c r="I543" s="30">
        <f t="shared" si="50"/>
        <v>0</v>
      </c>
      <c r="J543" s="30">
        <f t="shared" si="51"/>
        <v>0</v>
      </c>
    </row>
    <row r="544" spans="1:10">
      <c r="A544" s="28">
        <v>543</v>
      </c>
      <c r="B544" s="28"/>
      <c r="C544" s="28"/>
      <c r="D544" s="29"/>
      <c r="E544" s="35">
        <f t="shared" si="47"/>
        <v>0</v>
      </c>
      <c r="F544" s="35">
        <f t="shared" si="48"/>
        <v>0</v>
      </c>
      <c r="G544" s="35">
        <f t="shared" si="49"/>
        <v>0</v>
      </c>
      <c r="H544" s="30">
        <v>0.2</v>
      </c>
      <c r="I544" s="30">
        <f t="shared" si="50"/>
        <v>0</v>
      </c>
      <c r="J544" s="30">
        <f t="shared" si="51"/>
        <v>0</v>
      </c>
    </row>
    <row r="545" spans="1:10">
      <c r="A545" s="28">
        <v>544</v>
      </c>
      <c r="B545" s="28"/>
      <c r="C545" s="28"/>
      <c r="D545" s="29"/>
      <c r="E545" s="35">
        <f t="shared" si="47"/>
        <v>0</v>
      </c>
      <c r="F545" s="35">
        <f t="shared" si="48"/>
        <v>0</v>
      </c>
      <c r="G545" s="35">
        <f t="shared" si="49"/>
        <v>0</v>
      </c>
      <c r="H545" s="30">
        <v>0.2</v>
      </c>
      <c r="I545" s="30">
        <f t="shared" si="50"/>
        <v>0</v>
      </c>
      <c r="J545" s="30">
        <f t="shared" si="51"/>
        <v>0</v>
      </c>
    </row>
    <row r="546" spans="1:10">
      <c r="A546" s="28">
        <v>545</v>
      </c>
      <c r="B546" s="28"/>
      <c r="C546" s="28"/>
      <c r="D546" s="29"/>
      <c r="E546" s="35">
        <f t="shared" si="47"/>
        <v>0</v>
      </c>
      <c r="F546" s="35">
        <f t="shared" si="48"/>
        <v>0</v>
      </c>
      <c r="G546" s="35">
        <f t="shared" si="49"/>
        <v>0</v>
      </c>
      <c r="H546" s="30">
        <v>0.2</v>
      </c>
      <c r="I546" s="30">
        <f t="shared" si="50"/>
        <v>0</v>
      </c>
      <c r="J546" s="30">
        <f t="shared" si="51"/>
        <v>0</v>
      </c>
    </row>
    <row r="547" spans="1:10">
      <c r="A547" s="28">
        <v>546</v>
      </c>
      <c r="B547" s="28"/>
      <c r="C547" s="28"/>
      <c r="D547" s="29"/>
      <c r="E547" s="35">
        <f t="shared" si="47"/>
        <v>0</v>
      </c>
      <c r="F547" s="35">
        <f t="shared" si="48"/>
        <v>0</v>
      </c>
      <c r="G547" s="35">
        <f t="shared" si="49"/>
        <v>0</v>
      </c>
      <c r="H547" s="30">
        <v>0.2</v>
      </c>
      <c r="I547" s="30">
        <f t="shared" si="50"/>
        <v>0</v>
      </c>
      <c r="J547" s="30">
        <f t="shared" si="51"/>
        <v>0</v>
      </c>
    </row>
    <row r="548" spans="1:10">
      <c r="A548" s="28">
        <v>547</v>
      </c>
      <c r="B548" s="28"/>
      <c r="C548" s="28"/>
      <c r="D548" s="29"/>
      <c r="E548" s="35">
        <f t="shared" si="47"/>
        <v>0</v>
      </c>
      <c r="F548" s="35">
        <f t="shared" si="48"/>
        <v>0</v>
      </c>
      <c r="G548" s="35">
        <f t="shared" si="49"/>
        <v>0</v>
      </c>
      <c r="H548" s="30">
        <v>0.2</v>
      </c>
      <c r="I548" s="30">
        <f t="shared" si="50"/>
        <v>0</v>
      </c>
      <c r="J548" s="30">
        <f t="shared" si="51"/>
        <v>0</v>
      </c>
    </row>
    <row r="549" spans="1:10">
      <c r="A549" s="28">
        <v>548</v>
      </c>
      <c r="B549" s="28"/>
      <c r="C549" s="28"/>
      <c r="D549" s="29"/>
      <c r="E549" s="35">
        <f t="shared" si="47"/>
        <v>0</v>
      </c>
      <c r="F549" s="35">
        <f t="shared" si="48"/>
        <v>0</v>
      </c>
      <c r="G549" s="35">
        <f t="shared" si="49"/>
        <v>0</v>
      </c>
      <c r="H549" s="30">
        <v>0.2</v>
      </c>
      <c r="I549" s="30">
        <f t="shared" si="50"/>
        <v>0</v>
      </c>
      <c r="J549" s="30">
        <f t="shared" si="51"/>
        <v>0</v>
      </c>
    </row>
    <row r="550" spans="1:10">
      <c r="A550" s="28">
        <v>549</v>
      </c>
      <c r="B550" s="28"/>
      <c r="C550" s="28"/>
      <c r="D550" s="29"/>
      <c r="E550" s="35">
        <f t="shared" si="47"/>
        <v>0</v>
      </c>
      <c r="F550" s="35">
        <f t="shared" si="48"/>
        <v>0</v>
      </c>
      <c r="G550" s="35">
        <f t="shared" si="49"/>
        <v>0</v>
      </c>
      <c r="H550" s="30">
        <v>0.2</v>
      </c>
      <c r="I550" s="30">
        <f t="shared" si="50"/>
        <v>0</v>
      </c>
      <c r="J550" s="30">
        <f t="shared" si="51"/>
        <v>0</v>
      </c>
    </row>
    <row r="551" spans="1:10">
      <c r="A551" s="28">
        <v>550</v>
      </c>
      <c r="B551" s="28"/>
      <c r="C551" s="28"/>
      <c r="D551" s="29"/>
      <c r="E551" s="35">
        <f t="shared" si="47"/>
        <v>0</v>
      </c>
      <c r="F551" s="35">
        <f t="shared" si="48"/>
        <v>0</v>
      </c>
      <c r="G551" s="35">
        <f t="shared" si="49"/>
        <v>0</v>
      </c>
      <c r="H551" s="30">
        <v>0.2</v>
      </c>
      <c r="I551" s="30">
        <f t="shared" si="50"/>
        <v>0</v>
      </c>
      <c r="J551" s="30">
        <f t="shared" si="51"/>
        <v>0</v>
      </c>
    </row>
    <row r="552" spans="1:10">
      <c r="A552" s="28">
        <v>551</v>
      </c>
      <c r="B552" s="28"/>
      <c r="C552" s="28"/>
      <c r="D552" s="29"/>
      <c r="E552" s="35">
        <f t="shared" si="47"/>
        <v>0</v>
      </c>
      <c r="F552" s="35">
        <f t="shared" si="48"/>
        <v>0</v>
      </c>
      <c r="G552" s="35">
        <f t="shared" si="49"/>
        <v>0</v>
      </c>
      <c r="H552" s="30">
        <v>0.2</v>
      </c>
      <c r="I552" s="30">
        <f t="shared" si="50"/>
        <v>0</v>
      </c>
      <c r="J552" s="30">
        <f t="shared" si="51"/>
        <v>0</v>
      </c>
    </row>
    <row r="553" spans="1:10">
      <c r="A553" s="28">
        <v>552</v>
      </c>
      <c r="B553" s="28"/>
      <c r="C553" s="28"/>
      <c r="D553" s="29"/>
      <c r="E553" s="35">
        <f t="shared" si="47"/>
        <v>0</v>
      </c>
      <c r="F553" s="35">
        <f t="shared" si="48"/>
        <v>0</v>
      </c>
      <c r="G553" s="35">
        <f t="shared" si="49"/>
        <v>0</v>
      </c>
      <c r="H553" s="30">
        <v>0.2</v>
      </c>
      <c r="I553" s="30">
        <f t="shared" si="50"/>
        <v>0</v>
      </c>
      <c r="J553" s="30">
        <f t="shared" si="51"/>
        <v>0</v>
      </c>
    </row>
    <row r="554" spans="1:10">
      <c r="A554" s="28">
        <v>553</v>
      </c>
      <c r="B554" s="28"/>
      <c r="C554" s="28"/>
      <c r="D554" s="29"/>
      <c r="E554" s="35">
        <f t="shared" si="47"/>
        <v>0</v>
      </c>
      <c r="F554" s="35">
        <f t="shared" si="48"/>
        <v>0</v>
      </c>
      <c r="G554" s="35">
        <f t="shared" si="49"/>
        <v>0</v>
      </c>
      <c r="H554" s="30">
        <v>0.2</v>
      </c>
      <c r="I554" s="30">
        <f t="shared" si="50"/>
        <v>0</v>
      </c>
      <c r="J554" s="30">
        <f t="shared" si="51"/>
        <v>0</v>
      </c>
    </row>
    <row r="555" spans="1:10">
      <c r="A555" s="28">
        <v>554</v>
      </c>
      <c r="B555" s="28"/>
      <c r="C555" s="28"/>
      <c r="D555" s="29"/>
      <c r="E555" s="35">
        <f t="shared" si="47"/>
        <v>0</v>
      </c>
      <c r="F555" s="35">
        <f t="shared" si="48"/>
        <v>0</v>
      </c>
      <c r="G555" s="35">
        <f t="shared" si="49"/>
        <v>0</v>
      </c>
      <c r="H555" s="30">
        <v>0.2</v>
      </c>
      <c r="I555" s="30">
        <f t="shared" si="50"/>
        <v>0</v>
      </c>
      <c r="J555" s="30">
        <f t="shared" si="51"/>
        <v>0</v>
      </c>
    </row>
    <row r="556" spans="1:10">
      <c r="A556" s="28">
        <v>555</v>
      </c>
      <c r="B556" s="28"/>
      <c r="C556" s="28"/>
      <c r="D556" s="29"/>
      <c r="E556" s="35">
        <f t="shared" si="47"/>
        <v>0</v>
      </c>
      <c r="F556" s="35">
        <f t="shared" si="48"/>
        <v>0</v>
      </c>
      <c r="G556" s="35">
        <f t="shared" si="49"/>
        <v>0</v>
      </c>
      <c r="H556" s="30">
        <v>0.2</v>
      </c>
      <c r="I556" s="30">
        <f t="shared" si="50"/>
        <v>0</v>
      </c>
      <c r="J556" s="30">
        <f t="shared" si="51"/>
        <v>0</v>
      </c>
    </row>
    <row r="557" spans="1:10">
      <c r="A557" s="28">
        <v>556</v>
      </c>
      <c r="B557" s="28"/>
      <c r="C557" s="28"/>
      <c r="D557" s="29"/>
      <c r="E557" s="35">
        <f t="shared" si="47"/>
        <v>0</v>
      </c>
      <c r="F557" s="35">
        <f t="shared" si="48"/>
        <v>0</v>
      </c>
      <c r="G557" s="35">
        <f t="shared" si="49"/>
        <v>0</v>
      </c>
      <c r="H557" s="30">
        <v>0.2</v>
      </c>
      <c r="I557" s="30">
        <f t="shared" si="50"/>
        <v>0</v>
      </c>
      <c r="J557" s="30">
        <f t="shared" si="51"/>
        <v>0</v>
      </c>
    </row>
    <row r="558" spans="1:10">
      <c r="A558" s="28">
        <v>557</v>
      </c>
      <c r="B558" s="28"/>
      <c r="C558" s="28"/>
      <c r="D558" s="29"/>
      <c r="E558" s="35">
        <f t="shared" si="47"/>
        <v>0</v>
      </c>
      <c r="F558" s="35">
        <f t="shared" si="48"/>
        <v>0</v>
      </c>
      <c r="G558" s="35">
        <f t="shared" si="49"/>
        <v>0</v>
      </c>
      <c r="H558" s="30">
        <v>0.2</v>
      </c>
      <c r="I558" s="30">
        <f t="shared" si="50"/>
        <v>0</v>
      </c>
      <c r="J558" s="30">
        <f t="shared" si="51"/>
        <v>0</v>
      </c>
    </row>
    <row r="559" spans="1:10">
      <c r="A559" s="28">
        <v>558</v>
      </c>
      <c r="B559" s="28"/>
      <c r="C559" s="28"/>
      <c r="D559" s="29"/>
      <c r="E559" s="35">
        <f t="shared" si="47"/>
        <v>0</v>
      </c>
      <c r="F559" s="35">
        <f t="shared" si="48"/>
        <v>0</v>
      </c>
      <c r="G559" s="35">
        <f t="shared" si="49"/>
        <v>0</v>
      </c>
      <c r="H559" s="30">
        <v>0.2</v>
      </c>
      <c r="I559" s="30">
        <f t="shared" si="50"/>
        <v>0</v>
      </c>
      <c r="J559" s="30">
        <f t="shared" si="51"/>
        <v>0</v>
      </c>
    </row>
    <row r="560" spans="1:10">
      <c r="A560" s="28">
        <v>559</v>
      </c>
      <c r="B560" s="28"/>
      <c r="C560" s="28"/>
      <c r="D560" s="29"/>
      <c r="E560" s="35">
        <f t="shared" si="47"/>
        <v>0</v>
      </c>
      <c r="F560" s="35">
        <f t="shared" si="48"/>
        <v>0</v>
      </c>
      <c r="G560" s="35">
        <f t="shared" si="49"/>
        <v>0</v>
      </c>
      <c r="H560" s="30">
        <v>0.2</v>
      </c>
      <c r="I560" s="30">
        <f t="shared" si="50"/>
        <v>0</v>
      </c>
      <c r="J560" s="30">
        <f t="shared" si="51"/>
        <v>0</v>
      </c>
    </row>
    <row r="561" spans="1:10">
      <c r="A561" s="28">
        <v>560</v>
      </c>
      <c r="B561" s="28"/>
      <c r="C561" s="28"/>
      <c r="D561" s="29"/>
      <c r="E561" s="35">
        <f t="shared" si="47"/>
        <v>0</v>
      </c>
      <c r="F561" s="35">
        <f t="shared" si="48"/>
        <v>0</v>
      </c>
      <c r="G561" s="35">
        <f t="shared" si="49"/>
        <v>0</v>
      </c>
      <c r="H561" s="30">
        <v>0.2</v>
      </c>
      <c r="I561" s="30">
        <f t="shared" si="50"/>
        <v>0</v>
      </c>
      <c r="J561" s="30">
        <f t="shared" si="51"/>
        <v>0</v>
      </c>
    </row>
    <row r="562" spans="1:10">
      <c r="A562" s="28">
        <v>561</v>
      </c>
      <c r="B562" s="28"/>
      <c r="C562" s="28"/>
      <c r="D562" s="29"/>
      <c r="E562" s="35">
        <f t="shared" si="47"/>
        <v>0</v>
      </c>
      <c r="F562" s="35">
        <f t="shared" si="48"/>
        <v>0</v>
      </c>
      <c r="G562" s="35">
        <f t="shared" si="49"/>
        <v>0</v>
      </c>
      <c r="H562" s="30">
        <v>0.2</v>
      </c>
      <c r="I562" s="30">
        <f t="shared" si="50"/>
        <v>0</v>
      </c>
      <c r="J562" s="30">
        <f t="shared" si="51"/>
        <v>0</v>
      </c>
    </row>
    <row r="563" spans="1:10">
      <c r="A563" s="28">
        <v>562</v>
      </c>
      <c r="B563" s="28"/>
      <c r="C563" s="28"/>
      <c r="D563" s="29"/>
      <c r="E563" s="35">
        <f t="shared" si="47"/>
        <v>0</v>
      </c>
      <c r="F563" s="35">
        <f t="shared" si="48"/>
        <v>0</v>
      </c>
      <c r="G563" s="35">
        <f t="shared" si="49"/>
        <v>0</v>
      </c>
      <c r="H563" s="30">
        <v>0.2</v>
      </c>
      <c r="I563" s="30">
        <f t="shared" si="50"/>
        <v>0</v>
      </c>
      <c r="J563" s="30">
        <f t="shared" si="51"/>
        <v>0</v>
      </c>
    </row>
    <row r="564" spans="1:10">
      <c r="A564" s="28">
        <v>563</v>
      </c>
      <c r="B564" s="28"/>
      <c r="C564" s="28"/>
      <c r="D564" s="29"/>
      <c r="E564" s="35">
        <f t="shared" si="47"/>
        <v>0</v>
      </c>
      <c r="F564" s="35">
        <f t="shared" si="48"/>
        <v>0</v>
      </c>
      <c r="G564" s="35">
        <f t="shared" si="49"/>
        <v>0</v>
      </c>
      <c r="H564" s="30">
        <v>0.2</v>
      </c>
      <c r="I564" s="30">
        <f t="shared" si="50"/>
        <v>0</v>
      </c>
      <c r="J564" s="30">
        <f t="shared" si="51"/>
        <v>0</v>
      </c>
    </row>
    <row r="565" spans="1:10">
      <c r="A565" s="28">
        <v>564</v>
      </c>
      <c r="B565" s="28"/>
      <c r="C565" s="28"/>
      <c r="D565" s="29"/>
      <c r="E565" s="35">
        <f t="shared" si="47"/>
        <v>0</v>
      </c>
      <c r="F565" s="35">
        <f t="shared" si="48"/>
        <v>0</v>
      </c>
      <c r="G565" s="35">
        <f t="shared" si="49"/>
        <v>0</v>
      </c>
      <c r="H565" s="30">
        <v>0.2</v>
      </c>
      <c r="I565" s="30">
        <f t="shared" si="50"/>
        <v>0</v>
      </c>
      <c r="J565" s="30">
        <f t="shared" si="51"/>
        <v>0</v>
      </c>
    </row>
    <row r="566" spans="1:10">
      <c r="A566" s="28">
        <v>565</v>
      </c>
      <c r="B566" s="28"/>
      <c r="C566" s="28"/>
      <c r="D566" s="29"/>
      <c r="E566" s="35">
        <f t="shared" si="47"/>
        <v>0</v>
      </c>
      <c r="F566" s="35">
        <f t="shared" si="48"/>
        <v>0</v>
      </c>
      <c r="G566" s="35">
        <f t="shared" si="49"/>
        <v>0</v>
      </c>
      <c r="H566" s="30">
        <v>0.2</v>
      </c>
      <c r="I566" s="30">
        <f t="shared" si="50"/>
        <v>0</v>
      </c>
      <c r="J566" s="30">
        <f t="shared" si="51"/>
        <v>0</v>
      </c>
    </row>
    <row r="567" spans="1:10">
      <c r="A567" s="28">
        <v>566</v>
      </c>
      <c r="B567" s="28"/>
      <c r="C567" s="28"/>
      <c r="D567" s="29"/>
      <c r="E567" s="35">
        <f t="shared" si="47"/>
        <v>0</v>
      </c>
      <c r="F567" s="35">
        <f t="shared" si="48"/>
        <v>0</v>
      </c>
      <c r="G567" s="35">
        <f t="shared" si="49"/>
        <v>0</v>
      </c>
      <c r="H567" s="30">
        <v>0.2</v>
      </c>
      <c r="I567" s="30">
        <f t="shared" si="50"/>
        <v>0</v>
      </c>
      <c r="J567" s="30">
        <f t="shared" si="51"/>
        <v>0</v>
      </c>
    </row>
    <row r="568" spans="1:10">
      <c r="A568" s="28">
        <v>567</v>
      </c>
      <c r="B568" s="28"/>
      <c r="C568" s="28"/>
      <c r="D568" s="29"/>
      <c r="E568" s="35">
        <f t="shared" si="47"/>
        <v>0</v>
      </c>
      <c r="F568" s="35">
        <f t="shared" si="48"/>
        <v>0</v>
      </c>
      <c r="G568" s="35">
        <f t="shared" si="49"/>
        <v>0</v>
      </c>
      <c r="H568" s="30">
        <v>0.2</v>
      </c>
      <c r="I568" s="30">
        <f t="shared" si="50"/>
        <v>0</v>
      </c>
      <c r="J568" s="30">
        <f t="shared" si="51"/>
        <v>0</v>
      </c>
    </row>
    <row r="569" spans="1:10">
      <c r="A569" s="28">
        <v>568</v>
      </c>
      <c r="B569" s="28"/>
      <c r="C569" s="28"/>
      <c r="D569" s="29"/>
      <c r="E569" s="35">
        <f t="shared" si="47"/>
        <v>0</v>
      </c>
      <c r="F569" s="35">
        <f t="shared" si="48"/>
        <v>0</v>
      </c>
      <c r="G569" s="35">
        <f t="shared" si="49"/>
        <v>0</v>
      </c>
      <c r="H569" s="30">
        <v>0.2</v>
      </c>
      <c r="I569" s="30">
        <f t="shared" si="50"/>
        <v>0</v>
      </c>
      <c r="J569" s="30">
        <f t="shared" si="51"/>
        <v>0</v>
      </c>
    </row>
    <row r="570" spans="1:10">
      <c r="A570" s="28">
        <v>569</v>
      </c>
      <c r="B570" s="28"/>
      <c r="C570" s="28"/>
      <c r="D570" s="29"/>
      <c r="E570" s="35">
        <f t="shared" si="47"/>
        <v>0</v>
      </c>
      <c r="F570" s="35">
        <f t="shared" si="48"/>
        <v>0</v>
      </c>
      <c r="G570" s="35">
        <f t="shared" si="49"/>
        <v>0</v>
      </c>
      <c r="H570" s="30">
        <v>0.2</v>
      </c>
      <c r="I570" s="30">
        <f t="shared" si="50"/>
        <v>0</v>
      </c>
      <c r="J570" s="30">
        <f t="shared" si="51"/>
        <v>0</v>
      </c>
    </row>
    <row r="571" spans="1:10">
      <c r="A571" s="28">
        <v>570</v>
      </c>
      <c r="B571" s="28"/>
      <c r="C571" s="28"/>
      <c r="D571" s="29"/>
      <c r="E571" s="35">
        <f t="shared" si="47"/>
        <v>0</v>
      </c>
      <c r="F571" s="35">
        <f t="shared" si="48"/>
        <v>0</v>
      </c>
      <c r="G571" s="35">
        <f t="shared" si="49"/>
        <v>0</v>
      </c>
      <c r="H571" s="30">
        <v>0.2</v>
      </c>
      <c r="I571" s="30">
        <f t="shared" si="50"/>
        <v>0</v>
      </c>
      <c r="J571" s="30">
        <f t="shared" si="51"/>
        <v>0</v>
      </c>
    </row>
    <row r="572" spans="1:10">
      <c r="A572" s="28">
        <v>571</v>
      </c>
      <c r="B572" s="28"/>
      <c r="C572" s="28"/>
      <c r="D572" s="29"/>
      <c r="E572" s="35">
        <f t="shared" si="47"/>
        <v>0</v>
      </c>
      <c r="F572" s="35">
        <f t="shared" si="48"/>
        <v>0</v>
      </c>
      <c r="G572" s="35">
        <f t="shared" si="49"/>
        <v>0</v>
      </c>
      <c r="H572" s="30">
        <v>0.2</v>
      </c>
      <c r="I572" s="30">
        <f t="shared" si="50"/>
        <v>0</v>
      </c>
      <c r="J572" s="30">
        <f t="shared" si="51"/>
        <v>0</v>
      </c>
    </row>
    <row r="573" spans="1:10">
      <c r="A573" s="28">
        <v>572</v>
      </c>
      <c r="B573" s="28"/>
      <c r="C573" s="28"/>
      <c r="D573" s="29"/>
      <c r="E573" s="35">
        <f t="shared" si="47"/>
        <v>0</v>
      </c>
      <c r="F573" s="35">
        <f t="shared" si="48"/>
        <v>0</v>
      </c>
      <c r="G573" s="35">
        <f t="shared" si="49"/>
        <v>0</v>
      </c>
      <c r="H573" s="30">
        <v>0.2</v>
      </c>
      <c r="I573" s="30">
        <f t="shared" si="50"/>
        <v>0</v>
      </c>
      <c r="J573" s="30">
        <f t="shared" si="51"/>
        <v>0</v>
      </c>
    </row>
    <row r="574" spans="1:10">
      <c r="A574" s="28">
        <v>573</v>
      </c>
      <c r="B574" s="28"/>
      <c r="C574" s="28"/>
      <c r="D574" s="29"/>
      <c r="E574" s="35">
        <f t="shared" si="47"/>
        <v>0</v>
      </c>
      <c r="F574" s="35">
        <f t="shared" si="48"/>
        <v>0</v>
      </c>
      <c r="G574" s="35">
        <f t="shared" si="49"/>
        <v>0</v>
      </c>
      <c r="H574" s="30">
        <v>0.2</v>
      </c>
      <c r="I574" s="30">
        <f t="shared" si="50"/>
        <v>0</v>
      </c>
      <c r="J574" s="30">
        <f t="shared" si="51"/>
        <v>0</v>
      </c>
    </row>
    <row r="575" spans="1:10">
      <c r="A575" s="28">
        <v>574</v>
      </c>
      <c r="B575" s="28"/>
      <c r="C575" s="28"/>
      <c r="D575" s="29"/>
      <c r="E575" s="35">
        <f t="shared" si="47"/>
        <v>0</v>
      </c>
      <c r="F575" s="35">
        <f t="shared" si="48"/>
        <v>0</v>
      </c>
      <c r="G575" s="35">
        <f t="shared" si="49"/>
        <v>0</v>
      </c>
      <c r="H575" s="30">
        <v>0.2</v>
      </c>
      <c r="I575" s="30">
        <f t="shared" si="50"/>
        <v>0</v>
      </c>
      <c r="J575" s="30">
        <f t="shared" si="51"/>
        <v>0</v>
      </c>
    </row>
    <row r="576" spans="1:10">
      <c r="A576" s="28">
        <v>575</v>
      </c>
      <c r="B576" s="28"/>
      <c r="C576" s="28"/>
      <c r="D576" s="29"/>
      <c r="E576" s="35">
        <f t="shared" si="47"/>
        <v>0</v>
      </c>
      <c r="F576" s="35">
        <f t="shared" si="48"/>
        <v>0</v>
      </c>
      <c r="G576" s="35">
        <f t="shared" si="49"/>
        <v>0</v>
      </c>
      <c r="H576" s="30">
        <v>0.2</v>
      </c>
      <c r="I576" s="30">
        <f t="shared" si="50"/>
        <v>0</v>
      </c>
      <c r="J576" s="30">
        <f t="shared" si="51"/>
        <v>0</v>
      </c>
    </row>
    <row r="577" spans="1:10">
      <c r="A577" s="28">
        <v>576</v>
      </c>
      <c r="B577" s="28"/>
      <c r="C577" s="28"/>
      <c r="D577" s="29"/>
      <c r="E577" s="35">
        <f t="shared" si="47"/>
        <v>0</v>
      </c>
      <c r="F577" s="35">
        <f t="shared" si="48"/>
        <v>0</v>
      </c>
      <c r="G577" s="35">
        <f t="shared" si="49"/>
        <v>0</v>
      </c>
      <c r="H577" s="30">
        <v>0.2</v>
      </c>
      <c r="I577" s="30">
        <f t="shared" si="50"/>
        <v>0</v>
      </c>
      <c r="J577" s="30">
        <f t="shared" si="51"/>
        <v>0</v>
      </c>
    </row>
    <row r="578" spans="1:10">
      <c r="A578" s="28">
        <v>577</v>
      </c>
      <c r="B578" s="28"/>
      <c r="C578" s="28"/>
      <c r="D578" s="29"/>
      <c r="E578" s="35">
        <f t="shared" si="47"/>
        <v>0</v>
      </c>
      <c r="F578" s="35">
        <f t="shared" si="48"/>
        <v>0</v>
      </c>
      <c r="G578" s="35">
        <f t="shared" si="49"/>
        <v>0</v>
      </c>
      <c r="H578" s="30">
        <v>0.2</v>
      </c>
      <c r="I578" s="30">
        <f t="shared" si="50"/>
        <v>0</v>
      </c>
      <c r="J578" s="30">
        <f t="shared" si="51"/>
        <v>0</v>
      </c>
    </row>
    <row r="579" spans="1:10">
      <c r="A579" s="28">
        <v>578</v>
      </c>
      <c r="B579" s="28"/>
      <c r="C579" s="28"/>
      <c r="D579" s="29"/>
      <c r="E579" s="35">
        <f t="shared" ref="E579:E642" si="52">IF(D579&gt;0,IF(D579&lt;=4000,800,ROUND(D579*20%,2)),0)</f>
        <v>0</v>
      </c>
      <c r="F579" s="35">
        <f t="shared" si="48"/>
        <v>0</v>
      </c>
      <c r="G579" s="35">
        <f t="shared" si="49"/>
        <v>0</v>
      </c>
      <c r="H579" s="30">
        <v>0.2</v>
      </c>
      <c r="I579" s="30">
        <f t="shared" si="50"/>
        <v>0</v>
      </c>
      <c r="J579" s="30">
        <f t="shared" si="51"/>
        <v>0</v>
      </c>
    </row>
    <row r="580" spans="1:10">
      <c r="A580" s="28">
        <v>579</v>
      </c>
      <c r="B580" s="28"/>
      <c r="C580" s="28"/>
      <c r="D580" s="29"/>
      <c r="E580" s="35">
        <f t="shared" si="52"/>
        <v>0</v>
      </c>
      <c r="F580" s="35">
        <f t="shared" si="48"/>
        <v>0</v>
      </c>
      <c r="G580" s="35">
        <f t="shared" si="49"/>
        <v>0</v>
      </c>
      <c r="H580" s="30">
        <v>0.2</v>
      </c>
      <c r="I580" s="30">
        <f t="shared" si="50"/>
        <v>0</v>
      </c>
      <c r="J580" s="30">
        <f t="shared" si="51"/>
        <v>0</v>
      </c>
    </row>
    <row r="581" spans="1:10">
      <c r="A581" s="28">
        <v>580</v>
      </c>
      <c r="B581" s="28"/>
      <c r="C581" s="28"/>
      <c r="D581" s="29"/>
      <c r="E581" s="35">
        <f t="shared" si="52"/>
        <v>0</v>
      </c>
      <c r="F581" s="35">
        <f t="shared" si="48"/>
        <v>0</v>
      </c>
      <c r="G581" s="35">
        <f t="shared" si="49"/>
        <v>0</v>
      </c>
      <c r="H581" s="30">
        <v>0.2</v>
      </c>
      <c r="I581" s="30">
        <f t="shared" si="50"/>
        <v>0</v>
      </c>
      <c r="J581" s="30">
        <f t="shared" si="51"/>
        <v>0</v>
      </c>
    </row>
    <row r="582" spans="1:10">
      <c r="A582" s="28">
        <v>581</v>
      </c>
      <c r="B582" s="28"/>
      <c r="C582" s="28"/>
      <c r="D582" s="29"/>
      <c r="E582" s="35">
        <f t="shared" si="52"/>
        <v>0</v>
      </c>
      <c r="F582" s="35">
        <f t="shared" si="48"/>
        <v>0</v>
      </c>
      <c r="G582" s="35">
        <f t="shared" si="49"/>
        <v>0</v>
      </c>
      <c r="H582" s="30">
        <v>0.2</v>
      </c>
      <c r="I582" s="30">
        <f t="shared" si="50"/>
        <v>0</v>
      </c>
      <c r="J582" s="30">
        <f t="shared" si="51"/>
        <v>0</v>
      </c>
    </row>
    <row r="583" spans="1:10">
      <c r="A583" s="28">
        <v>582</v>
      </c>
      <c r="B583" s="28"/>
      <c r="C583" s="28"/>
      <c r="D583" s="29"/>
      <c r="E583" s="35">
        <f t="shared" si="52"/>
        <v>0</v>
      </c>
      <c r="F583" s="35">
        <f t="shared" si="48"/>
        <v>0</v>
      </c>
      <c r="G583" s="35">
        <f t="shared" si="49"/>
        <v>0</v>
      </c>
      <c r="H583" s="30">
        <v>0.2</v>
      </c>
      <c r="I583" s="30">
        <f t="shared" si="50"/>
        <v>0</v>
      </c>
      <c r="J583" s="30">
        <f t="shared" si="51"/>
        <v>0</v>
      </c>
    </row>
    <row r="584" spans="1:10">
      <c r="A584" s="28">
        <v>583</v>
      </c>
      <c r="B584" s="28"/>
      <c r="C584" s="28"/>
      <c r="D584" s="29"/>
      <c r="E584" s="35">
        <f t="shared" si="52"/>
        <v>0</v>
      </c>
      <c r="F584" s="35">
        <f t="shared" si="48"/>
        <v>0</v>
      </c>
      <c r="G584" s="35">
        <f t="shared" si="49"/>
        <v>0</v>
      </c>
      <c r="H584" s="30">
        <v>0.2</v>
      </c>
      <c r="I584" s="30">
        <f t="shared" si="50"/>
        <v>0</v>
      </c>
      <c r="J584" s="30">
        <f t="shared" si="51"/>
        <v>0</v>
      </c>
    </row>
    <row r="585" spans="1:10">
      <c r="A585" s="28">
        <v>584</v>
      </c>
      <c r="B585" s="28"/>
      <c r="C585" s="28"/>
      <c r="D585" s="29"/>
      <c r="E585" s="35">
        <f t="shared" si="52"/>
        <v>0</v>
      </c>
      <c r="F585" s="35">
        <f t="shared" si="48"/>
        <v>0</v>
      </c>
      <c r="G585" s="35">
        <f t="shared" si="49"/>
        <v>0</v>
      </c>
      <c r="H585" s="30">
        <v>0.2</v>
      </c>
      <c r="I585" s="30">
        <f t="shared" si="50"/>
        <v>0</v>
      </c>
      <c r="J585" s="30">
        <f t="shared" si="51"/>
        <v>0</v>
      </c>
    </row>
    <row r="586" spans="1:10">
      <c r="A586" s="28">
        <v>585</v>
      </c>
      <c r="B586" s="28"/>
      <c r="C586" s="28"/>
      <c r="D586" s="29"/>
      <c r="E586" s="35">
        <f t="shared" si="52"/>
        <v>0</v>
      </c>
      <c r="F586" s="35">
        <f t="shared" ref="F586:F649" si="53">MAX(ROUND((D586-E586)*0.3,2),0)</f>
        <v>0</v>
      </c>
      <c r="G586" s="35">
        <f t="shared" ref="G586:G649" si="54">MAX((D586-E586-F586),0)</f>
        <v>0</v>
      </c>
      <c r="H586" s="30">
        <v>0.2</v>
      </c>
      <c r="I586" s="30">
        <f t="shared" ref="I586:I649" si="55">ROUND(G586*H586,2)</f>
        <v>0</v>
      </c>
      <c r="J586" s="30">
        <f t="shared" ref="J586:J649" si="56">ROUND(D586-I586,2)</f>
        <v>0</v>
      </c>
    </row>
    <row r="587" spans="1:10">
      <c r="A587" s="28">
        <v>586</v>
      </c>
      <c r="B587" s="28"/>
      <c r="C587" s="28"/>
      <c r="D587" s="29"/>
      <c r="E587" s="35">
        <f t="shared" si="52"/>
        <v>0</v>
      </c>
      <c r="F587" s="35">
        <f t="shared" si="53"/>
        <v>0</v>
      </c>
      <c r="G587" s="35">
        <f t="shared" si="54"/>
        <v>0</v>
      </c>
      <c r="H587" s="30">
        <v>0.2</v>
      </c>
      <c r="I587" s="30">
        <f t="shared" si="55"/>
        <v>0</v>
      </c>
      <c r="J587" s="30">
        <f t="shared" si="56"/>
        <v>0</v>
      </c>
    </row>
    <row r="588" spans="1:10">
      <c r="A588" s="28">
        <v>587</v>
      </c>
      <c r="B588" s="28"/>
      <c r="C588" s="28"/>
      <c r="D588" s="29"/>
      <c r="E588" s="35">
        <f t="shared" si="52"/>
        <v>0</v>
      </c>
      <c r="F588" s="35">
        <f t="shared" si="53"/>
        <v>0</v>
      </c>
      <c r="G588" s="35">
        <f t="shared" si="54"/>
        <v>0</v>
      </c>
      <c r="H588" s="30">
        <v>0.2</v>
      </c>
      <c r="I588" s="30">
        <f t="shared" si="55"/>
        <v>0</v>
      </c>
      <c r="J588" s="30">
        <f t="shared" si="56"/>
        <v>0</v>
      </c>
    </row>
    <row r="589" spans="1:10">
      <c r="A589" s="28">
        <v>588</v>
      </c>
      <c r="B589" s="28"/>
      <c r="C589" s="28"/>
      <c r="D589" s="29"/>
      <c r="E589" s="35">
        <f t="shared" si="52"/>
        <v>0</v>
      </c>
      <c r="F589" s="35">
        <f t="shared" si="53"/>
        <v>0</v>
      </c>
      <c r="G589" s="35">
        <f t="shared" si="54"/>
        <v>0</v>
      </c>
      <c r="H589" s="30">
        <v>0.2</v>
      </c>
      <c r="I589" s="30">
        <f t="shared" si="55"/>
        <v>0</v>
      </c>
      <c r="J589" s="30">
        <f t="shared" si="56"/>
        <v>0</v>
      </c>
    </row>
    <row r="590" spans="1:10">
      <c r="A590" s="28">
        <v>589</v>
      </c>
      <c r="B590" s="28"/>
      <c r="C590" s="28"/>
      <c r="D590" s="29"/>
      <c r="E590" s="35">
        <f t="shared" si="52"/>
        <v>0</v>
      </c>
      <c r="F590" s="35">
        <f t="shared" si="53"/>
        <v>0</v>
      </c>
      <c r="G590" s="35">
        <f t="shared" si="54"/>
        <v>0</v>
      </c>
      <c r="H590" s="30">
        <v>0.2</v>
      </c>
      <c r="I590" s="30">
        <f t="shared" si="55"/>
        <v>0</v>
      </c>
      <c r="J590" s="30">
        <f t="shared" si="56"/>
        <v>0</v>
      </c>
    </row>
    <row r="591" spans="1:10">
      <c r="A591" s="28">
        <v>590</v>
      </c>
      <c r="B591" s="28"/>
      <c r="C591" s="28"/>
      <c r="D591" s="29"/>
      <c r="E591" s="35">
        <f t="shared" si="52"/>
        <v>0</v>
      </c>
      <c r="F591" s="35">
        <f t="shared" si="53"/>
        <v>0</v>
      </c>
      <c r="G591" s="35">
        <f t="shared" si="54"/>
        <v>0</v>
      </c>
      <c r="H591" s="30">
        <v>0.2</v>
      </c>
      <c r="I591" s="30">
        <f t="shared" si="55"/>
        <v>0</v>
      </c>
      <c r="J591" s="30">
        <f t="shared" si="56"/>
        <v>0</v>
      </c>
    </row>
    <row r="592" spans="1:10">
      <c r="A592" s="28">
        <v>591</v>
      </c>
      <c r="B592" s="28"/>
      <c r="C592" s="28"/>
      <c r="D592" s="29"/>
      <c r="E592" s="35">
        <f t="shared" si="52"/>
        <v>0</v>
      </c>
      <c r="F592" s="35">
        <f t="shared" si="53"/>
        <v>0</v>
      </c>
      <c r="G592" s="35">
        <f t="shared" si="54"/>
        <v>0</v>
      </c>
      <c r="H592" s="30">
        <v>0.2</v>
      </c>
      <c r="I592" s="30">
        <f t="shared" si="55"/>
        <v>0</v>
      </c>
      <c r="J592" s="30">
        <f t="shared" si="56"/>
        <v>0</v>
      </c>
    </row>
    <row r="593" spans="1:10">
      <c r="A593" s="28">
        <v>592</v>
      </c>
      <c r="B593" s="28"/>
      <c r="C593" s="28"/>
      <c r="D593" s="29"/>
      <c r="E593" s="35">
        <f t="shared" si="52"/>
        <v>0</v>
      </c>
      <c r="F593" s="35">
        <f t="shared" si="53"/>
        <v>0</v>
      </c>
      <c r="G593" s="35">
        <f t="shared" si="54"/>
        <v>0</v>
      </c>
      <c r="H593" s="30">
        <v>0.2</v>
      </c>
      <c r="I593" s="30">
        <f t="shared" si="55"/>
        <v>0</v>
      </c>
      <c r="J593" s="30">
        <f t="shared" si="56"/>
        <v>0</v>
      </c>
    </row>
    <row r="594" spans="1:10">
      <c r="A594" s="28">
        <v>593</v>
      </c>
      <c r="B594" s="28"/>
      <c r="C594" s="28"/>
      <c r="D594" s="29"/>
      <c r="E594" s="35">
        <f t="shared" si="52"/>
        <v>0</v>
      </c>
      <c r="F594" s="35">
        <f t="shared" si="53"/>
        <v>0</v>
      </c>
      <c r="G594" s="35">
        <f t="shared" si="54"/>
        <v>0</v>
      </c>
      <c r="H594" s="30">
        <v>0.2</v>
      </c>
      <c r="I594" s="30">
        <f t="shared" si="55"/>
        <v>0</v>
      </c>
      <c r="J594" s="30">
        <f t="shared" si="56"/>
        <v>0</v>
      </c>
    </row>
    <row r="595" spans="1:10">
      <c r="A595" s="28">
        <v>594</v>
      </c>
      <c r="B595" s="28"/>
      <c r="C595" s="28"/>
      <c r="D595" s="29"/>
      <c r="E595" s="35">
        <f t="shared" si="52"/>
        <v>0</v>
      </c>
      <c r="F595" s="35">
        <f t="shared" si="53"/>
        <v>0</v>
      </c>
      <c r="G595" s="35">
        <f t="shared" si="54"/>
        <v>0</v>
      </c>
      <c r="H595" s="30">
        <v>0.2</v>
      </c>
      <c r="I595" s="30">
        <f t="shared" si="55"/>
        <v>0</v>
      </c>
      <c r="J595" s="30">
        <f t="shared" si="56"/>
        <v>0</v>
      </c>
    </row>
    <row r="596" spans="1:10">
      <c r="A596" s="28">
        <v>595</v>
      </c>
      <c r="B596" s="28"/>
      <c r="C596" s="28"/>
      <c r="D596" s="29"/>
      <c r="E596" s="35">
        <f t="shared" si="52"/>
        <v>0</v>
      </c>
      <c r="F596" s="35">
        <f t="shared" si="53"/>
        <v>0</v>
      </c>
      <c r="G596" s="35">
        <f t="shared" si="54"/>
        <v>0</v>
      </c>
      <c r="H596" s="30">
        <v>0.2</v>
      </c>
      <c r="I596" s="30">
        <f t="shared" si="55"/>
        <v>0</v>
      </c>
      <c r="J596" s="30">
        <f t="shared" si="56"/>
        <v>0</v>
      </c>
    </row>
    <row r="597" spans="1:10">
      <c r="A597" s="28">
        <v>596</v>
      </c>
      <c r="B597" s="28"/>
      <c r="C597" s="28"/>
      <c r="D597" s="29"/>
      <c r="E597" s="35">
        <f t="shared" si="52"/>
        <v>0</v>
      </c>
      <c r="F597" s="35">
        <f t="shared" si="53"/>
        <v>0</v>
      </c>
      <c r="G597" s="35">
        <f t="shared" si="54"/>
        <v>0</v>
      </c>
      <c r="H597" s="30">
        <v>0.2</v>
      </c>
      <c r="I597" s="30">
        <f t="shared" si="55"/>
        <v>0</v>
      </c>
      <c r="J597" s="30">
        <f t="shared" si="56"/>
        <v>0</v>
      </c>
    </row>
    <row r="598" spans="1:10">
      <c r="A598" s="28">
        <v>597</v>
      </c>
      <c r="B598" s="28"/>
      <c r="C598" s="28"/>
      <c r="D598" s="29"/>
      <c r="E598" s="35">
        <f t="shared" si="52"/>
        <v>0</v>
      </c>
      <c r="F598" s="35">
        <f t="shared" si="53"/>
        <v>0</v>
      </c>
      <c r="G598" s="35">
        <f t="shared" si="54"/>
        <v>0</v>
      </c>
      <c r="H598" s="30">
        <v>0.2</v>
      </c>
      <c r="I598" s="30">
        <f t="shared" si="55"/>
        <v>0</v>
      </c>
      <c r="J598" s="30">
        <f t="shared" si="56"/>
        <v>0</v>
      </c>
    </row>
    <row r="599" spans="1:10">
      <c r="A599" s="28">
        <v>598</v>
      </c>
      <c r="B599" s="28"/>
      <c r="C599" s="28"/>
      <c r="D599" s="29"/>
      <c r="E599" s="35">
        <f t="shared" si="52"/>
        <v>0</v>
      </c>
      <c r="F599" s="35">
        <f t="shared" si="53"/>
        <v>0</v>
      </c>
      <c r="G599" s="35">
        <f t="shared" si="54"/>
        <v>0</v>
      </c>
      <c r="H599" s="30">
        <v>0.2</v>
      </c>
      <c r="I599" s="30">
        <f t="shared" si="55"/>
        <v>0</v>
      </c>
      <c r="J599" s="30">
        <f t="shared" si="56"/>
        <v>0</v>
      </c>
    </row>
    <row r="600" spans="1:10">
      <c r="A600" s="28">
        <v>599</v>
      </c>
      <c r="B600" s="28"/>
      <c r="C600" s="28"/>
      <c r="D600" s="29"/>
      <c r="E600" s="35">
        <f t="shared" si="52"/>
        <v>0</v>
      </c>
      <c r="F600" s="35">
        <f t="shared" si="53"/>
        <v>0</v>
      </c>
      <c r="G600" s="35">
        <f t="shared" si="54"/>
        <v>0</v>
      </c>
      <c r="H600" s="30">
        <v>0.2</v>
      </c>
      <c r="I600" s="30">
        <f t="shared" si="55"/>
        <v>0</v>
      </c>
      <c r="J600" s="30">
        <f t="shared" si="56"/>
        <v>0</v>
      </c>
    </row>
    <row r="601" spans="1:10">
      <c r="A601" s="28">
        <v>600</v>
      </c>
      <c r="B601" s="28"/>
      <c r="C601" s="28"/>
      <c r="D601" s="29"/>
      <c r="E601" s="35">
        <f t="shared" si="52"/>
        <v>0</v>
      </c>
      <c r="F601" s="35">
        <f t="shared" si="53"/>
        <v>0</v>
      </c>
      <c r="G601" s="35">
        <f t="shared" si="54"/>
        <v>0</v>
      </c>
      <c r="H601" s="30">
        <v>0.2</v>
      </c>
      <c r="I601" s="30">
        <f t="shared" si="55"/>
        <v>0</v>
      </c>
      <c r="J601" s="30">
        <f t="shared" si="56"/>
        <v>0</v>
      </c>
    </row>
    <row r="602" spans="1:10">
      <c r="A602" s="28">
        <v>601</v>
      </c>
      <c r="B602" s="28"/>
      <c r="C602" s="28"/>
      <c r="D602" s="29"/>
      <c r="E602" s="35">
        <f t="shared" si="52"/>
        <v>0</v>
      </c>
      <c r="F602" s="35">
        <f t="shared" si="53"/>
        <v>0</v>
      </c>
      <c r="G602" s="35">
        <f t="shared" si="54"/>
        <v>0</v>
      </c>
      <c r="H602" s="30">
        <v>0.2</v>
      </c>
      <c r="I602" s="30">
        <f t="shared" si="55"/>
        <v>0</v>
      </c>
      <c r="J602" s="30">
        <f t="shared" si="56"/>
        <v>0</v>
      </c>
    </row>
    <row r="603" spans="1:10">
      <c r="A603" s="28">
        <v>602</v>
      </c>
      <c r="B603" s="28"/>
      <c r="C603" s="28"/>
      <c r="D603" s="29"/>
      <c r="E603" s="35">
        <f t="shared" si="52"/>
        <v>0</v>
      </c>
      <c r="F603" s="35">
        <f t="shared" si="53"/>
        <v>0</v>
      </c>
      <c r="G603" s="35">
        <f t="shared" si="54"/>
        <v>0</v>
      </c>
      <c r="H603" s="30">
        <v>0.2</v>
      </c>
      <c r="I603" s="30">
        <f t="shared" si="55"/>
        <v>0</v>
      </c>
      <c r="J603" s="30">
        <f t="shared" si="56"/>
        <v>0</v>
      </c>
    </row>
    <row r="604" spans="1:10">
      <c r="A604" s="28">
        <v>603</v>
      </c>
      <c r="B604" s="28"/>
      <c r="C604" s="28"/>
      <c r="D604" s="29"/>
      <c r="E604" s="35">
        <f t="shared" si="52"/>
        <v>0</v>
      </c>
      <c r="F604" s="35">
        <f t="shared" si="53"/>
        <v>0</v>
      </c>
      <c r="G604" s="35">
        <f t="shared" si="54"/>
        <v>0</v>
      </c>
      <c r="H604" s="30">
        <v>0.2</v>
      </c>
      <c r="I604" s="30">
        <f t="shared" si="55"/>
        <v>0</v>
      </c>
      <c r="J604" s="30">
        <f t="shared" si="56"/>
        <v>0</v>
      </c>
    </row>
    <row r="605" spans="1:10">
      <c r="A605" s="28">
        <v>604</v>
      </c>
      <c r="B605" s="28"/>
      <c r="C605" s="28"/>
      <c r="D605" s="29"/>
      <c r="E605" s="35">
        <f t="shared" si="52"/>
        <v>0</v>
      </c>
      <c r="F605" s="35">
        <f t="shared" si="53"/>
        <v>0</v>
      </c>
      <c r="G605" s="35">
        <f t="shared" si="54"/>
        <v>0</v>
      </c>
      <c r="H605" s="30">
        <v>0.2</v>
      </c>
      <c r="I605" s="30">
        <f t="shared" si="55"/>
        <v>0</v>
      </c>
      <c r="J605" s="30">
        <f t="shared" si="56"/>
        <v>0</v>
      </c>
    </row>
    <row r="606" spans="1:10">
      <c r="A606" s="28">
        <v>605</v>
      </c>
      <c r="B606" s="28"/>
      <c r="C606" s="28"/>
      <c r="D606" s="29"/>
      <c r="E606" s="35">
        <f t="shared" si="52"/>
        <v>0</v>
      </c>
      <c r="F606" s="35">
        <f t="shared" si="53"/>
        <v>0</v>
      </c>
      <c r="G606" s="35">
        <f t="shared" si="54"/>
        <v>0</v>
      </c>
      <c r="H606" s="30">
        <v>0.2</v>
      </c>
      <c r="I606" s="30">
        <f t="shared" si="55"/>
        <v>0</v>
      </c>
      <c r="J606" s="30">
        <f t="shared" si="56"/>
        <v>0</v>
      </c>
    </row>
    <row r="607" spans="1:10">
      <c r="A607" s="28">
        <v>606</v>
      </c>
      <c r="B607" s="28"/>
      <c r="C607" s="28"/>
      <c r="D607" s="29"/>
      <c r="E607" s="35">
        <f t="shared" si="52"/>
        <v>0</v>
      </c>
      <c r="F607" s="35">
        <f t="shared" si="53"/>
        <v>0</v>
      </c>
      <c r="G607" s="35">
        <f t="shared" si="54"/>
        <v>0</v>
      </c>
      <c r="H607" s="30">
        <v>0.2</v>
      </c>
      <c r="I607" s="30">
        <f t="shared" si="55"/>
        <v>0</v>
      </c>
      <c r="J607" s="30">
        <f t="shared" si="56"/>
        <v>0</v>
      </c>
    </row>
    <row r="608" spans="1:10">
      <c r="A608" s="28">
        <v>607</v>
      </c>
      <c r="B608" s="28"/>
      <c r="C608" s="28"/>
      <c r="D608" s="29"/>
      <c r="E608" s="35">
        <f t="shared" si="52"/>
        <v>0</v>
      </c>
      <c r="F608" s="35">
        <f t="shared" si="53"/>
        <v>0</v>
      </c>
      <c r="G608" s="35">
        <f t="shared" si="54"/>
        <v>0</v>
      </c>
      <c r="H608" s="30">
        <v>0.2</v>
      </c>
      <c r="I608" s="30">
        <f t="shared" si="55"/>
        <v>0</v>
      </c>
      <c r="J608" s="30">
        <f t="shared" si="56"/>
        <v>0</v>
      </c>
    </row>
    <row r="609" spans="1:10">
      <c r="A609" s="28">
        <v>608</v>
      </c>
      <c r="B609" s="28"/>
      <c r="C609" s="28"/>
      <c r="D609" s="29"/>
      <c r="E609" s="35">
        <f t="shared" si="52"/>
        <v>0</v>
      </c>
      <c r="F609" s="35">
        <f t="shared" si="53"/>
        <v>0</v>
      </c>
      <c r="G609" s="35">
        <f t="shared" si="54"/>
        <v>0</v>
      </c>
      <c r="H609" s="30">
        <v>0.2</v>
      </c>
      <c r="I609" s="30">
        <f t="shared" si="55"/>
        <v>0</v>
      </c>
      <c r="J609" s="30">
        <f t="shared" si="56"/>
        <v>0</v>
      </c>
    </row>
    <row r="610" spans="1:10">
      <c r="A610" s="28">
        <v>609</v>
      </c>
      <c r="B610" s="28"/>
      <c r="C610" s="28"/>
      <c r="D610" s="29"/>
      <c r="E610" s="35">
        <f t="shared" si="52"/>
        <v>0</v>
      </c>
      <c r="F610" s="35">
        <f t="shared" si="53"/>
        <v>0</v>
      </c>
      <c r="G610" s="35">
        <f t="shared" si="54"/>
        <v>0</v>
      </c>
      <c r="H610" s="30">
        <v>0.2</v>
      </c>
      <c r="I610" s="30">
        <f t="shared" si="55"/>
        <v>0</v>
      </c>
      <c r="J610" s="30">
        <f t="shared" si="56"/>
        <v>0</v>
      </c>
    </row>
    <row r="611" spans="1:10">
      <c r="A611" s="28">
        <v>610</v>
      </c>
      <c r="B611" s="28"/>
      <c r="C611" s="28"/>
      <c r="D611" s="29"/>
      <c r="E611" s="35">
        <f t="shared" si="52"/>
        <v>0</v>
      </c>
      <c r="F611" s="35">
        <f t="shared" si="53"/>
        <v>0</v>
      </c>
      <c r="G611" s="35">
        <f t="shared" si="54"/>
        <v>0</v>
      </c>
      <c r="H611" s="30">
        <v>0.2</v>
      </c>
      <c r="I611" s="30">
        <f t="shared" si="55"/>
        <v>0</v>
      </c>
      <c r="J611" s="30">
        <f t="shared" si="56"/>
        <v>0</v>
      </c>
    </row>
    <row r="612" spans="1:10">
      <c r="A612" s="28">
        <v>611</v>
      </c>
      <c r="B612" s="28"/>
      <c r="C612" s="28"/>
      <c r="D612" s="29"/>
      <c r="E612" s="35">
        <f t="shared" si="52"/>
        <v>0</v>
      </c>
      <c r="F612" s="35">
        <f t="shared" si="53"/>
        <v>0</v>
      </c>
      <c r="G612" s="35">
        <f t="shared" si="54"/>
        <v>0</v>
      </c>
      <c r="H612" s="30">
        <v>0.2</v>
      </c>
      <c r="I612" s="30">
        <f t="shared" si="55"/>
        <v>0</v>
      </c>
      <c r="J612" s="30">
        <f t="shared" si="56"/>
        <v>0</v>
      </c>
    </row>
    <row r="613" spans="1:10">
      <c r="A613" s="28">
        <v>612</v>
      </c>
      <c r="B613" s="28"/>
      <c r="C613" s="28"/>
      <c r="D613" s="29"/>
      <c r="E613" s="35">
        <f t="shared" si="52"/>
        <v>0</v>
      </c>
      <c r="F613" s="35">
        <f t="shared" si="53"/>
        <v>0</v>
      </c>
      <c r="G613" s="35">
        <f t="shared" si="54"/>
        <v>0</v>
      </c>
      <c r="H613" s="30">
        <v>0.2</v>
      </c>
      <c r="I613" s="30">
        <f t="shared" si="55"/>
        <v>0</v>
      </c>
      <c r="J613" s="30">
        <f t="shared" si="56"/>
        <v>0</v>
      </c>
    </row>
    <row r="614" spans="1:10">
      <c r="A614" s="28">
        <v>613</v>
      </c>
      <c r="B614" s="28"/>
      <c r="C614" s="28"/>
      <c r="D614" s="29"/>
      <c r="E614" s="35">
        <f t="shared" si="52"/>
        <v>0</v>
      </c>
      <c r="F614" s="35">
        <f t="shared" si="53"/>
        <v>0</v>
      </c>
      <c r="G614" s="35">
        <f t="shared" si="54"/>
        <v>0</v>
      </c>
      <c r="H614" s="30">
        <v>0.2</v>
      </c>
      <c r="I614" s="30">
        <f t="shared" si="55"/>
        <v>0</v>
      </c>
      <c r="J614" s="30">
        <f t="shared" si="56"/>
        <v>0</v>
      </c>
    </row>
    <row r="615" spans="1:10">
      <c r="A615" s="28">
        <v>614</v>
      </c>
      <c r="B615" s="28"/>
      <c r="C615" s="28"/>
      <c r="D615" s="29"/>
      <c r="E615" s="35">
        <f t="shared" si="52"/>
        <v>0</v>
      </c>
      <c r="F615" s="35">
        <f t="shared" si="53"/>
        <v>0</v>
      </c>
      <c r="G615" s="35">
        <f t="shared" si="54"/>
        <v>0</v>
      </c>
      <c r="H615" s="30">
        <v>0.2</v>
      </c>
      <c r="I615" s="30">
        <f t="shared" si="55"/>
        <v>0</v>
      </c>
      <c r="J615" s="30">
        <f t="shared" si="56"/>
        <v>0</v>
      </c>
    </row>
    <row r="616" spans="1:10">
      <c r="A616" s="28">
        <v>615</v>
      </c>
      <c r="B616" s="28"/>
      <c r="C616" s="28"/>
      <c r="D616" s="29"/>
      <c r="E616" s="35">
        <f t="shared" si="52"/>
        <v>0</v>
      </c>
      <c r="F616" s="35">
        <f t="shared" si="53"/>
        <v>0</v>
      </c>
      <c r="G616" s="35">
        <f t="shared" si="54"/>
        <v>0</v>
      </c>
      <c r="H616" s="30">
        <v>0.2</v>
      </c>
      <c r="I616" s="30">
        <f t="shared" si="55"/>
        <v>0</v>
      </c>
      <c r="J616" s="30">
        <f t="shared" si="56"/>
        <v>0</v>
      </c>
    </row>
    <row r="617" spans="1:10">
      <c r="A617" s="28">
        <v>616</v>
      </c>
      <c r="B617" s="28"/>
      <c r="C617" s="28"/>
      <c r="D617" s="29"/>
      <c r="E617" s="35">
        <f t="shared" si="52"/>
        <v>0</v>
      </c>
      <c r="F617" s="35">
        <f t="shared" si="53"/>
        <v>0</v>
      </c>
      <c r="G617" s="35">
        <f t="shared" si="54"/>
        <v>0</v>
      </c>
      <c r="H617" s="30">
        <v>0.2</v>
      </c>
      <c r="I617" s="30">
        <f t="shared" si="55"/>
        <v>0</v>
      </c>
      <c r="J617" s="30">
        <f t="shared" si="56"/>
        <v>0</v>
      </c>
    </row>
    <row r="618" spans="1:10">
      <c r="A618" s="28">
        <v>617</v>
      </c>
      <c r="B618" s="28"/>
      <c r="C618" s="28"/>
      <c r="D618" s="29"/>
      <c r="E618" s="35">
        <f t="shared" si="52"/>
        <v>0</v>
      </c>
      <c r="F618" s="35">
        <f t="shared" si="53"/>
        <v>0</v>
      </c>
      <c r="G618" s="35">
        <f t="shared" si="54"/>
        <v>0</v>
      </c>
      <c r="H618" s="30">
        <v>0.2</v>
      </c>
      <c r="I618" s="30">
        <f t="shared" si="55"/>
        <v>0</v>
      </c>
      <c r="J618" s="30">
        <f t="shared" si="56"/>
        <v>0</v>
      </c>
    </row>
    <row r="619" spans="1:10">
      <c r="A619" s="28">
        <v>618</v>
      </c>
      <c r="B619" s="28"/>
      <c r="C619" s="28"/>
      <c r="D619" s="29"/>
      <c r="E619" s="35">
        <f t="shared" si="52"/>
        <v>0</v>
      </c>
      <c r="F619" s="35">
        <f t="shared" si="53"/>
        <v>0</v>
      </c>
      <c r="G619" s="35">
        <f t="shared" si="54"/>
        <v>0</v>
      </c>
      <c r="H619" s="30">
        <v>0.2</v>
      </c>
      <c r="I619" s="30">
        <f t="shared" si="55"/>
        <v>0</v>
      </c>
      <c r="J619" s="30">
        <f t="shared" si="56"/>
        <v>0</v>
      </c>
    </row>
    <row r="620" spans="1:10">
      <c r="A620" s="28">
        <v>619</v>
      </c>
      <c r="B620" s="28"/>
      <c r="C620" s="28"/>
      <c r="D620" s="29"/>
      <c r="E620" s="35">
        <f t="shared" si="52"/>
        <v>0</v>
      </c>
      <c r="F620" s="35">
        <f t="shared" si="53"/>
        <v>0</v>
      </c>
      <c r="G620" s="35">
        <f t="shared" si="54"/>
        <v>0</v>
      </c>
      <c r="H620" s="30">
        <v>0.2</v>
      </c>
      <c r="I620" s="30">
        <f t="shared" si="55"/>
        <v>0</v>
      </c>
      <c r="J620" s="30">
        <f t="shared" si="56"/>
        <v>0</v>
      </c>
    </row>
    <row r="621" spans="1:10">
      <c r="A621" s="28">
        <v>620</v>
      </c>
      <c r="B621" s="28"/>
      <c r="C621" s="28"/>
      <c r="D621" s="29"/>
      <c r="E621" s="35">
        <f t="shared" si="52"/>
        <v>0</v>
      </c>
      <c r="F621" s="35">
        <f t="shared" si="53"/>
        <v>0</v>
      </c>
      <c r="G621" s="35">
        <f t="shared" si="54"/>
        <v>0</v>
      </c>
      <c r="H621" s="30">
        <v>0.2</v>
      </c>
      <c r="I621" s="30">
        <f t="shared" si="55"/>
        <v>0</v>
      </c>
      <c r="J621" s="30">
        <f t="shared" si="56"/>
        <v>0</v>
      </c>
    </row>
    <row r="622" spans="1:10">
      <c r="A622" s="28">
        <v>621</v>
      </c>
      <c r="B622" s="28"/>
      <c r="C622" s="28"/>
      <c r="D622" s="29"/>
      <c r="E622" s="35">
        <f t="shared" si="52"/>
        <v>0</v>
      </c>
      <c r="F622" s="35">
        <f t="shared" si="53"/>
        <v>0</v>
      </c>
      <c r="G622" s="35">
        <f t="shared" si="54"/>
        <v>0</v>
      </c>
      <c r="H622" s="30">
        <v>0.2</v>
      </c>
      <c r="I622" s="30">
        <f t="shared" si="55"/>
        <v>0</v>
      </c>
      <c r="J622" s="30">
        <f t="shared" si="56"/>
        <v>0</v>
      </c>
    </row>
    <row r="623" spans="1:10">
      <c r="A623" s="28">
        <v>622</v>
      </c>
      <c r="B623" s="28"/>
      <c r="C623" s="28"/>
      <c r="D623" s="29"/>
      <c r="E623" s="35">
        <f t="shared" si="52"/>
        <v>0</v>
      </c>
      <c r="F623" s="35">
        <f t="shared" si="53"/>
        <v>0</v>
      </c>
      <c r="G623" s="35">
        <f t="shared" si="54"/>
        <v>0</v>
      </c>
      <c r="H623" s="30">
        <v>0.2</v>
      </c>
      <c r="I623" s="30">
        <f t="shared" si="55"/>
        <v>0</v>
      </c>
      <c r="J623" s="30">
        <f t="shared" si="56"/>
        <v>0</v>
      </c>
    </row>
    <row r="624" spans="1:10">
      <c r="A624" s="28">
        <v>623</v>
      </c>
      <c r="B624" s="28"/>
      <c r="C624" s="28"/>
      <c r="D624" s="29"/>
      <c r="E624" s="35">
        <f t="shared" si="52"/>
        <v>0</v>
      </c>
      <c r="F624" s="35">
        <f t="shared" si="53"/>
        <v>0</v>
      </c>
      <c r="G624" s="35">
        <f t="shared" si="54"/>
        <v>0</v>
      </c>
      <c r="H624" s="30">
        <v>0.2</v>
      </c>
      <c r="I624" s="30">
        <f t="shared" si="55"/>
        <v>0</v>
      </c>
      <c r="J624" s="30">
        <f t="shared" si="56"/>
        <v>0</v>
      </c>
    </row>
    <row r="625" spans="1:10">
      <c r="A625" s="28">
        <v>624</v>
      </c>
      <c r="B625" s="28"/>
      <c r="C625" s="28"/>
      <c r="D625" s="29"/>
      <c r="E625" s="35">
        <f t="shared" si="52"/>
        <v>0</v>
      </c>
      <c r="F625" s="35">
        <f t="shared" si="53"/>
        <v>0</v>
      </c>
      <c r="G625" s="35">
        <f t="shared" si="54"/>
        <v>0</v>
      </c>
      <c r="H625" s="30">
        <v>0.2</v>
      </c>
      <c r="I625" s="30">
        <f t="shared" si="55"/>
        <v>0</v>
      </c>
      <c r="J625" s="30">
        <f t="shared" si="56"/>
        <v>0</v>
      </c>
    </row>
    <row r="626" spans="1:10">
      <c r="A626" s="28">
        <v>625</v>
      </c>
      <c r="B626" s="28"/>
      <c r="C626" s="28"/>
      <c r="D626" s="29"/>
      <c r="E626" s="35">
        <f t="shared" si="52"/>
        <v>0</v>
      </c>
      <c r="F626" s="35">
        <f t="shared" si="53"/>
        <v>0</v>
      </c>
      <c r="G626" s="35">
        <f t="shared" si="54"/>
        <v>0</v>
      </c>
      <c r="H626" s="30">
        <v>0.2</v>
      </c>
      <c r="I626" s="30">
        <f t="shared" si="55"/>
        <v>0</v>
      </c>
      <c r="J626" s="30">
        <f t="shared" si="56"/>
        <v>0</v>
      </c>
    </row>
    <row r="627" spans="1:10">
      <c r="A627" s="28">
        <v>626</v>
      </c>
      <c r="B627" s="28"/>
      <c r="C627" s="28"/>
      <c r="D627" s="29"/>
      <c r="E627" s="35">
        <f t="shared" si="52"/>
        <v>0</v>
      </c>
      <c r="F627" s="35">
        <f t="shared" si="53"/>
        <v>0</v>
      </c>
      <c r="G627" s="35">
        <f t="shared" si="54"/>
        <v>0</v>
      </c>
      <c r="H627" s="30">
        <v>0.2</v>
      </c>
      <c r="I627" s="30">
        <f t="shared" si="55"/>
        <v>0</v>
      </c>
      <c r="J627" s="30">
        <f t="shared" si="56"/>
        <v>0</v>
      </c>
    </row>
    <row r="628" spans="1:10">
      <c r="A628" s="28">
        <v>627</v>
      </c>
      <c r="B628" s="28"/>
      <c r="C628" s="28"/>
      <c r="D628" s="29"/>
      <c r="E628" s="35">
        <f t="shared" si="52"/>
        <v>0</v>
      </c>
      <c r="F628" s="35">
        <f t="shared" si="53"/>
        <v>0</v>
      </c>
      <c r="G628" s="35">
        <f t="shared" si="54"/>
        <v>0</v>
      </c>
      <c r="H628" s="30">
        <v>0.2</v>
      </c>
      <c r="I628" s="30">
        <f t="shared" si="55"/>
        <v>0</v>
      </c>
      <c r="J628" s="30">
        <f t="shared" si="56"/>
        <v>0</v>
      </c>
    </row>
    <row r="629" spans="1:10">
      <c r="A629" s="28">
        <v>628</v>
      </c>
      <c r="B629" s="28"/>
      <c r="C629" s="28"/>
      <c r="D629" s="29"/>
      <c r="E629" s="35">
        <f t="shared" si="52"/>
        <v>0</v>
      </c>
      <c r="F629" s="35">
        <f t="shared" si="53"/>
        <v>0</v>
      </c>
      <c r="G629" s="35">
        <f t="shared" si="54"/>
        <v>0</v>
      </c>
      <c r="H629" s="30">
        <v>0.2</v>
      </c>
      <c r="I629" s="30">
        <f t="shared" si="55"/>
        <v>0</v>
      </c>
      <c r="J629" s="30">
        <f t="shared" si="56"/>
        <v>0</v>
      </c>
    </row>
    <row r="630" spans="1:10">
      <c r="A630" s="28">
        <v>629</v>
      </c>
      <c r="B630" s="28"/>
      <c r="C630" s="28"/>
      <c r="D630" s="29"/>
      <c r="E630" s="35">
        <f t="shared" si="52"/>
        <v>0</v>
      </c>
      <c r="F630" s="35">
        <f t="shared" si="53"/>
        <v>0</v>
      </c>
      <c r="G630" s="35">
        <f t="shared" si="54"/>
        <v>0</v>
      </c>
      <c r="H630" s="30">
        <v>0.2</v>
      </c>
      <c r="I630" s="30">
        <f t="shared" si="55"/>
        <v>0</v>
      </c>
      <c r="J630" s="30">
        <f t="shared" si="56"/>
        <v>0</v>
      </c>
    </row>
    <row r="631" spans="1:10">
      <c r="A631" s="28">
        <v>630</v>
      </c>
      <c r="B631" s="28"/>
      <c r="C631" s="28"/>
      <c r="D631" s="29"/>
      <c r="E631" s="35">
        <f t="shared" si="52"/>
        <v>0</v>
      </c>
      <c r="F631" s="35">
        <f t="shared" si="53"/>
        <v>0</v>
      </c>
      <c r="G631" s="35">
        <f t="shared" si="54"/>
        <v>0</v>
      </c>
      <c r="H631" s="30">
        <v>0.2</v>
      </c>
      <c r="I631" s="30">
        <f t="shared" si="55"/>
        <v>0</v>
      </c>
      <c r="J631" s="30">
        <f t="shared" si="56"/>
        <v>0</v>
      </c>
    </row>
    <row r="632" spans="1:10">
      <c r="A632" s="28">
        <v>631</v>
      </c>
      <c r="B632" s="28"/>
      <c r="C632" s="28"/>
      <c r="D632" s="29"/>
      <c r="E632" s="35">
        <f t="shared" si="52"/>
        <v>0</v>
      </c>
      <c r="F632" s="35">
        <f t="shared" si="53"/>
        <v>0</v>
      </c>
      <c r="G632" s="35">
        <f t="shared" si="54"/>
        <v>0</v>
      </c>
      <c r="H632" s="30">
        <v>0.2</v>
      </c>
      <c r="I632" s="30">
        <f t="shared" si="55"/>
        <v>0</v>
      </c>
      <c r="J632" s="30">
        <f t="shared" si="56"/>
        <v>0</v>
      </c>
    </row>
    <row r="633" spans="1:10">
      <c r="A633" s="28">
        <v>632</v>
      </c>
      <c r="B633" s="28"/>
      <c r="C633" s="28"/>
      <c r="D633" s="29"/>
      <c r="E633" s="35">
        <f t="shared" si="52"/>
        <v>0</v>
      </c>
      <c r="F633" s="35">
        <f t="shared" si="53"/>
        <v>0</v>
      </c>
      <c r="G633" s="35">
        <f t="shared" si="54"/>
        <v>0</v>
      </c>
      <c r="H633" s="30">
        <v>0.2</v>
      </c>
      <c r="I633" s="30">
        <f t="shared" si="55"/>
        <v>0</v>
      </c>
      <c r="J633" s="30">
        <f t="shared" si="56"/>
        <v>0</v>
      </c>
    </row>
    <row r="634" spans="1:10">
      <c r="A634" s="28">
        <v>633</v>
      </c>
      <c r="B634" s="28"/>
      <c r="C634" s="28"/>
      <c r="D634" s="29"/>
      <c r="E634" s="35">
        <f t="shared" si="52"/>
        <v>0</v>
      </c>
      <c r="F634" s="35">
        <f t="shared" si="53"/>
        <v>0</v>
      </c>
      <c r="G634" s="35">
        <f t="shared" si="54"/>
        <v>0</v>
      </c>
      <c r="H634" s="30">
        <v>0.2</v>
      </c>
      <c r="I634" s="30">
        <f t="shared" si="55"/>
        <v>0</v>
      </c>
      <c r="J634" s="30">
        <f t="shared" si="56"/>
        <v>0</v>
      </c>
    </row>
    <row r="635" spans="1:10">
      <c r="A635" s="28">
        <v>634</v>
      </c>
      <c r="B635" s="28"/>
      <c r="C635" s="28"/>
      <c r="D635" s="29"/>
      <c r="E635" s="35">
        <f t="shared" si="52"/>
        <v>0</v>
      </c>
      <c r="F635" s="35">
        <f t="shared" si="53"/>
        <v>0</v>
      </c>
      <c r="G635" s="35">
        <f t="shared" si="54"/>
        <v>0</v>
      </c>
      <c r="H635" s="30">
        <v>0.2</v>
      </c>
      <c r="I635" s="30">
        <f t="shared" si="55"/>
        <v>0</v>
      </c>
      <c r="J635" s="30">
        <f t="shared" si="56"/>
        <v>0</v>
      </c>
    </row>
    <row r="636" spans="1:10">
      <c r="A636" s="28">
        <v>635</v>
      </c>
      <c r="B636" s="28"/>
      <c r="C636" s="28"/>
      <c r="D636" s="29"/>
      <c r="E636" s="35">
        <f t="shared" si="52"/>
        <v>0</v>
      </c>
      <c r="F636" s="35">
        <f t="shared" si="53"/>
        <v>0</v>
      </c>
      <c r="G636" s="35">
        <f t="shared" si="54"/>
        <v>0</v>
      </c>
      <c r="H636" s="30">
        <v>0.2</v>
      </c>
      <c r="I636" s="30">
        <f t="shared" si="55"/>
        <v>0</v>
      </c>
      <c r="J636" s="30">
        <f t="shared" si="56"/>
        <v>0</v>
      </c>
    </row>
    <row r="637" spans="1:10">
      <c r="A637" s="28">
        <v>636</v>
      </c>
      <c r="B637" s="28"/>
      <c r="C637" s="28"/>
      <c r="D637" s="29"/>
      <c r="E637" s="35">
        <f t="shared" si="52"/>
        <v>0</v>
      </c>
      <c r="F637" s="35">
        <f t="shared" si="53"/>
        <v>0</v>
      </c>
      <c r="G637" s="35">
        <f t="shared" si="54"/>
        <v>0</v>
      </c>
      <c r="H637" s="30">
        <v>0.2</v>
      </c>
      <c r="I637" s="30">
        <f t="shared" si="55"/>
        <v>0</v>
      </c>
      <c r="J637" s="30">
        <f t="shared" si="56"/>
        <v>0</v>
      </c>
    </row>
    <row r="638" spans="1:10">
      <c r="A638" s="28">
        <v>637</v>
      </c>
      <c r="B638" s="28"/>
      <c r="C638" s="28"/>
      <c r="D638" s="29"/>
      <c r="E638" s="35">
        <f t="shared" si="52"/>
        <v>0</v>
      </c>
      <c r="F638" s="35">
        <f t="shared" si="53"/>
        <v>0</v>
      </c>
      <c r="G638" s="35">
        <f t="shared" si="54"/>
        <v>0</v>
      </c>
      <c r="H638" s="30">
        <v>0.2</v>
      </c>
      <c r="I638" s="30">
        <f t="shared" si="55"/>
        <v>0</v>
      </c>
      <c r="J638" s="30">
        <f t="shared" si="56"/>
        <v>0</v>
      </c>
    </row>
    <row r="639" spans="1:10">
      <c r="A639" s="28">
        <v>638</v>
      </c>
      <c r="B639" s="28"/>
      <c r="C639" s="28"/>
      <c r="D639" s="29"/>
      <c r="E639" s="35">
        <f t="shared" si="52"/>
        <v>0</v>
      </c>
      <c r="F639" s="35">
        <f t="shared" si="53"/>
        <v>0</v>
      </c>
      <c r="G639" s="35">
        <f t="shared" si="54"/>
        <v>0</v>
      </c>
      <c r="H639" s="30">
        <v>0.2</v>
      </c>
      <c r="I639" s="30">
        <f t="shared" si="55"/>
        <v>0</v>
      </c>
      <c r="J639" s="30">
        <f t="shared" si="56"/>
        <v>0</v>
      </c>
    </row>
    <row r="640" spans="1:10">
      <c r="A640" s="28">
        <v>639</v>
      </c>
      <c r="B640" s="28"/>
      <c r="C640" s="28"/>
      <c r="D640" s="29"/>
      <c r="E640" s="35">
        <f t="shared" si="52"/>
        <v>0</v>
      </c>
      <c r="F640" s="35">
        <f t="shared" si="53"/>
        <v>0</v>
      </c>
      <c r="G640" s="35">
        <f t="shared" si="54"/>
        <v>0</v>
      </c>
      <c r="H640" s="30">
        <v>0.2</v>
      </c>
      <c r="I640" s="30">
        <f t="shared" si="55"/>
        <v>0</v>
      </c>
      <c r="J640" s="30">
        <f t="shared" si="56"/>
        <v>0</v>
      </c>
    </row>
    <row r="641" spans="1:10">
      <c r="A641" s="28">
        <v>640</v>
      </c>
      <c r="B641" s="28"/>
      <c r="C641" s="28"/>
      <c r="D641" s="29"/>
      <c r="E641" s="35">
        <f t="shared" si="52"/>
        <v>0</v>
      </c>
      <c r="F641" s="35">
        <f t="shared" si="53"/>
        <v>0</v>
      </c>
      <c r="G641" s="35">
        <f t="shared" si="54"/>
        <v>0</v>
      </c>
      <c r="H641" s="30">
        <v>0.2</v>
      </c>
      <c r="I641" s="30">
        <f t="shared" si="55"/>
        <v>0</v>
      </c>
      <c r="J641" s="30">
        <f t="shared" si="56"/>
        <v>0</v>
      </c>
    </row>
    <row r="642" spans="1:10">
      <c r="A642" s="28">
        <v>641</v>
      </c>
      <c r="B642" s="28"/>
      <c r="C642" s="28"/>
      <c r="D642" s="29"/>
      <c r="E642" s="35">
        <f t="shared" si="52"/>
        <v>0</v>
      </c>
      <c r="F642" s="35">
        <f t="shared" si="53"/>
        <v>0</v>
      </c>
      <c r="G642" s="35">
        <f t="shared" si="54"/>
        <v>0</v>
      </c>
      <c r="H642" s="30">
        <v>0.2</v>
      </c>
      <c r="I642" s="30">
        <f t="shared" si="55"/>
        <v>0</v>
      </c>
      <c r="J642" s="30">
        <f t="shared" si="56"/>
        <v>0</v>
      </c>
    </row>
    <row r="643" spans="1:10">
      <c r="A643" s="28">
        <v>642</v>
      </c>
      <c r="B643" s="28"/>
      <c r="C643" s="28"/>
      <c r="D643" s="29"/>
      <c r="E643" s="35">
        <f t="shared" ref="E643:E706" si="57">IF(D643&gt;0,IF(D643&lt;=4000,800,ROUND(D643*20%,2)),0)</f>
        <v>0</v>
      </c>
      <c r="F643" s="35">
        <f t="shared" si="53"/>
        <v>0</v>
      </c>
      <c r="G643" s="35">
        <f t="shared" si="54"/>
        <v>0</v>
      </c>
      <c r="H643" s="30">
        <v>0.2</v>
      </c>
      <c r="I643" s="30">
        <f t="shared" si="55"/>
        <v>0</v>
      </c>
      <c r="J643" s="30">
        <f t="shared" si="56"/>
        <v>0</v>
      </c>
    </row>
    <row r="644" spans="1:10">
      <c r="A644" s="28">
        <v>643</v>
      </c>
      <c r="B644" s="28"/>
      <c r="C644" s="28"/>
      <c r="D644" s="29"/>
      <c r="E644" s="35">
        <f t="shared" si="57"/>
        <v>0</v>
      </c>
      <c r="F644" s="35">
        <f t="shared" si="53"/>
        <v>0</v>
      </c>
      <c r="G644" s="35">
        <f t="shared" si="54"/>
        <v>0</v>
      </c>
      <c r="H644" s="30">
        <v>0.2</v>
      </c>
      <c r="I644" s="30">
        <f t="shared" si="55"/>
        <v>0</v>
      </c>
      <c r="J644" s="30">
        <f t="shared" si="56"/>
        <v>0</v>
      </c>
    </row>
    <row r="645" spans="1:10">
      <c r="A645" s="28">
        <v>644</v>
      </c>
      <c r="B645" s="28"/>
      <c r="C645" s="28"/>
      <c r="D645" s="29"/>
      <c r="E645" s="35">
        <f t="shared" si="57"/>
        <v>0</v>
      </c>
      <c r="F645" s="35">
        <f t="shared" si="53"/>
        <v>0</v>
      </c>
      <c r="G645" s="35">
        <f t="shared" si="54"/>
        <v>0</v>
      </c>
      <c r="H645" s="30">
        <v>0.2</v>
      </c>
      <c r="I645" s="30">
        <f t="shared" si="55"/>
        <v>0</v>
      </c>
      <c r="J645" s="30">
        <f t="shared" si="56"/>
        <v>0</v>
      </c>
    </row>
    <row r="646" spans="1:10">
      <c r="A646" s="28">
        <v>645</v>
      </c>
      <c r="B646" s="28"/>
      <c r="C646" s="28"/>
      <c r="D646" s="29"/>
      <c r="E646" s="35">
        <f t="shared" si="57"/>
        <v>0</v>
      </c>
      <c r="F646" s="35">
        <f t="shared" si="53"/>
        <v>0</v>
      </c>
      <c r="G646" s="35">
        <f t="shared" si="54"/>
        <v>0</v>
      </c>
      <c r="H646" s="30">
        <v>0.2</v>
      </c>
      <c r="I646" s="30">
        <f t="shared" si="55"/>
        <v>0</v>
      </c>
      <c r="J646" s="30">
        <f t="shared" si="56"/>
        <v>0</v>
      </c>
    </row>
    <row r="647" spans="1:10">
      <c r="A647" s="28">
        <v>646</v>
      </c>
      <c r="B647" s="28"/>
      <c r="C647" s="28"/>
      <c r="D647" s="29"/>
      <c r="E647" s="35">
        <f t="shared" si="57"/>
        <v>0</v>
      </c>
      <c r="F647" s="35">
        <f t="shared" si="53"/>
        <v>0</v>
      </c>
      <c r="G647" s="35">
        <f t="shared" si="54"/>
        <v>0</v>
      </c>
      <c r="H647" s="30">
        <v>0.2</v>
      </c>
      <c r="I647" s="30">
        <f t="shared" si="55"/>
        <v>0</v>
      </c>
      <c r="J647" s="30">
        <f t="shared" si="56"/>
        <v>0</v>
      </c>
    </row>
    <row r="648" spans="1:10">
      <c r="A648" s="28">
        <v>647</v>
      </c>
      <c r="B648" s="28"/>
      <c r="C648" s="28"/>
      <c r="D648" s="29"/>
      <c r="E648" s="35">
        <f t="shared" si="57"/>
        <v>0</v>
      </c>
      <c r="F648" s="35">
        <f t="shared" si="53"/>
        <v>0</v>
      </c>
      <c r="G648" s="35">
        <f t="shared" si="54"/>
        <v>0</v>
      </c>
      <c r="H648" s="30">
        <v>0.2</v>
      </c>
      <c r="I648" s="30">
        <f t="shared" si="55"/>
        <v>0</v>
      </c>
      <c r="J648" s="30">
        <f t="shared" si="56"/>
        <v>0</v>
      </c>
    </row>
    <row r="649" spans="1:10">
      <c r="A649" s="28">
        <v>648</v>
      </c>
      <c r="B649" s="28"/>
      <c r="C649" s="28"/>
      <c r="D649" s="29"/>
      <c r="E649" s="35">
        <f t="shared" si="57"/>
        <v>0</v>
      </c>
      <c r="F649" s="35">
        <f t="shared" si="53"/>
        <v>0</v>
      </c>
      <c r="G649" s="35">
        <f t="shared" si="54"/>
        <v>0</v>
      </c>
      <c r="H649" s="30">
        <v>0.2</v>
      </c>
      <c r="I649" s="30">
        <f t="shared" si="55"/>
        <v>0</v>
      </c>
      <c r="J649" s="30">
        <f t="shared" si="56"/>
        <v>0</v>
      </c>
    </row>
    <row r="650" spans="1:10">
      <c r="A650" s="28">
        <v>649</v>
      </c>
      <c r="B650" s="28"/>
      <c r="C650" s="28"/>
      <c r="D650" s="29"/>
      <c r="E650" s="35">
        <f t="shared" si="57"/>
        <v>0</v>
      </c>
      <c r="F650" s="35">
        <f t="shared" ref="F650:F713" si="58">MAX(ROUND((D650-E650)*0.3,2),0)</f>
        <v>0</v>
      </c>
      <c r="G650" s="35">
        <f t="shared" ref="G650:G713" si="59">MAX((D650-E650-F650),0)</f>
        <v>0</v>
      </c>
      <c r="H650" s="30">
        <v>0.2</v>
      </c>
      <c r="I650" s="30">
        <f t="shared" ref="I650:I713" si="60">ROUND(G650*H650,2)</f>
        <v>0</v>
      </c>
      <c r="J650" s="30">
        <f t="shared" ref="J650:J713" si="61">ROUND(D650-I650,2)</f>
        <v>0</v>
      </c>
    </row>
    <row r="651" spans="1:10">
      <c r="A651" s="28">
        <v>650</v>
      </c>
      <c r="B651" s="28"/>
      <c r="C651" s="28"/>
      <c r="D651" s="29"/>
      <c r="E651" s="35">
        <f t="shared" si="57"/>
        <v>0</v>
      </c>
      <c r="F651" s="35">
        <f t="shared" si="58"/>
        <v>0</v>
      </c>
      <c r="G651" s="35">
        <f t="shared" si="59"/>
        <v>0</v>
      </c>
      <c r="H651" s="30">
        <v>0.2</v>
      </c>
      <c r="I651" s="30">
        <f t="shared" si="60"/>
        <v>0</v>
      </c>
      <c r="J651" s="30">
        <f t="shared" si="61"/>
        <v>0</v>
      </c>
    </row>
    <row r="652" spans="1:10">
      <c r="A652" s="28">
        <v>651</v>
      </c>
      <c r="B652" s="28"/>
      <c r="C652" s="28"/>
      <c r="D652" s="29"/>
      <c r="E652" s="35">
        <f t="shared" si="57"/>
        <v>0</v>
      </c>
      <c r="F652" s="35">
        <f t="shared" si="58"/>
        <v>0</v>
      </c>
      <c r="G652" s="35">
        <f t="shared" si="59"/>
        <v>0</v>
      </c>
      <c r="H652" s="30">
        <v>0.2</v>
      </c>
      <c r="I652" s="30">
        <f t="shared" si="60"/>
        <v>0</v>
      </c>
      <c r="J652" s="30">
        <f t="shared" si="61"/>
        <v>0</v>
      </c>
    </row>
    <row r="653" spans="1:10">
      <c r="A653" s="28">
        <v>652</v>
      </c>
      <c r="B653" s="28"/>
      <c r="C653" s="28"/>
      <c r="D653" s="29"/>
      <c r="E653" s="35">
        <f t="shared" si="57"/>
        <v>0</v>
      </c>
      <c r="F653" s="35">
        <f t="shared" si="58"/>
        <v>0</v>
      </c>
      <c r="G653" s="35">
        <f t="shared" si="59"/>
        <v>0</v>
      </c>
      <c r="H653" s="30">
        <v>0.2</v>
      </c>
      <c r="I653" s="30">
        <f t="shared" si="60"/>
        <v>0</v>
      </c>
      <c r="J653" s="30">
        <f t="shared" si="61"/>
        <v>0</v>
      </c>
    </row>
    <row r="654" spans="1:10">
      <c r="A654" s="28">
        <v>653</v>
      </c>
      <c r="B654" s="28"/>
      <c r="C654" s="28"/>
      <c r="D654" s="29"/>
      <c r="E654" s="35">
        <f t="shared" si="57"/>
        <v>0</v>
      </c>
      <c r="F654" s="35">
        <f t="shared" si="58"/>
        <v>0</v>
      </c>
      <c r="G654" s="35">
        <f t="shared" si="59"/>
        <v>0</v>
      </c>
      <c r="H654" s="30">
        <v>0.2</v>
      </c>
      <c r="I654" s="30">
        <f t="shared" si="60"/>
        <v>0</v>
      </c>
      <c r="J654" s="30">
        <f t="shared" si="61"/>
        <v>0</v>
      </c>
    </row>
    <row r="655" spans="1:10">
      <c r="A655" s="28">
        <v>654</v>
      </c>
      <c r="B655" s="28"/>
      <c r="C655" s="28"/>
      <c r="D655" s="29"/>
      <c r="E655" s="35">
        <f t="shared" si="57"/>
        <v>0</v>
      </c>
      <c r="F655" s="35">
        <f t="shared" si="58"/>
        <v>0</v>
      </c>
      <c r="G655" s="35">
        <f t="shared" si="59"/>
        <v>0</v>
      </c>
      <c r="H655" s="30">
        <v>0.2</v>
      </c>
      <c r="I655" s="30">
        <f t="shared" si="60"/>
        <v>0</v>
      </c>
      <c r="J655" s="30">
        <f t="shared" si="61"/>
        <v>0</v>
      </c>
    </row>
    <row r="656" spans="1:10">
      <c r="A656" s="28">
        <v>655</v>
      </c>
      <c r="B656" s="28"/>
      <c r="C656" s="28"/>
      <c r="D656" s="29"/>
      <c r="E656" s="35">
        <f t="shared" si="57"/>
        <v>0</v>
      </c>
      <c r="F656" s="35">
        <f t="shared" si="58"/>
        <v>0</v>
      </c>
      <c r="G656" s="35">
        <f t="shared" si="59"/>
        <v>0</v>
      </c>
      <c r="H656" s="30">
        <v>0.2</v>
      </c>
      <c r="I656" s="30">
        <f t="shared" si="60"/>
        <v>0</v>
      </c>
      <c r="J656" s="30">
        <f t="shared" si="61"/>
        <v>0</v>
      </c>
    </row>
    <row r="657" spans="1:10">
      <c r="A657" s="28">
        <v>656</v>
      </c>
      <c r="B657" s="28"/>
      <c r="C657" s="28"/>
      <c r="D657" s="29"/>
      <c r="E657" s="35">
        <f t="shared" si="57"/>
        <v>0</v>
      </c>
      <c r="F657" s="35">
        <f t="shared" si="58"/>
        <v>0</v>
      </c>
      <c r="G657" s="35">
        <f t="shared" si="59"/>
        <v>0</v>
      </c>
      <c r="H657" s="30">
        <v>0.2</v>
      </c>
      <c r="I657" s="30">
        <f t="shared" si="60"/>
        <v>0</v>
      </c>
      <c r="J657" s="30">
        <f t="shared" si="61"/>
        <v>0</v>
      </c>
    </row>
    <row r="658" spans="1:10">
      <c r="A658" s="28">
        <v>657</v>
      </c>
      <c r="B658" s="28"/>
      <c r="C658" s="28"/>
      <c r="D658" s="29"/>
      <c r="E658" s="35">
        <f t="shared" si="57"/>
        <v>0</v>
      </c>
      <c r="F658" s="35">
        <f t="shared" si="58"/>
        <v>0</v>
      </c>
      <c r="G658" s="35">
        <f t="shared" si="59"/>
        <v>0</v>
      </c>
      <c r="H658" s="30">
        <v>0.2</v>
      </c>
      <c r="I658" s="30">
        <f t="shared" si="60"/>
        <v>0</v>
      </c>
      <c r="J658" s="30">
        <f t="shared" si="61"/>
        <v>0</v>
      </c>
    </row>
    <row r="659" spans="1:10">
      <c r="A659" s="28">
        <v>658</v>
      </c>
      <c r="B659" s="28"/>
      <c r="C659" s="28"/>
      <c r="D659" s="29"/>
      <c r="E659" s="35">
        <f t="shared" si="57"/>
        <v>0</v>
      </c>
      <c r="F659" s="35">
        <f t="shared" si="58"/>
        <v>0</v>
      </c>
      <c r="G659" s="35">
        <f t="shared" si="59"/>
        <v>0</v>
      </c>
      <c r="H659" s="30">
        <v>0.2</v>
      </c>
      <c r="I659" s="30">
        <f t="shared" si="60"/>
        <v>0</v>
      </c>
      <c r="J659" s="30">
        <f t="shared" si="61"/>
        <v>0</v>
      </c>
    </row>
    <row r="660" spans="1:10">
      <c r="A660" s="28">
        <v>659</v>
      </c>
      <c r="B660" s="28"/>
      <c r="C660" s="28"/>
      <c r="D660" s="29"/>
      <c r="E660" s="35">
        <f t="shared" si="57"/>
        <v>0</v>
      </c>
      <c r="F660" s="35">
        <f t="shared" si="58"/>
        <v>0</v>
      </c>
      <c r="G660" s="35">
        <f t="shared" si="59"/>
        <v>0</v>
      </c>
      <c r="H660" s="30">
        <v>0.2</v>
      </c>
      <c r="I660" s="30">
        <f t="shared" si="60"/>
        <v>0</v>
      </c>
      <c r="J660" s="30">
        <f t="shared" si="61"/>
        <v>0</v>
      </c>
    </row>
    <row r="661" spans="1:10">
      <c r="A661" s="28">
        <v>660</v>
      </c>
      <c r="B661" s="28"/>
      <c r="C661" s="28"/>
      <c r="D661" s="29"/>
      <c r="E661" s="35">
        <f t="shared" si="57"/>
        <v>0</v>
      </c>
      <c r="F661" s="35">
        <f t="shared" si="58"/>
        <v>0</v>
      </c>
      <c r="G661" s="35">
        <f t="shared" si="59"/>
        <v>0</v>
      </c>
      <c r="H661" s="30">
        <v>0.2</v>
      </c>
      <c r="I661" s="30">
        <f t="shared" si="60"/>
        <v>0</v>
      </c>
      <c r="J661" s="30">
        <f t="shared" si="61"/>
        <v>0</v>
      </c>
    </row>
    <row r="662" spans="1:10">
      <c r="A662" s="28">
        <v>661</v>
      </c>
      <c r="B662" s="28"/>
      <c r="C662" s="28"/>
      <c r="D662" s="29"/>
      <c r="E662" s="35">
        <f t="shared" si="57"/>
        <v>0</v>
      </c>
      <c r="F662" s="35">
        <f t="shared" si="58"/>
        <v>0</v>
      </c>
      <c r="G662" s="35">
        <f t="shared" si="59"/>
        <v>0</v>
      </c>
      <c r="H662" s="30">
        <v>0.2</v>
      </c>
      <c r="I662" s="30">
        <f t="shared" si="60"/>
        <v>0</v>
      </c>
      <c r="J662" s="30">
        <f t="shared" si="61"/>
        <v>0</v>
      </c>
    </row>
    <row r="663" spans="1:10">
      <c r="A663" s="28">
        <v>662</v>
      </c>
      <c r="B663" s="28"/>
      <c r="C663" s="28"/>
      <c r="D663" s="29"/>
      <c r="E663" s="35">
        <f t="shared" si="57"/>
        <v>0</v>
      </c>
      <c r="F663" s="35">
        <f t="shared" si="58"/>
        <v>0</v>
      </c>
      <c r="G663" s="35">
        <f t="shared" si="59"/>
        <v>0</v>
      </c>
      <c r="H663" s="30">
        <v>0.2</v>
      </c>
      <c r="I663" s="30">
        <f t="shared" si="60"/>
        <v>0</v>
      </c>
      <c r="J663" s="30">
        <f t="shared" si="61"/>
        <v>0</v>
      </c>
    </row>
    <row r="664" spans="1:10">
      <c r="A664" s="28">
        <v>663</v>
      </c>
      <c r="B664" s="28"/>
      <c r="C664" s="28"/>
      <c r="D664" s="29"/>
      <c r="E664" s="35">
        <f t="shared" si="57"/>
        <v>0</v>
      </c>
      <c r="F664" s="35">
        <f t="shared" si="58"/>
        <v>0</v>
      </c>
      <c r="G664" s="35">
        <f t="shared" si="59"/>
        <v>0</v>
      </c>
      <c r="H664" s="30">
        <v>0.2</v>
      </c>
      <c r="I664" s="30">
        <f t="shared" si="60"/>
        <v>0</v>
      </c>
      <c r="J664" s="30">
        <f t="shared" si="61"/>
        <v>0</v>
      </c>
    </row>
    <row r="665" spans="1:10">
      <c r="A665" s="28">
        <v>664</v>
      </c>
      <c r="B665" s="28"/>
      <c r="C665" s="28"/>
      <c r="D665" s="29"/>
      <c r="E665" s="35">
        <f t="shared" si="57"/>
        <v>0</v>
      </c>
      <c r="F665" s="35">
        <f t="shared" si="58"/>
        <v>0</v>
      </c>
      <c r="G665" s="35">
        <f t="shared" si="59"/>
        <v>0</v>
      </c>
      <c r="H665" s="30">
        <v>0.2</v>
      </c>
      <c r="I665" s="30">
        <f t="shared" si="60"/>
        <v>0</v>
      </c>
      <c r="J665" s="30">
        <f t="shared" si="61"/>
        <v>0</v>
      </c>
    </row>
    <row r="666" spans="1:10">
      <c r="A666" s="28">
        <v>665</v>
      </c>
      <c r="B666" s="28"/>
      <c r="C666" s="28"/>
      <c r="D666" s="29"/>
      <c r="E666" s="35">
        <f t="shared" si="57"/>
        <v>0</v>
      </c>
      <c r="F666" s="35">
        <f t="shared" si="58"/>
        <v>0</v>
      </c>
      <c r="G666" s="35">
        <f t="shared" si="59"/>
        <v>0</v>
      </c>
      <c r="H666" s="30">
        <v>0.2</v>
      </c>
      <c r="I666" s="30">
        <f t="shared" si="60"/>
        <v>0</v>
      </c>
      <c r="J666" s="30">
        <f t="shared" si="61"/>
        <v>0</v>
      </c>
    </row>
    <row r="667" spans="1:10">
      <c r="A667" s="28">
        <v>666</v>
      </c>
      <c r="B667" s="28"/>
      <c r="C667" s="28"/>
      <c r="D667" s="29"/>
      <c r="E667" s="35">
        <f t="shared" si="57"/>
        <v>0</v>
      </c>
      <c r="F667" s="35">
        <f t="shared" si="58"/>
        <v>0</v>
      </c>
      <c r="G667" s="35">
        <f t="shared" si="59"/>
        <v>0</v>
      </c>
      <c r="H667" s="30">
        <v>0.2</v>
      </c>
      <c r="I667" s="30">
        <f t="shared" si="60"/>
        <v>0</v>
      </c>
      <c r="J667" s="30">
        <f t="shared" si="61"/>
        <v>0</v>
      </c>
    </row>
    <row r="668" spans="1:10">
      <c r="A668" s="28">
        <v>667</v>
      </c>
      <c r="B668" s="28"/>
      <c r="C668" s="28"/>
      <c r="D668" s="29"/>
      <c r="E668" s="35">
        <f t="shared" si="57"/>
        <v>0</v>
      </c>
      <c r="F668" s="35">
        <f t="shared" si="58"/>
        <v>0</v>
      </c>
      <c r="G668" s="35">
        <f t="shared" si="59"/>
        <v>0</v>
      </c>
      <c r="H668" s="30">
        <v>0.2</v>
      </c>
      <c r="I668" s="30">
        <f t="shared" si="60"/>
        <v>0</v>
      </c>
      <c r="J668" s="30">
        <f t="shared" si="61"/>
        <v>0</v>
      </c>
    </row>
    <row r="669" spans="1:10">
      <c r="A669" s="28">
        <v>668</v>
      </c>
      <c r="B669" s="28"/>
      <c r="C669" s="28"/>
      <c r="D669" s="29"/>
      <c r="E669" s="35">
        <f t="shared" si="57"/>
        <v>0</v>
      </c>
      <c r="F669" s="35">
        <f t="shared" si="58"/>
        <v>0</v>
      </c>
      <c r="G669" s="35">
        <f t="shared" si="59"/>
        <v>0</v>
      </c>
      <c r="H669" s="30">
        <v>0.2</v>
      </c>
      <c r="I669" s="30">
        <f t="shared" si="60"/>
        <v>0</v>
      </c>
      <c r="J669" s="30">
        <f t="shared" si="61"/>
        <v>0</v>
      </c>
    </row>
    <row r="670" spans="1:10">
      <c r="A670" s="28">
        <v>669</v>
      </c>
      <c r="B670" s="28"/>
      <c r="C670" s="28"/>
      <c r="D670" s="29"/>
      <c r="E670" s="35">
        <f t="shared" si="57"/>
        <v>0</v>
      </c>
      <c r="F670" s="35">
        <f t="shared" si="58"/>
        <v>0</v>
      </c>
      <c r="G670" s="35">
        <f t="shared" si="59"/>
        <v>0</v>
      </c>
      <c r="H670" s="30">
        <v>0.2</v>
      </c>
      <c r="I670" s="30">
        <f t="shared" si="60"/>
        <v>0</v>
      </c>
      <c r="J670" s="30">
        <f t="shared" si="61"/>
        <v>0</v>
      </c>
    </row>
    <row r="671" spans="1:10">
      <c r="A671" s="28">
        <v>670</v>
      </c>
      <c r="B671" s="28"/>
      <c r="C671" s="28"/>
      <c r="D671" s="29"/>
      <c r="E671" s="35">
        <f t="shared" si="57"/>
        <v>0</v>
      </c>
      <c r="F671" s="35">
        <f t="shared" si="58"/>
        <v>0</v>
      </c>
      <c r="G671" s="35">
        <f t="shared" si="59"/>
        <v>0</v>
      </c>
      <c r="H671" s="30">
        <v>0.2</v>
      </c>
      <c r="I671" s="30">
        <f t="shared" si="60"/>
        <v>0</v>
      </c>
      <c r="J671" s="30">
        <f t="shared" si="61"/>
        <v>0</v>
      </c>
    </row>
    <row r="672" spans="1:10">
      <c r="A672" s="28">
        <v>671</v>
      </c>
      <c r="B672" s="28"/>
      <c r="C672" s="28"/>
      <c r="D672" s="29"/>
      <c r="E672" s="35">
        <f t="shared" si="57"/>
        <v>0</v>
      </c>
      <c r="F672" s="35">
        <f t="shared" si="58"/>
        <v>0</v>
      </c>
      <c r="G672" s="35">
        <f t="shared" si="59"/>
        <v>0</v>
      </c>
      <c r="H672" s="30">
        <v>0.2</v>
      </c>
      <c r="I672" s="30">
        <f t="shared" si="60"/>
        <v>0</v>
      </c>
      <c r="J672" s="30">
        <f t="shared" si="61"/>
        <v>0</v>
      </c>
    </row>
    <row r="673" spans="1:10">
      <c r="A673" s="28">
        <v>672</v>
      </c>
      <c r="B673" s="28"/>
      <c r="C673" s="28"/>
      <c r="D673" s="29"/>
      <c r="E673" s="35">
        <f t="shared" si="57"/>
        <v>0</v>
      </c>
      <c r="F673" s="35">
        <f t="shared" si="58"/>
        <v>0</v>
      </c>
      <c r="G673" s="35">
        <f t="shared" si="59"/>
        <v>0</v>
      </c>
      <c r="H673" s="30">
        <v>0.2</v>
      </c>
      <c r="I673" s="30">
        <f t="shared" si="60"/>
        <v>0</v>
      </c>
      <c r="J673" s="30">
        <f t="shared" si="61"/>
        <v>0</v>
      </c>
    </row>
    <row r="674" spans="1:10">
      <c r="A674" s="28">
        <v>673</v>
      </c>
      <c r="B674" s="28"/>
      <c r="C674" s="28"/>
      <c r="D674" s="29"/>
      <c r="E674" s="35">
        <f t="shared" si="57"/>
        <v>0</v>
      </c>
      <c r="F674" s="35">
        <f t="shared" si="58"/>
        <v>0</v>
      </c>
      <c r="G674" s="35">
        <f t="shared" si="59"/>
        <v>0</v>
      </c>
      <c r="H674" s="30">
        <v>0.2</v>
      </c>
      <c r="I674" s="30">
        <f t="shared" si="60"/>
        <v>0</v>
      </c>
      <c r="J674" s="30">
        <f t="shared" si="61"/>
        <v>0</v>
      </c>
    </row>
    <row r="675" spans="1:10">
      <c r="A675" s="28">
        <v>674</v>
      </c>
      <c r="B675" s="28"/>
      <c r="C675" s="28"/>
      <c r="D675" s="29"/>
      <c r="E675" s="35">
        <f t="shared" si="57"/>
        <v>0</v>
      </c>
      <c r="F675" s="35">
        <f t="shared" si="58"/>
        <v>0</v>
      </c>
      <c r="G675" s="35">
        <f t="shared" si="59"/>
        <v>0</v>
      </c>
      <c r="H675" s="30">
        <v>0.2</v>
      </c>
      <c r="I675" s="30">
        <f t="shared" si="60"/>
        <v>0</v>
      </c>
      <c r="J675" s="30">
        <f t="shared" si="61"/>
        <v>0</v>
      </c>
    </row>
    <row r="676" spans="1:10">
      <c r="A676" s="28">
        <v>675</v>
      </c>
      <c r="B676" s="28"/>
      <c r="C676" s="28"/>
      <c r="D676" s="29"/>
      <c r="E676" s="35">
        <f t="shared" si="57"/>
        <v>0</v>
      </c>
      <c r="F676" s="35">
        <f t="shared" si="58"/>
        <v>0</v>
      </c>
      <c r="G676" s="35">
        <f t="shared" si="59"/>
        <v>0</v>
      </c>
      <c r="H676" s="30">
        <v>0.2</v>
      </c>
      <c r="I676" s="30">
        <f t="shared" si="60"/>
        <v>0</v>
      </c>
      <c r="J676" s="30">
        <f t="shared" si="61"/>
        <v>0</v>
      </c>
    </row>
    <row r="677" spans="1:10">
      <c r="A677" s="28">
        <v>676</v>
      </c>
      <c r="B677" s="28"/>
      <c r="C677" s="28"/>
      <c r="D677" s="29"/>
      <c r="E677" s="35">
        <f t="shared" si="57"/>
        <v>0</v>
      </c>
      <c r="F677" s="35">
        <f t="shared" si="58"/>
        <v>0</v>
      </c>
      <c r="G677" s="35">
        <f t="shared" si="59"/>
        <v>0</v>
      </c>
      <c r="H677" s="30">
        <v>0.2</v>
      </c>
      <c r="I677" s="30">
        <f t="shared" si="60"/>
        <v>0</v>
      </c>
      <c r="J677" s="30">
        <f t="shared" si="61"/>
        <v>0</v>
      </c>
    </row>
    <row r="678" spans="1:10">
      <c r="A678" s="28">
        <v>677</v>
      </c>
      <c r="B678" s="28"/>
      <c r="C678" s="28"/>
      <c r="D678" s="29"/>
      <c r="E678" s="35">
        <f t="shared" si="57"/>
        <v>0</v>
      </c>
      <c r="F678" s="35">
        <f t="shared" si="58"/>
        <v>0</v>
      </c>
      <c r="G678" s="35">
        <f t="shared" si="59"/>
        <v>0</v>
      </c>
      <c r="H678" s="30">
        <v>0.2</v>
      </c>
      <c r="I678" s="30">
        <f t="shared" si="60"/>
        <v>0</v>
      </c>
      <c r="J678" s="30">
        <f t="shared" si="61"/>
        <v>0</v>
      </c>
    </row>
    <row r="679" spans="1:10">
      <c r="A679" s="28">
        <v>678</v>
      </c>
      <c r="B679" s="28"/>
      <c r="C679" s="28"/>
      <c r="D679" s="29"/>
      <c r="E679" s="35">
        <f t="shared" si="57"/>
        <v>0</v>
      </c>
      <c r="F679" s="35">
        <f t="shared" si="58"/>
        <v>0</v>
      </c>
      <c r="G679" s="35">
        <f t="shared" si="59"/>
        <v>0</v>
      </c>
      <c r="H679" s="30">
        <v>0.2</v>
      </c>
      <c r="I679" s="30">
        <f t="shared" si="60"/>
        <v>0</v>
      </c>
      <c r="J679" s="30">
        <f t="shared" si="61"/>
        <v>0</v>
      </c>
    </row>
    <row r="680" spans="1:10">
      <c r="A680" s="28">
        <v>679</v>
      </c>
      <c r="B680" s="28"/>
      <c r="C680" s="28"/>
      <c r="D680" s="29"/>
      <c r="E680" s="35">
        <f t="shared" si="57"/>
        <v>0</v>
      </c>
      <c r="F680" s="35">
        <f t="shared" si="58"/>
        <v>0</v>
      </c>
      <c r="G680" s="35">
        <f t="shared" si="59"/>
        <v>0</v>
      </c>
      <c r="H680" s="30">
        <v>0.2</v>
      </c>
      <c r="I680" s="30">
        <f t="shared" si="60"/>
        <v>0</v>
      </c>
      <c r="J680" s="30">
        <f t="shared" si="61"/>
        <v>0</v>
      </c>
    </row>
    <row r="681" spans="1:10">
      <c r="A681" s="28">
        <v>680</v>
      </c>
      <c r="B681" s="28"/>
      <c r="C681" s="28"/>
      <c r="D681" s="29"/>
      <c r="E681" s="35">
        <f t="shared" si="57"/>
        <v>0</v>
      </c>
      <c r="F681" s="35">
        <f t="shared" si="58"/>
        <v>0</v>
      </c>
      <c r="G681" s="35">
        <f t="shared" si="59"/>
        <v>0</v>
      </c>
      <c r="H681" s="30">
        <v>0.2</v>
      </c>
      <c r="I681" s="30">
        <f t="shared" si="60"/>
        <v>0</v>
      </c>
      <c r="J681" s="30">
        <f t="shared" si="61"/>
        <v>0</v>
      </c>
    </row>
    <row r="682" spans="1:10">
      <c r="A682" s="28">
        <v>681</v>
      </c>
      <c r="B682" s="28"/>
      <c r="C682" s="28"/>
      <c r="D682" s="29"/>
      <c r="E682" s="35">
        <f t="shared" si="57"/>
        <v>0</v>
      </c>
      <c r="F682" s="35">
        <f t="shared" si="58"/>
        <v>0</v>
      </c>
      <c r="G682" s="35">
        <f t="shared" si="59"/>
        <v>0</v>
      </c>
      <c r="H682" s="30">
        <v>0.2</v>
      </c>
      <c r="I682" s="30">
        <f t="shared" si="60"/>
        <v>0</v>
      </c>
      <c r="J682" s="30">
        <f t="shared" si="61"/>
        <v>0</v>
      </c>
    </row>
    <row r="683" spans="1:10">
      <c r="A683" s="28">
        <v>682</v>
      </c>
      <c r="B683" s="28"/>
      <c r="C683" s="28"/>
      <c r="D683" s="29"/>
      <c r="E683" s="35">
        <f t="shared" si="57"/>
        <v>0</v>
      </c>
      <c r="F683" s="35">
        <f t="shared" si="58"/>
        <v>0</v>
      </c>
      <c r="G683" s="35">
        <f t="shared" si="59"/>
        <v>0</v>
      </c>
      <c r="H683" s="30">
        <v>0.2</v>
      </c>
      <c r="I683" s="30">
        <f t="shared" si="60"/>
        <v>0</v>
      </c>
      <c r="J683" s="30">
        <f t="shared" si="61"/>
        <v>0</v>
      </c>
    </row>
    <row r="684" spans="1:10">
      <c r="A684" s="28">
        <v>683</v>
      </c>
      <c r="B684" s="28"/>
      <c r="C684" s="28"/>
      <c r="D684" s="29"/>
      <c r="E684" s="35">
        <f t="shared" si="57"/>
        <v>0</v>
      </c>
      <c r="F684" s="35">
        <f t="shared" si="58"/>
        <v>0</v>
      </c>
      <c r="G684" s="35">
        <f t="shared" si="59"/>
        <v>0</v>
      </c>
      <c r="H684" s="30">
        <v>0.2</v>
      </c>
      <c r="I684" s="30">
        <f t="shared" si="60"/>
        <v>0</v>
      </c>
      <c r="J684" s="30">
        <f t="shared" si="61"/>
        <v>0</v>
      </c>
    </row>
    <row r="685" spans="1:10">
      <c r="A685" s="28">
        <v>684</v>
      </c>
      <c r="B685" s="28"/>
      <c r="C685" s="28"/>
      <c r="D685" s="29"/>
      <c r="E685" s="35">
        <f t="shared" si="57"/>
        <v>0</v>
      </c>
      <c r="F685" s="35">
        <f t="shared" si="58"/>
        <v>0</v>
      </c>
      <c r="G685" s="35">
        <f t="shared" si="59"/>
        <v>0</v>
      </c>
      <c r="H685" s="30">
        <v>0.2</v>
      </c>
      <c r="I685" s="30">
        <f t="shared" si="60"/>
        <v>0</v>
      </c>
      <c r="J685" s="30">
        <f t="shared" si="61"/>
        <v>0</v>
      </c>
    </row>
    <row r="686" spans="1:10">
      <c r="A686" s="28">
        <v>685</v>
      </c>
      <c r="B686" s="28"/>
      <c r="C686" s="28"/>
      <c r="D686" s="29"/>
      <c r="E686" s="35">
        <f t="shared" si="57"/>
        <v>0</v>
      </c>
      <c r="F686" s="35">
        <f t="shared" si="58"/>
        <v>0</v>
      </c>
      <c r="G686" s="35">
        <f t="shared" si="59"/>
        <v>0</v>
      </c>
      <c r="H686" s="30">
        <v>0.2</v>
      </c>
      <c r="I686" s="30">
        <f t="shared" si="60"/>
        <v>0</v>
      </c>
      <c r="J686" s="30">
        <f t="shared" si="61"/>
        <v>0</v>
      </c>
    </row>
    <row r="687" spans="1:10">
      <c r="A687" s="28">
        <v>686</v>
      </c>
      <c r="B687" s="28"/>
      <c r="C687" s="28"/>
      <c r="D687" s="29"/>
      <c r="E687" s="35">
        <f t="shared" si="57"/>
        <v>0</v>
      </c>
      <c r="F687" s="35">
        <f t="shared" si="58"/>
        <v>0</v>
      </c>
      <c r="G687" s="35">
        <f t="shared" si="59"/>
        <v>0</v>
      </c>
      <c r="H687" s="30">
        <v>0.2</v>
      </c>
      <c r="I687" s="30">
        <f t="shared" si="60"/>
        <v>0</v>
      </c>
      <c r="J687" s="30">
        <f t="shared" si="61"/>
        <v>0</v>
      </c>
    </row>
    <row r="688" spans="1:10">
      <c r="A688" s="28">
        <v>687</v>
      </c>
      <c r="B688" s="28"/>
      <c r="C688" s="28"/>
      <c r="D688" s="29"/>
      <c r="E688" s="35">
        <f t="shared" si="57"/>
        <v>0</v>
      </c>
      <c r="F688" s="35">
        <f t="shared" si="58"/>
        <v>0</v>
      </c>
      <c r="G688" s="35">
        <f t="shared" si="59"/>
        <v>0</v>
      </c>
      <c r="H688" s="30">
        <v>0.2</v>
      </c>
      <c r="I688" s="30">
        <f t="shared" si="60"/>
        <v>0</v>
      </c>
      <c r="J688" s="30">
        <f t="shared" si="61"/>
        <v>0</v>
      </c>
    </row>
    <row r="689" spans="1:10">
      <c r="A689" s="28">
        <v>688</v>
      </c>
      <c r="B689" s="28"/>
      <c r="C689" s="28"/>
      <c r="D689" s="29"/>
      <c r="E689" s="35">
        <f t="shared" si="57"/>
        <v>0</v>
      </c>
      <c r="F689" s="35">
        <f t="shared" si="58"/>
        <v>0</v>
      </c>
      <c r="G689" s="35">
        <f t="shared" si="59"/>
        <v>0</v>
      </c>
      <c r="H689" s="30">
        <v>0.2</v>
      </c>
      <c r="I689" s="30">
        <f t="shared" si="60"/>
        <v>0</v>
      </c>
      <c r="J689" s="30">
        <f t="shared" si="61"/>
        <v>0</v>
      </c>
    </row>
    <row r="690" spans="1:10">
      <c r="A690" s="28">
        <v>689</v>
      </c>
      <c r="B690" s="28"/>
      <c r="C690" s="28"/>
      <c r="D690" s="29"/>
      <c r="E690" s="35">
        <f t="shared" si="57"/>
        <v>0</v>
      </c>
      <c r="F690" s="35">
        <f t="shared" si="58"/>
        <v>0</v>
      </c>
      <c r="G690" s="35">
        <f t="shared" si="59"/>
        <v>0</v>
      </c>
      <c r="H690" s="30">
        <v>0.2</v>
      </c>
      <c r="I690" s="30">
        <f t="shared" si="60"/>
        <v>0</v>
      </c>
      <c r="J690" s="30">
        <f t="shared" si="61"/>
        <v>0</v>
      </c>
    </row>
    <row r="691" spans="1:10">
      <c r="A691" s="28">
        <v>690</v>
      </c>
      <c r="B691" s="28"/>
      <c r="C691" s="28"/>
      <c r="D691" s="29"/>
      <c r="E691" s="35">
        <f t="shared" si="57"/>
        <v>0</v>
      </c>
      <c r="F691" s="35">
        <f t="shared" si="58"/>
        <v>0</v>
      </c>
      <c r="G691" s="35">
        <f t="shared" si="59"/>
        <v>0</v>
      </c>
      <c r="H691" s="30">
        <v>0.2</v>
      </c>
      <c r="I691" s="30">
        <f t="shared" si="60"/>
        <v>0</v>
      </c>
      <c r="J691" s="30">
        <f t="shared" si="61"/>
        <v>0</v>
      </c>
    </row>
    <row r="692" spans="1:10">
      <c r="A692" s="28">
        <v>691</v>
      </c>
      <c r="B692" s="28"/>
      <c r="C692" s="28"/>
      <c r="D692" s="29"/>
      <c r="E692" s="35">
        <f t="shared" si="57"/>
        <v>0</v>
      </c>
      <c r="F692" s="35">
        <f t="shared" si="58"/>
        <v>0</v>
      </c>
      <c r="G692" s="35">
        <f t="shared" si="59"/>
        <v>0</v>
      </c>
      <c r="H692" s="30">
        <v>0.2</v>
      </c>
      <c r="I692" s="30">
        <f t="shared" si="60"/>
        <v>0</v>
      </c>
      <c r="J692" s="30">
        <f t="shared" si="61"/>
        <v>0</v>
      </c>
    </row>
    <row r="693" spans="1:10">
      <c r="A693" s="28">
        <v>692</v>
      </c>
      <c r="B693" s="28"/>
      <c r="C693" s="28"/>
      <c r="D693" s="29"/>
      <c r="E693" s="35">
        <f t="shared" si="57"/>
        <v>0</v>
      </c>
      <c r="F693" s="35">
        <f t="shared" si="58"/>
        <v>0</v>
      </c>
      <c r="G693" s="35">
        <f t="shared" si="59"/>
        <v>0</v>
      </c>
      <c r="H693" s="30">
        <v>0.2</v>
      </c>
      <c r="I693" s="30">
        <f t="shared" si="60"/>
        <v>0</v>
      </c>
      <c r="J693" s="30">
        <f t="shared" si="61"/>
        <v>0</v>
      </c>
    </row>
    <row r="694" spans="1:10">
      <c r="A694" s="28">
        <v>693</v>
      </c>
      <c r="B694" s="28"/>
      <c r="C694" s="28"/>
      <c r="D694" s="29"/>
      <c r="E694" s="35">
        <f t="shared" si="57"/>
        <v>0</v>
      </c>
      <c r="F694" s="35">
        <f t="shared" si="58"/>
        <v>0</v>
      </c>
      <c r="G694" s="35">
        <f t="shared" si="59"/>
        <v>0</v>
      </c>
      <c r="H694" s="30">
        <v>0.2</v>
      </c>
      <c r="I694" s="30">
        <f t="shared" si="60"/>
        <v>0</v>
      </c>
      <c r="J694" s="30">
        <f t="shared" si="61"/>
        <v>0</v>
      </c>
    </row>
    <row r="695" spans="1:10">
      <c r="A695" s="28">
        <v>694</v>
      </c>
      <c r="B695" s="28"/>
      <c r="C695" s="28"/>
      <c r="D695" s="29"/>
      <c r="E695" s="35">
        <f t="shared" si="57"/>
        <v>0</v>
      </c>
      <c r="F695" s="35">
        <f t="shared" si="58"/>
        <v>0</v>
      </c>
      <c r="G695" s="35">
        <f t="shared" si="59"/>
        <v>0</v>
      </c>
      <c r="H695" s="30">
        <v>0.2</v>
      </c>
      <c r="I695" s="30">
        <f t="shared" si="60"/>
        <v>0</v>
      </c>
      <c r="J695" s="30">
        <f t="shared" si="61"/>
        <v>0</v>
      </c>
    </row>
    <row r="696" spans="1:10">
      <c r="A696" s="28">
        <v>695</v>
      </c>
      <c r="B696" s="28"/>
      <c r="C696" s="28"/>
      <c r="D696" s="29"/>
      <c r="E696" s="35">
        <f t="shared" si="57"/>
        <v>0</v>
      </c>
      <c r="F696" s="35">
        <f t="shared" si="58"/>
        <v>0</v>
      </c>
      <c r="G696" s="35">
        <f t="shared" si="59"/>
        <v>0</v>
      </c>
      <c r="H696" s="30">
        <v>0.2</v>
      </c>
      <c r="I696" s="30">
        <f t="shared" si="60"/>
        <v>0</v>
      </c>
      <c r="J696" s="30">
        <f t="shared" si="61"/>
        <v>0</v>
      </c>
    </row>
    <row r="697" spans="1:10">
      <c r="A697" s="28">
        <v>696</v>
      </c>
      <c r="B697" s="28"/>
      <c r="C697" s="28"/>
      <c r="D697" s="29"/>
      <c r="E697" s="35">
        <f t="shared" si="57"/>
        <v>0</v>
      </c>
      <c r="F697" s="35">
        <f t="shared" si="58"/>
        <v>0</v>
      </c>
      <c r="G697" s="35">
        <f t="shared" si="59"/>
        <v>0</v>
      </c>
      <c r="H697" s="30">
        <v>0.2</v>
      </c>
      <c r="I697" s="30">
        <f t="shared" si="60"/>
        <v>0</v>
      </c>
      <c r="J697" s="30">
        <f t="shared" si="61"/>
        <v>0</v>
      </c>
    </row>
    <row r="698" spans="1:10">
      <c r="A698" s="28">
        <v>697</v>
      </c>
      <c r="B698" s="28"/>
      <c r="C698" s="28"/>
      <c r="D698" s="29"/>
      <c r="E698" s="35">
        <f t="shared" si="57"/>
        <v>0</v>
      </c>
      <c r="F698" s="35">
        <f t="shared" si="58"/>
        <v>0</v>
      </c>
      <c r="G698" s="35">
        <f t="shared" si="59"/>
        <v>0</v>
      </c>
      <c r="H698" s="30">
        <v>0.2</v>
      </c>
      <c r="I698" s="30">
        <f t="shared" si="60"/>
        <v>0</v>
      </c>
      <c r="J698" s="30">
        <f t="shared" si="61"/>
        <v>0</v>
      </c>
    </row>
    <row r="699" spans="1:10">
      <c r="A699" s="28">
        <v>698</v>
      </c>
      <c r="B699" s="28"/>
      <c r="C699" s="28"/>
      <c r="D699" s="29"/>
      <c r="E699" s="35">
        <f t="shared" si="57"/>
        <v>0</v>
      </c>
      <c r="F699" s="35">
        <f t="shared" si="58"/>
        <v>0</v>
      </c>
      <c r="G699" s="35">
        <f t="shared" si="59"/>
        <v>0</v>
      </c>
      <c r="H699" s="30">
        <v>0.2</v>
      </c>
      <c r="I699" s="30">
        <f t="shared" si="60"/>
        <v>0</v>
      </c>
      <c r="J699" s="30">
        <f t="shared" si="61"/>
        <v>0</v>
      </c>
    </row>
    <row r="700" spans="1:10">
      <c r="A700" s="28">
        <v>699</v>
      </c>
      <c r="B700" s="28"/>
      <c r="C700" s="28"/>
      <c r="D700" s="29"/>
      <c r="E700" s="35">
        <f t="shared" si="57"/>
        <v>0</v>
      </c>
      <c r="F700" s="35">
        <f t="shared" si="58"/>
        <v>0</v>
      </c>
      <c r="G700" s="35">
        <f t="shared" si="59"/>
        <v>0</v>
      </c>
      <c r="H700" s="30">
        <v>0.2</v>
      </c>
      <c r="I700" s="30">
        <f t="shared" si="60"/>
        <v>0</v>
      </c>
      <c r="J700" s="30">
        <f t="shared" si="61"/>
        <v>0</v>
      </c>
    </row>
    <row r="701" spans="1:10">
      <c r="A701" s="28">
        <v>700</v>
      </c>
      <c r="B701" s="28"/>
      <c r="C701" s="28"/>
      <c r="D701" s="29"/>
      <c r="E701" s="35">
        <f t="shared" si="57"/>
        <v>0</v>
      </c>
      <c r="F701" s="35">
        <f t="shared" si="58"/>
        <v>0</v>
      </c>
      <c r="G701" s="35">
        <f t="shared" si="59"/>
        <v>0</v>
      </c>
      <c r="H701" s="30">
        <v>0.2</v>
      </c>
      <c r="I701" s="30">
        <f t="shared" si="60"/>
        <v>0</v>
      </c>
      <c r="J701" s="30">
        <f t="shared" si="61"/>
        <v>0</v>
      </c>
    </row>
    <row r="702" spans="1:10">
      <c r="A702" s="28">
        <v>701</v>
      </c>
      <c r="B702" s="28"/>
      <c r="C702" s="28"/>
      <c r="D702" s="29"/>
      <c r="E702" s="35">
        <f t="shared" si="57"/>
        <v>0</v>
      </c>
      <c r="F702" s="35">
        <f t="shared" si="58"/>
        <v>0</v>
      </c>
      <c r="G702" s="35">
        <f t="shared" si="59"/>
        <v>0</v>
      </c>
      <c r="H702" s="30">
        <v>0.2</v>
      </c>
      <c r="I702" s="30">
        <f t="shared" si="60"/>
        <v>0</v>
      </c>
      <c r="J702" s="30">
        <f t="shared" si="61"/>
        <v>0</v>
      </c>
    </row>
    <row r="703" spans="1:10">
      <c r="A703" s="28">
        <v>702</v>
      </c>
      <c r="B703" s="28"/>
      <c r="C703" s="28"/>
      <c r="D703" s="29"/>
      <c r="E703" s="35">
        <f t="shared" si="57"/>
        <v>0</v>
      </c>
      <c r="F703" s="35">
        <f t="shared" si="58"/>
        <v>0</v>
      </c>
      <c r="G703" s="35">
        <f t="shared" si="59"/>
        <v>0</v>
      </c>
      <c r="H703" s="30">
        <v>0.2</v>
      </c>
      <c r="I703" s="30">
        <f t="shared" si="60"/>
        <v>0</v>
      </c>
      <c r="J703" s="30">
        <f t="shared" si="61"/>
        <v>0</v>
      </c>
    </row>
    <row r="704" spans="1:10">
      <c r="A704" s="28">
        <v>703</v>
      </c>
      <c r="B704" s="28"/>
      <c r="C704" s="28"/>
      <c r="D704" s="29"/>
      <c r="E704" s="35">
        <f t="shared" si="57"/>
        <v>0</v>
      </c>
      <c r="F704" s="35">
        <f t="shared" si="58"/>
        <v>0</v>
      </c>
      <c r="G704" s="35">
        <f t="shared" si="59"/>
        <v>0</v>
      </c>
      <c r="H704" s="30">
        <v>0.2</v>
      </c>
      <c r="I704" s="30">
        <f t="shared" si="60"/>
        <v>0</v>
      </c>
      <c r="J704" s="30">
        <f t="shared" si="61"/>
        <v>0</v>
      </c>
    </row>
    <row r="705" spans="1:10">
      <c r="A705" s="28">
        <v>704</v>
      </c>
      <c r="B705" s="28"/>
      <c r="C705" s="28"/>
      <c r="D705" s="29"/>
      <c r="E705" s="35">
        <f t="shared" si="57"/>
        <v>0</v>
      </c>
      <c r="F705" s="35">
        <f t="shared" si="58"/>
        <v>0</v>
      </c>
      <c r="G705" s="35">
        <f t="shared" si="59"/>
        <v>0</v>
      </c>
      <c r="H705" s="30">
        <v>0.2</v>
      </c>
      <c r="I705" s="30">
        <f t="shared" si="60"/>
        <v>0</v>
      </c>
      <c r="J705" s="30">
        <f t="shared" si="61"/>
        <v>0</v>
      </c>
    </row>
    <row r="706" spans="1:10">
      <c r="A706" s="28">
        <v>705</v>
      </c>
      <c r="B706" s="28"/>
      <c r="C706" s="28"/>
      <c r="D706" s="29"/>
      <c r="E706" s="35">
        <f t="shared" si="57"/>
        <v>0</v>
      </c>
      <c r="F706" s="35">
        <f t="shared" si="58"/>
        <v>0</v>
      </c>
      <c r="G706" s="35">
        <f t="shared" si="59"/>
        <v>0</v>
      </c>
      <c r="H706" s="30">
        <v>0.2</v>
      </c>
      <c r="I706" s="30">
        <f t="shared" si="60"/>
        <v>0</v>
      </c>
      <c r="J706" s="30">
        <f t="shared" si="61"/>
        <v>0</v>
      </c>
    </row>
    <row r="707" spans="1:10">
      <c r="A707" s="28">
        <v>706</v>
      </c>
      <c r="B707" s="28"/>
      <c r="C707" s="28"/>
      <c r="D707" s="29"/>
      <c r="E707" s="35">
        <f t="shared" ref="E707:E770" si="62">IF(D707&gt;0,IF(D707&lt;=4000,800,ROUND(D707*20%,2)),0)</f>
        <v>0</v>
      </c>
      <c r="F707" s="35">
        <f t="shared" si="58"/>
        <v>0</v>
      </c>
      <c r="G707" s="35">
        <f t="shared" si="59"/>
        <v>0</v>
      </c>
      <c r="H707" s="30">
        <v>0.2</v>
      </c>
      <c r="I707" s="30">
        <f t="shared" si="60"/>
        <v>0</v>
      </c>
      <c r="J707" s="30">
        <f t="shared" si="61"/>
        <v>0</v>
      </c>
    </row>
    <row r="708" spans="1:10">
      <c r="A708" s="28">
        <v>707</v>
      </c>
      <c r="B708" s="28"/>
      <c r="C708" s="28"/>
      <c r="D708" s="29"/>
      <c r="E708" s="35">
        <f t="shared" si="62"/>
        <v>0</v>
      </c>
      <c r="F708" s="35">
        <f t="shared" si="58"/>
        <v>0</v>
      </c>
      <c r="G708" s="35">
        <f t="shared" si="59"/>
        <v>0</v>
      </c>
      <c r="H708" s="30">
        <v>0.2</v>
      </c>
      <c r="I708" s="30">
        <f t="shared" si="60"/>
        <v>0</v>
      </c>
      <c r="J708" s="30">
        <f t="shared" si="61"/>
        <v>0</v>
      </c>
    </row>
    <row r="709" spans="1:10">
      <c r="A709" s="28">
        <v>708</v>
      </c>
      <c r="B709" s="28"/>
      <c r="C709" s="28"/>
      <c r="D709" s="29"/>
      <c r="E709" s="35">
        <f t="shared" si="62"/>
        <v>0</v>
      </c>
      <c r="F709" s="35">
        <f t="shared" si="58"/>
        <v>0</v>
      </c>
      <c r="G709" s="35">
        <f t="shared" si="59"/>
        <v>0</v>
      </c>
      <c r="H709" s="30">
        <v>0.2</v>
      </c>
      <c r="I709" s="30">
        <f t="shared" si="60"/>
        <v>0</v>
      </c>
      <c r="J709" s="30">
        <f t="shared" si="61"/>
        <v>0</v>
      </c>
    </row>
    <row r="710" spans="1:10">
      <c r="A710" s="28">
        <v>709</v>
      </c>
      <c r="B710" s="28"/>
      <c r="C710" s="28"/>
      <c r="D710" s="29"/>
      <c r="E710" s="35">
        <f t="shared" si="62"/>
        <v>0</v>
      </c>
      <c r="F710" s="35">
        <f t="shared" si="58"/>
        <v>0</v>
      </c>
      <c r="G710" s="35">
        <f t="shared" si="59"/>
        <v>0</v>
      </c>
      <c r="H710" s="30">
        <v>0.2</v>
      </c>
      <c r="I710" s="30">
        <f t="shared" si="60"/>
        <v>0</v>
      </c>
      <c r="J710" s="30">
        <f t="shared" si="61"/>
        <v>0</v>
      </c>
    </row>
    <row r="711" spans="1:10">
      <c r="A711" s="28">
        <v>710</v>
      </c>
      <c r="B711" s="28"/>
      <c r="C711" s="28"/>
      <c r="D711" s="29"/>
      <c r="E711" s="35">
        <f t="shared" si="62"/>
        <v>0</v>
      </c>
      <c r="F711" s="35">
        <f t="shared" si="58"/>
        <v>0</v>
      </c>
      <c r="G711" s="35">
        <f t="shared" si="59"/>
        <v>0</v>
      </c>
      <c r="H711" s="30">
        <v>0.2</v>
      </c>
      <c r="I711" s="30">
        <f t="shared" si="60"/>
        <v>0</v>
      </c>
      <c r="J711" s="30">
        <f t="shared" si="61"/>
        <v>0</v>
      </c>
    </row>
    <row r="712" spans="1:10">
      <c r="A712" s="28">
        <v>711</v>
      </c>
      <c r="B712" s="28"/>
      <c r="C712" s="28"/>
      <c r="D712" s="29"/>
      <c r="E712" s="35">
        <f t="shared" si="62"/>
        <v>0</v>
      </c>
      <c r="F712" s="35">
        <f t="shared" si="58"/>
        <v>0</v>
      </c>
      <c r="G712" s="35">
        <f t="shared" si="59"/>
        <v>0</v>
      </c>
      <c r="H712" s="30">
        <v>0.2</v>
      </c>
      <c r="I712" s="30">
        <f t="shared" si="60"/>
        <v>0</v>
      </c>
      <c r="J712" s="30">
        <f t="shared" si="61"/>
        <v>0</v>
      </c>
    </row>
    <row r="713" spans="1:10">
      <c r="A713" s="28">
        <v>712</v>
      </c>
      <c r="B713" s="28"/>
      <c r="C713" s="28"/>
      <c r="D713" s="29"/>
      <c r="E713" s="35">
        <f t="shared" si="62"/>
        <v>0</v>
      </c>
      <c r="F713" s="35">
        <f t="shared" si="58"/>
        <v>0</v>
      </c>
      <c r="G713" s="35">
        <f t="shared" si="59"/>
        <v>0</v>
      </c>
      <c r="H713" s="30">
        <v>0.2</v>
      </c>
      <c r="I713" s="30">
        <f t="shared" si="60"/>
        <v>0</v>
      </c>
      <c r="J713" s="30">
        <f t="shared" si="61"/>
        <v>0</v>
      </c>
    </row>
    <row r="714" spans="1:10">
      <c r="A714" s="28">
        <v>713</v>
      </c>
      <c r="B714" s="28"/>
      <c r="C714" s="28"/>
      <c r="D714" s="29"/>
      <c r="E714" s="35">
        <f t="shared" si="62"/>
        <v>0</v>
      </c>
      <c r="F714" s="35">
        <f t="shared" ref="F714:F777" si="63">MAX(ROUND((D714-E714)*0.3,2),0)</f>
        <v>0</v>
      </c>
      <c r="G714" s="35">
        <f t="shared" ref="G714:G777" si="64">MAX((D714-E714-F714),0)</f>
        <v>0</v>
      </c>
      <c r="H714" s="30">
        <v>0.2</v>
      </c>
      <c r="I714" s="30">
        <f t="shared" ref="I714:I777" si="65">ROUND(G714*H714,2)</f>
        <v>0</v>
      </c>
      <c r="J714" s="30">
        <f t="shared" ref="J714:J777" si="66">ROUND(D714-I714,2)</f>
        <v>0</v>
      </c>
    </row>
    <row r="715" spans="1:10">
      <c r="A715" s="28">
        <v>714</v>
      </c>
      <c r="B715" s="28"/>
      <c r="C715" s="28"/>
      <c r="D715" s="29"/>
      <c r="E715" s="35">
        <f t="shared" si="62"/>
        <v>0</v>
      </c>
      <c r="F715" s="35">
        <f t="shared" si="63"/>
        <v>0</v>
      </c>
      <c r="G715" s="35">
        <f t="shared" si="64"/>
        <v>0</v>
      </c>
      <c r="H715" s="30">
        <v>0.2</v>
      </c>
      <c r="I715" s="30">
        <f t="shared" si="65"/>
        <v>0</v>
      </c>
      <c r="J715" s="30">
        <f t="shared" si="66"/>
        <v>0</v>
      </c>
    </row>
    <row r="716" spans="1:10">
      <c r="A716" s="28">
        <v>715</v>
      </c>
      <c r="B716" s="28"/>
      <c r="C716" s="28"/>
      <c r="D716" s="29"/>
      <c r="E716" s="35">
        <f t="shared" si="62"/>
        <v>0</v>
      </c>
      <c r="F716" s="35">
        <f t="shared" si="63"/>
        <v>0</v>
      </c>
      <c r="G716" s="35">
        <f t="shared" si="64"/>
        <v>0</v>
      </c>
      <c r="H716" s="30">
        <v>0.2</v>
      </c>
      <c r="I716" s="30">
        <f t="shared" si="65"/>
        <v>0</v>
      </c>
      <c r="J716" s="30">
        <f t="shared" si="66"/>
        <v>0</v>
      </c>
    </row>
    <row r="717" spans="1:10">
      <c r="A717" s="28">
        <v>716</v>
      </c>
      <c r="B717" s="28"/>
      <c r="C717" s="28"/>
      <c r="D717" s="29"/>
      <c r="E717" s="35">
        <f t="shared" si="62"/>
        <v>0</v>
      </c>
      <c r="F717" s="35">
        <f t="shared" si="63"/>
        <v>0</v>
      </c>
      <c r="G717" s="35">
        <f t="shared" si="64"/>
        <v>0</v>
      </c>
      <c r="H717" s="30">
        <v>0.2</v>
      </c>
      <c r="I717" s="30">
        <f t="shared" si="65"/>
        <v>0</v>
      </c>
      <c r="J717" s="30">
        <f t="shared" si="66"/>
        <v>0</v>
      </c>
    </row>
    <row r="718" spans="1:10">
      <c r="A718" s="28">
        <v>717</v>
      </c>
      <c r="B718" s="28"/>
      <c r="C718" s="28"/>
      <c r="D718" s="29"/>
      <c r="E718" s="35">
        <f t="shared" si="62"/>
        <v>0</v>
      </c>
      <c r="F718" s="35">
        <f t="shared" si="63"/>
        <v>0</v>
      </c>
      <c r="G718" s="35">
        <f t="shared" si="64"/>
        <v>0</v>
      </c>
      <c r="H718" s="30">
        <v>0.2</v>
      </c>
      <c r="I718" s="30">
        <f t="shared" si="65"/>
        <v>0</v>
      </c>
      <c r="J718" s="30">
        <f t="shared" si="66"/>
        <v>0</v>
      </c>
    </row>
    <row r="719" spans="1:10">
      <c r="A719" s="28">
        <v>718</v>
      </c>
      <c r="B719" s="28"/>
      <c r="C719" s="28"/>
      <c r="D719" s="29"/>
      <c r="E719" s="35">
        <f t="shared" si="62"/>
        <v>0</v>
      </c>
      <c r="F719" s="35">
        <f t="shared" si="63"/>
        <v>0</v>
      </c>
      <c r="G719" s="35">
        <f t="shared" si="64"/>
        <v>0</v>
      </c>
      <c r="H719" s="30">
        <v>0.2</v>
      </c>
      <c r="I719" s="30">
        <f t="shared" si="65"/>
        <v>0</v>
      </c>
      <c r="J719" s="30">
        <f t="shared" si="66"/>
        <v>0</v>
      </c>
    </row>
    <row r="720" spans="1:10">
      <c r="A720" s="28">
        <v>719</v>
      </c>
      <c r="B720" s="28"/>
      <c r="C720" s="28"/>
      <c r="D720" s="29"/>
      <c r="E720" s="35">
        <f t="shared" si="62"/>
        <v>0</v>
      </c>
      <c r="F720" s="35">
        <f t="shared" si="63"/>
        <v>0</v>
      </c>
      <c r="G720" s="35">
        <f t="shared" si="64"/>
        <v>0</v>
      </c>
      <c r="H720" s="30">
        <v>0.2</v>
      </c>
      <c r="I720" s="30">
        <f t="shared" si="65"/>
        <v>0</v>
      </c>
      <c r="J720" s="30">
        <f t="shared" si="66"/>
        <v>0</v>
      </c>
    </row>
    <row r="721" spans="1:10">
      <c r="A721" s="28">
        <v>720</v>
      </c>
      <c r="B721" s="28"/>
      <c r="C721" s="28"/>
      <c r="D721" s="29"/>
      <c r="E721" s="35">
        <f t="shared" si="62"/>
        <v>0</v>
      </c>
      <c r="F721" s="35">
        <f t="shared" si="63"/>
        <v>0</v>
      </c>
      <c r="G721" s="35">
        <f t="shared" si="64"/>
        <v>0</v>
      </c>
      <c r="H721" s="30">
        <v>0.2</v>
      </c>
      <c r="I721" s="30">
        <f t="shared" si="65"/>
        <v>0</v>
      </c>
      <c r="J721" s="30">
        <f t="shared" si="66"/>
        <v>0</v>
      </c>
    </row>
    <row r="722" spans="1:10">
      <c r="A722" s="28">
        <v>721</v>
      </c>
      <c r="B722" s="28"/>
      <c r="C722" s="28"/>
      <c r="D722" s="29"/>
      <c r="E722" s="35">
        <f t="shared" si="62"/>
        <v>0</v>
      </c>
      <c r="F722" s="35">
        <f t="shared" si="63"/>
        <v>0</v>
      </c>
      <c r="G722" s="35">
        <f t="shared" si="64"/>
        <v>0</v>
      </c>
      <c r="H722" s="30">
        <v>0.2</v>
      </c>
      <c r="I722" s="30">
        <f t="shared" si="65"/>
        <v>0</v>
      </c>
      <c r="J722" s="30">
        <f t="shared" si="66"/>
        <v>0</v>
      </c>
    </row>
    <row r="723" spans="1:10">
      <c r="A723" s="28">
        <v>722</v>
      </c>
      <c r="B723" s="28"/>
      <c r="C723" s="28"/>
      <c r="D723" s="29"/>
      <c r="E723" s="35">
        <f t="shared" si="62"/>
        <v>0</v>
      </c>
      <c r="F723" s="35">
        <f t="shared" si="63"/>
        <v>0</v>
      </c>
      <c r="G723" s="35">
        <f t="shared" si="64"/>
        <v>0</v>
      </c>
      <c r="H723" s="30">
        <v>0.2</v>
      </c>
      <c r="I723" s="30">
        <f t="shared" si="65"/>
        <v>0</v>
      </c>
      <c r="J723" s="30">
        <f t="shared" si="66"/>
        <v>0</v>
      </c>
    </row>
    <row r="724" spans="1:10">
      <c r="A724" s="28">
        <v>723</v>
      </c>
      <c r="B724" s="28"/>
      <c r="C724" s="28"/>
      <c r="D724" s="29"/>
      <c r="E724" s="35">
        <f t="shared" si="62"/>
        <v>0</v>
      </c>
      <c r="F724" s="35">
        <f t="shared" si="63"/>
        <v>0</v>
      </c>
      <c r="G724" s="35">
        <f t="shared" si="64"/>
        <v>0</v>
      </c>
      <c r="H724" s="30">
        <v>0.2</v>
      </c>
      <c r="I724" s="30">
        <f t="shared" si="65"/>
        <v>0</v>
      </c>
      <c r="J724" s="30">
        <f t="shared" si="66"/>
        <v>0</v>
      </c>
    </row>
    <row r="725" spans="1:10">
      <c r="A725" s="28">
        <v>724</v>
      </c>
      <c r="B725" s="28"/>
      <c r="C725" s="28"/>
      <c r="D725" s="29"/>
      <c r="E725" s="35">
        <f t="shared" si="62"/>
        <v>0</v>
      </c>
      <c r="F725" s="35">
        <f t="shared" si="63"/>
        <v>0</v>
      </c>
      <c r="G725" s="35">
        <f t="shared" si="64"/>
        <v>0</v>
      </c>
      <c r="H725" s="30">
        <v>0.2</v>
      </c>
      <c r="I725" s="30">
        <f t="shared" si="65"/>
        <v>0</v>
      </c>
      <c r="J725" s="30">
        <f t="shared" si="66"/>
        <v>0</v>
      </c>
    </row>
    <row r="726" spans="1:10">
      <c r="A726" s="28">
        <v>725</v>
      </c>
      <c r="B726" s="28"/>
      <c r="C726" s="28"/>
      <c r="D726" s="29"/>
      <c r="E726" s="35">
        <f t="shared" si="62"/>
        <v>0</v>
      </c>
      <c r="F726" s="35">
        <f t="shared" si="63"/>
        <v>0</v>
      </c>
      <c r="G726" s="35">
        <f t="shared" si="64"/>
        <v>0</v>
      </c>
      <c r="H726" s="30">
        <v>0.2</v>
      </c>
      <c r="I726" s="30">
        <f t="shared" si="65"/>
        <v>0</v>
      </c>
      <c r="J726" s="30">
        <f t="shared" si="66"/>
        <v>0</v>
      </c>
    </row>
    <row r="727" spans="1:10">
      <c r="A727" s="28">
        <v>726</v>
      </c>
      <c r="B727" s="28"/>
      <c r="C727" s="28"/>
      <c r="D727" s="29"/>
      <c r="E727" s="35">
        <f t="shared" si="62"/>
        <v>0</v>
      </c>
      <c r="F727" s="35">
        <f t="shared" si="63"/>
        <v>0</v>
      </c>
      <c r="G727" s="35">
        <f t="shared" si="64"/>
        <v>0</v>
      </c>
      <c r="H727" s="30">
        <v>0.2</v>
      </c>
      <c r="I727" s="30">
        <f t="shared" si="65"/>
        <v>0</v>
      </c>
      <c r="J727" s="30">
        <f t="shared" si="66"/>
        <v>0</v>
      </c>
    </row>
    <row r="728" spans="1:10">
      <c r="A728" s="28">
        <v>727</v>
      </c>
      <c r="B728" s="28"/>
      <c r="C728" s="28"/>
      <c r="D728" s="29"/>
      <c r="E728" s="35">
        <f t="shared" si="62"/>
        <v>0</v>
      </c>
      <c r="F728" s="35">
        <f t="shared" si="63"/>
        <v>0</v>
      </c>
      <c r="G728" s="35">
        <f t="shared" si="64"/>
        <v>0</v>
      </c>
      <c r="H728" s="30">
        <v>0.2</v>
      </c>
      <c r="I728" s="30">
        <f t="shared" si="65"/>
        <v>0</v>
      </c>
      <c r="J728" s="30">
        <f t="shared" si="66"/>
        <v>0</v>
      </c>
    </row>
    <row r="729" spans="1:10">
      <c r="A729" s="28">
        <v>728</v>
      </c>
      <c r="B729" s="28"/>
      <c r="C729" s="28"/>
      <c r="D729" s="29"/>
      <c r="E729" s="35">
        <f t="shared" si="62"/>
        <v>0</v>
      </c>
      <c r="F729" s="35">
        <f t="shared" si="63"/>
        <v>0</v>
      </c>
      <c r="G729" s="35">
        <f t="shared" si="64"/>
        <v>0</v>
      </c>
      <c r="H729" s="30">
        <v>0.2</v>
      </c>
      <c r="I729" s="30">
        <f t="shared" si="65"/>
        <v>0</v>
      </c>
      <c r="J729" s="30">
        <f t="shared" si="66"/>
        <v>0</v>
      </c>
    </row>
    <row r="730" spans="1:10">
      <c r="A730" s="28">
        <v>729</v>
      </c>
      <c r="B730" s="28"/>
      <c r="C730" s="28"/>
      <c r="D730" s="29"/>
      <c r="E730" s="35">
        <f t="shared" si="62"/>
        <v>0</v>
      </c>
      <c r="F730" s="35">
        <f t="shared" si="63"/>
        <v>0</v>
      </c>
      <c r="G730" s="35">
        <f t="shared" si="64"/>
        <v>0</v>
      </c>
      <c r="H730" s="30">
        <v>0.2</v>
      </c>
      <c r="I730" s="30">
        <f t="shared" si="65"/>
        <v>0</v>
      </c>
      <c r="J730" s="30">
        <f t="shared" si="66"/>
        <v>0</v>
      </c>
    </row>
    <row r="731" spans="1:10">
      <c r="A731" s="28">
        <v>730</v>
      </c>
      <c r="B731" s="28"/>
      <c r="C731" s="28"/>
      <c r="D731" s="29"/>
      <c r="E731" s="35">
        <f t="shared" si="62"/>
        <v>0</v>
      </c>
      <c r="F731" s="35">
        <f t="shared" si="63"/>
        <v>0</v>
      </c>
      <c r="G731" s="35">
        <f t="shared" si="64"/>
        <v>0</v>
      </c>
      <c r="H731" s="30">
        <v>0.2</v>
      </c>
      <c r="I731" s="30">
        <f t="shared" si="65"/>
        <v>0</v>
      </c>
      <c r="J731" s="30">
        <f t="shared" si="66"/>
        <v>0</v>
      </c>
    </row>
    <row r="732" spans="1:10">
      <c r="A732" s="28">
        <v>731</v>
      </c>
      <c r="B732" s="28"/>
      <c r="C732" s="28"/>
      <c r="D732" s="29"/>
      <c r="E732" s="35">
        <f t="shared" si="62"/>
        <v>0</v>
      </c>
      <c r="F732" s="35">
        <f t="shared" si="63"/>
        <v>0</v>
      </c>
      <c r="G732" s="35">
        <f t="shared" si="64"/>
        <v>0</v>
      </c>
      <c r="H732" s="30">
        <v>0.2</v>
      </c>
      <c r="I732" s="30">
        <f t="shared" si="65"/>
        <v>0</v>
      </c>
      <c r="J732" s="30">
        <f t="shared" si="66"/>
        <v>0</v>
      </c>
    </row>
    <row r="733" spans="1:10">
      <c r="A733" s="28">
        <v>732</v>
      </c>
      <c r="B733" s="28"/>
      <c r="C733" s="28"/>
      <c r="D733" s="29"/>
      <c r="E733" s="35">
        <f t="shared" si="62"/>
        <v>0</v>
      </c>
      <c r="F733" s="35">
        <f t="shared" si="63"/>
        <v>0</v>
      </c>
      <c r="G733" s="35">
        <f t="shared" si="64"/>
        <v>0</v>
      </c>
      <c r="H733" s="30">
        <v>0.2</v>
      </c>
      <c r="I733" s="30">
        <f t="shared" si="65"/>
        <v>0</v>
      </c>
      <c r="J733" s="30">
        <f t="shared" si="66"/>
        <v>0</v>
      </c>
    </row>
    <row r="734" spans="1:10">
      <c r="A734" s="28">
        <v>733</v>
      </c>
      <c r="B734" s="28"/>
      <c r="C734" s="28"/>
      <c r="D734" s="29"/>
      <c r="E734" s="35">
        <f t="shared" si="62"/>
        <v>0</v>
      </c>
      <c r="F734" s="35">
        <f t="shared" si="63"/>
        <v>0</v>
      </c>
      <c r="G734" s="35">
        <f t="shared" si="64"/>
        <v>0</v>
      </c>
      <c r="H734" s="30">
        <v>0.2</v>
      </c>
      <c r="I734" s="30">
        <f t="shared" si="65"/>
        <v>0</v>
      </c>
      <c r="J734" s="30">
        <f t="shared" si="66"/>
        <v>0</v>
      </c>
    </row>
    <row r="735" spans="1:10">
      <c r="A735" s="28">
        <v>734</v>
      </c>
      <c r="B735" s="28"/>
      <c r="C735" s="28"/>
      <c r="D735" s="29"/>
      <c r="E735" s="35">
        <f t="shared" si="62"/>
        <v>0</v>
      </c>
      <c r="F735" s="35">
        <f t="shared" si="63"/>
        <v>0</v>
      </c>
      <c r="G735" s="35">
        <f t="shared" si="64"/>
        <v>0</v>
      </c>
      <c r="H735" s="30">
        <v>0.2</v>
      </c>
      <c r="I735" s="30">
        <f t="shared" si="65"/>
        <v>0</v>
      </c>
      <c r="J735" s="30">
        <f t="shared" si="66"/>
        <v>0</v>
      </c>
    </row>
    <row r="736" spans="1:10">
      <c r="A736" s="28">
        <v>735</v>
      </c>
      <c r="B736" s="28"/>
      <c r="C736" s="28"/>
      <c r="D736" s="29"/>
      <c r="E736" s="35">
        <f t="shared" si="62"/>
        <v>0</v>
      </c>
      <c r="F736" s="35">
        <f t="shared" si="63"/>
        <v>0</v>
      </c>
      <c r="G736" s="35">
        <f t="shared" si="64"/>
        <v>0</v>
      </c>
      <c r="H736" s="30">
        <v>0.2</v>
      </c>
      <c r="I736" s="30">
        <f t="shared" si="65"/>
        <v>0</v>
      </c>
      <c r="J736" s="30">
        <f t="shared" si="66"/>
        <v>0</v>
      </c>
    </row>
    <row r="737" spans="1:10">
      <c r="A737" s="28">
        <v>736</v>
      </c>
      <c r="B737" s="28"/>
      <c r="C737" s="28"/>
      <c r="D737" s="29"/>
      <c r="E737" s="35">
        <f t="shared" si="62"/>
        <v>0</v>
      </c>
      <c r="F737" s="35">
        <f t="shared" si="63"/>
        <v>0</v>
      </c>
      <c r="G737" s="35">
        <f t="shared" si="64"/>
        <v>0</v>
      </c>
      <c r="H737" s="30">
        <v>0.2</v>
      </c>
      <c r="I737" s="30">
        <f t="shared" si="65"/>
        <v>0</v>
      </c>
      <c r="J737" s="30">
        <f t="shared" si="66"/>
        <v>0</v>
      </c>
    </row>
    <row r="738" spans="1:10">
      <c r="A738" s="28">
        <v>737</v>
      </c>
      <c r="B738" s="28"/>
      <c r="C738" s="28"/>
      <c r="D738" s="29"/>
      <c r="E738" s="35">
        <f t="shared" si="62"/>
        <v>0</v>
      </c>
      <c r="F738" s="35">
        <f t="shared" si="63"/>
        <v>0</v>
      </c>
      <c r="G738" s="35">
        <f t="shared" si="64"/>
        <v>0</v>
      </c>
      <c r="H738" s="30">
        <v>0.2</v>
      </c>
      <c r="I738" s="30">
        <f t="shared" si="65"/>
        <v>0</v>
      </c>
      <c r="J738" s="30">
        <f t="shared" si="66"/>
        <v>0</v>
      </c>
    </row>
    <row r="739" spans="1:10">
      <c r="A739" s="28">
        <v>738</v>
      </c>
      <c r="B739" s="28"/>
      <c r="C739" s="28"/>
      <c r="D739" s="29"/>
      <c r="E739" s="35">
        <f t="shared" si="62"/>
        <v>0</v>
      </c>
      <c r="F739" s="35">
        <f t="shared" si="63"/>
        <v>0</v>
      </c>
      <c r="G739" s="35">
        <f t="shared" si="64"/>
        <v>0</v>
      </c>
      <c r="H739" s="30">
        <v>0.2</v>
      </c>
      <c r="I739" s="30">
        <f t="shared" si="65"/>
        <v>0</v>
      </c>
      <c r="J739" s="30">
        <f t="shared" si="66"/>
        <v>0</v>
      </c>
    </row>
    <row r="740" spans="1:10">
      <c r="A740" s="28">
        <v>739</v>
      </c>
      <c r="B740" s="28"/>
      <c r="C740" s="28"/>
      <c r="D740" s="29"/>
      <c r="E740" s="35">
        <f t="shared" si="62"/>
        <v>0</v>
      </c>
      <c r="F740" s="35">
        <f t="shared" si="63"/>
        <v>0</v>
      </c>
      <c r="G740" s="35">
        <f t="shared" si="64"/>
        <v>0</v>
      </c>
      <c r="H740" s="30">
        <v>0.2</v>
      </c>
      <c r="I740" s="30">
        <f t="shared" si="65"/>
        <v>0</v>
      </c>
      <c r="J740" s="30">
        <f t="shared" si="66"/>
        <v>0</v>
      </c>
    </row>
    <row r="741" spans="1:10">
      <c r="A741" s="28">
        <v>740</v>
      </c>
      <c r="B741" s="28"/>
      <c r="C741" s="28"/>
      <c r="D741" s="29"/>
      <c r="E741" s="35">
        <f t="shared" si="62"/>
        <v>0</v>
      </c>
      <c r="F741" s="35">
        <f t="shared" si="63"/>
        <v>0</v>
      </c>
      <c r="G741" s="35">
        <f t="shared" si="64"/>
        <v>0</v>
      </c>
      <c r="H741" s="30">
        <v>0.2</v>
      </c>
      <c r="I741" s="30">
        <f t="shared" si="65"/>
        <v>0</v>
      </c>
      <c r="J741" s="30">
        <f t="shared" si="66"/>
        <v>0</v>
      </c>
    </row>
    <row r="742" spans="1:10">
      <c r="A742" s="28">
        <v>741</v>
      </c>
      <c r="B742" s="28"/>
      <c r="C742" s="28"/>
      <c r="D742" s="29"/>
      <c r="E742" s="35">
        <f t="shared" si="62"/>
        <v>0</v>
      </c>
      <c r="F742" s="35">
        <f t="shared" si="63"/>
        <v>0</v>
      </c>
      <c r="G742" s="35">
        <f t="shared" si="64"/>
        <v>0</v>
      </c>
      <c r="H742" s="30">
        <v>0.2</v>
      </c>
      <c r="I742" s="30">
        <f t="shared" si="65"/>
        <v>0</v>
      </c>
      <c r="J742" s="30">
        <f t="shared" si="66"/>
        <v>0</v>
      </c>
    </row>
    <row r="743" spans="1:10">
      <c r="A743" s="28">
        <v>742</v>
      </c>
      <c r="B743" s="28"/>
      <c r="C743" s="28"/>
      <c r="D743" s="29"/>
      <c r="E743" s="35">
        <f t="shared" si="62"/>
        <v>0</v>
      </c>
      <c r="F743" s="35">
        <f t="shared" si="63"/>
        <v>0</v>
      </c>
      <c r="G743" s="35">
        <f t="shared" si="64"/>
        <v>0</v>
      </c>
      <c r="H743" s="30">
        <v>0.2</v>
      </c>
      <c r="I743" s="30">
        <f t="shared" si="65"/>
        <v>0</v>
      </c>
      <c r="J743" s="30">
        <f t="shared" si="66"/>
        <v>0</v>
      </c>
    </row>
    <row r="744" spans="1:10">
      <c r="A744" s="28">
        <v>743</v>
      </c>
      <c r="B744" s="28"/>
      <c r="C744" s="28"/>
      <c r="D744" s="29"/>
      <c r="E744" s="35">
        <f t="shared" si="62"/>
        <v>0</v>
      </c>
      <c r="F744" s="35">
        <f t="shared" si="63"/>
        <v>0</v>
      </c>
      <c r="G744" s="35">
        <f t="shared" si="64"/>
        <v>0</v>
      </c>
      <c r="H744" s="30">
        <v>0.2</v>
      </c>
      <c r="I744" s="30">
        <f t="shared" si="65"/>
        <v>0</v>
      </c>
      <c r="J744" s="30">
        <f t="shared" si="66"/>
        <v>0</v>
      </c>
    </row>
    <row r="745" spans="1:10">
      <c r="A745" s="28">
        <v>744</v>
      </c>
      <c r="B745" s="28"/>
      <c r="C745" s="28"/>
      <c r="D745" s="29"/>
      <c r="E745" s="35">
        <f t="shared" si="62"/>
        <v>0</v>
      </c>
      <c r="F745" s="35">
        <f t="shared" si="63"/>
        <v>0</v>
      </c>
      <c r="G745" s="35">
        <f t="shared" si="64"/>
        <v>0</v>
      </c>
      <c r="H745" s="30">
        <v>0.2</v>
      </c>
      <c r="I745" s="30">
        <f t="shared" si="65"/>
        <v>0</v>
      </c>
      <c r="J745" s="30">
        <f t="shared" si="66"/>
        <v>0</v>
      </c>
    </row>
    <row r="746" spans="1:10">
      <c r="A746" s="28">
        <v>745</v>
      </c>
      <c r="B746" s="28"/>
      <c r="C746" s="28"/>
      <c r="D746" s="29"/>
      <c r="E746" s="35">
        <f t="shared" si="62"/>
        <v>0</v>
      </c>
      <c r="F746" s="35">
        <f t="shared" si="63"/>
        <v>0</v>
      </c>
      <c r="G746" s="35">
        <f t="shared" si="64"/>
        <v>0</v>
      </c>
      <c r="H746" s="30">
        <v>0.2</v>
      </c>
      <c r="I746" s="30">
        <f t="shared" si="65"/>
        <v>0</v>
      </c>
      <c r="J746" s="30">
        <f t="shared" si="66"/>
        <v>0</v>
      </c>
    </row>
    <row r="747" spans="1:10">
      <c r="A747" s="28">
        <v>746</v>
      </c>
      <c r="B747" s="28"/>
      <c r="C747" s="28"/>
      <c r="D747" s="29"/>
      <c r="E747" s="35">
        <f t="shared" si="62"/>
        <v>0</v>
      </c>
      <c r="F747" s="35">
        <f t="shared" si="63"/>
        <v>0</v>
      </c>
      <c r="G747" s="35">
        <f t="shared" si="64"/>
        <v>0</v>
      </c>
      <c r="H747" s="30">
        <v>0.2</v>
      </c>
      <c r="I747" s="30">
        <f t="shared" si="65"/>
        <v>0</v>
      </c>
      <c r="J747" s="30">
        <f t="shared" si="66"/>
        <v>0</v>
      </c>
    </row>
    <row r="748" spans="1:10">
      <c r="A748" s="28">
        <v>747</v>
      </c>
      <c r="B748" s="28"/>
      <c r="C748" s="28"/>
      <c r="D748" s="29"/>
      <c r="E748" s="35">
        <f t="shared" si="62"/>
        <v>0</v>
      </c>
      <c r="F748" s="35">
        <f t="shared" si="63"/>
        <v>0</v>
      </c>
      <c r="G748" s="35">
        <f t="shared" si="64"/>
        <v>0</v>
      </c>
      <c r="H748" s="30">
        <v>0.2</v>
      </c>
      <c r="I748" s="30">
        <f t="shared" si="65"/>
        <v>0</v>
      </c>
      <c r="J748" s="30">
        <f t="shared" si="66"/>
        <v>0</v>
      </c>
    </row>
    <row r="749" spans="1:10">
      <c r="A749" s="28">
        <v>748</v>
      </c>
      <c r="B749" s="28"/>
      <c r="C749" s="28"/>
      <c r="D749" s="29"/>
      <c r="E749" s="35">
        <f t="shared" si="62"/>
        <v>0</v>
      </c>
      <c r="F749" s="35">
        <f t="shared" si="63"/>
        <v>0</v>
      </c>
      <c r="G749" s="35">
        <f t="shared" si="64"/>
        <v>0</v>
      </c>
      <c r="H749" s="30">
        <v>0.2</v>
      </c>
      <c r="I749" s="30">
        <f t="shared" si="65"/>
        <v>0</v>
      </c>
      <c r="J749" s="30">
        <f t="shared" si="66"/>
        <v>0</v>
      </c>
    </row>
    <row r="750" spans="1:10">
      <c r="A750" s="28">
        <v>749</v>
      </c>
      <c r="B750" s="28"/>
      <c r="C750" s="28"/>
      <c r="D750" s="29"/>
      <c r="E750" s="35">
        <f t="shared" si="62"/>
        <v>0</v>
      </c>
      <c r="F750" s="35">
        <f t="shared" si="63"/>
        <v>0</v>
      </c>
      <c r="G750" s="35">
        <f t="shared" si="64"/>
        <v>0</v>
      </c>
      <c r="H750" s="30">
        <v>0.2</v>
      </c>
      <c r="I750" s="30">
        <f t="shared" si="65"/>
        <v>0</v>
      </c>
      <c r="J750" s="30">
        <f t="shared" si="66"/>
        <v>0</v>
      </c>
    </row>
    <row r="751" spans="1:10">
      <c r="A751" s="28">
        <v>750</v>
      </c>
      <c r="B751" s="28"/>
      <c r="C751" s="28"/>
      <c r="D751" s="29"/>
      <c r="E751" s="35">
        <f t="shared" si="62"/>
        <v>0</v>
      </c>
      <c r="F751" s="35">
        <f t="shared" si="63"/>
        <v>0</v>
      </c>
      <c r="G751" s="35">
        <f t="shared" si="64"/>
        <v>0</v>
      </c>
      <c r="H751" s="30">
        <v>0.2</v>
      </c>
      <c r="I751" s="30">
        <f t="shared" si="65"/>
        <v>0</v>
      </c>
      <c r="J751" s="30">
        <f t="shared" si="66"/>
        <v>0</v>
      </c>
    </row>
    <row r="752" spans="1:10">
      <c r="A752" s="28">
        <v>751</v>
      </c>
      <c r="B752" s="28"/>
      <c r="C752" s="28"/>
      <c r="D752" s="29"/>
      <c r="E752" s="35">
        <f t="shared" si="62"/>
        <v>0</v>
      </c>
      <c r="F752" s="35">
        <f t="shared" si="63"/>
        <v>0</v>
      </c>
      <c r="G752" s="35">
        <f t="shared" si="64"/>
        <v>0</v>
      </c>
      <c r="H752" s="30">
        <v>0.2</v>
      </c>
      <c r="I752" s="30">
        <f t="shared" si="65"/>
        <v>0</v>
      </c>
      <c r="J752" s="30">
        <f t="shared" si="66"/>
        <v>0</v>
      </c>
    </row>
    <row r="753" spans="1:10">
      <c r="A753" s="28">
        <v>752</v>
      </c>
      <c r="B753" s="28"/>
      <c r="C753" s="28"/>
      <c r="D753" s="29"/>
      <c r="E753" s="35">
        <f t="shared" si="62"/>
        <v>0</v>
      </c>
      <c r="F753" s="35">
        <f t="shared" si="63"/>
        <v>0</v>
      </c>
      <c r="G753" s="35">
        <f t="shared" si="64"/>
        <v>0</v>
      </c>
      <c r="H753" s="30">
        <v>0.2</v>
      </c>
      <c r="I753" s="30">
        <f t="shared" si="65"/>
        <v>0</v>
      </c>
      <c r="J753" s="30">
        <f t="shared" si="66"/>
        <v>0</v>
      </c>
    </row>
    <row r="754" spans="1:10">
      <c r="A754" s="28">
        <v>753</v>
      </c>
      <c r="B754" s="28"/>
      <c r="C754" s="28"/>
      <c r="D754" s="29"/>
      <c r="E754" s="35">
        <f t="shared" si="62"/>
        <v>0</v>
      </c>
      <c r="F754" s="35">
        <f t="shared" si="63"/>
        <v>0</v>
      </c>
      <c r="G754" s="35">
        <f t="shared" si="64"/>
        <v>0</v>
      </c>
      <c r="H754" s="30">
        <v>0.2</v>
      </c>
      <c r="I754" s="30">
        <f t="shared" si="65"/>
        <v>0</v>
      </c>
      <c r="J754" s="30">
        <f t="shared" si="66"/>
        <v>0</v>
      </c>
    </row>
    <row r="755" spans="1:10">
      <c r="A755" s="28">
        <v>754</v>
      </c>
      <c r="B755" s="28"/>
      <c r="C755" s="28"/>
      <c r="D755" s="29"/>
      <c r="E755" s="35">
        <f t="shared" si="62"/>
        <v>0</v>
      </c>
      <c r="F755" s="35">
        <f t="shared" si="63"/>
        <v>0</v>
      </c>
      <c r="G755" s="35">
        <f t="shared" si="64"/>
        <v>0</v>
      </c>
      <c r="H755" s="30">
        <v>0.2</v>
      </c>
      <c r="I755" s="30">
        <f t="shared" si="65"/>
        <v>0</v>
      </c>
      <c r="J755" s="30">
        <f t="shared" si="66"/>
        <v>0</v>
      </c>
    </row>
    <row r="756" spans="1:10">
      <c r="A756" s="28">
        <v>755</v>
      </c>
      <c r="B756" s="28"/>
      <c r="C756" s="28"/>
      <c r="D756" s="29"/>
      <c r="E756" s="35">
        <f t="shared" si="62"/>
        <v>0</v>
      </c>
      <c r="F756" s="35">
        <f t="shared" si="63"/>
        <v>0</v>
      </c>
      <c r="G756" s="35">
        <f t="shared" si="64"/>
        <v>0</v>
      </c>
      <c r="H756" s="30">
        <v>0.2</v>
      </c>
      <c r="I756" s="30">
        <f t="shared" si="65"/>
        <v>0</v>
      </c>
      <c r="J756" s="30">
        <f t="shared" si="66"/>
        <v>0</v>
      </c>
    </row>
    <row r="757" spans="1:10">
      <c r="A757" s="28">
        <v>756</v>
      </c>
      <c r="B757" s="28"/>
      <c r="C757" s="28"/>
      <c r="D757" s="29"/>
      <c r="E757" s="35">
        <f t="shared" si="62"/>
        <v>0</v>
      </c>
      <c r="F757" s="35">
        <f t="shared" si="63"/>
        <v>0</v>
      </c>
      <c r="G757" s="35">
        <f t="shared" si="64"/>
        <v>0</v>
      </c>
      <c r="H757" s="30">
        <v>0.2</v>
      </c>
      <c r="I757" s="30">
        <f t="shared" si="65"/>
        <v>0</v>
      </c>
      <c r="J757" s="30">
        <f t="shared" si="66"/>
        <v>0</v>
      </c>
    </row>
    <row r="758" spans="1:10">
      <c r="A758" s="28">
        <v>757</v>
      </c>
      <c r="B758" s="28"/>
      <c r="C758" s="28"/>
      <c r="D758" s="29"/>
      <c r="E758" s="35">
        <f t="shared" si="62"/>
        <v>0</v>
      </c>
      <c r="F758" s="35">
        <f t="shared" si="63"/>
        <v>0</v>
      </c>
      <c r="G758" s="35">
        <f t="shared" si="64"/>
        <v>0</v>
      </c>
      <c r="H758" s="30">
        <v>0.2</v>
      </c>
      <c r="I758" s="30">
        <f t="shared" si="65"/>
        <v>0</v>
      </c>
      <c r="J758" s="30">
        <f t="shared" si="66"/>
        <v>0</v>
      </c>
    </row>
    <row r="759" spans="1:10">
      <c r="A759" s="28">
        <v>758</v>
      </c>
      <c r="B759" s="28"/>
      <c r="C759" s="28"/>
      <c r="D759" s="29"/>
      <c r="E759" s="35">
        <f t="shared" si="62"/>
        <v>0</v>
      </c>
      <c r="F759" s="35">
        <f t="shared" si="63"/>
        <v>0</v>
      </c>
      <c r="G759" s="35">
        <f t="shared" si="64"/>
        <v>0</v>
      </c>
      <c r="H759" s="30">
        <v>0.2</v>
      </c>
      <c r="I759" s="30">
        <f t="shared" si="65"/>
        <v>0</v>
      </c>
      <c r="J759" s="30">
        <f t="shared" si="66"/>
        <v>0</v>
      </c>
    </row>
    <row r="760" spans="1:10">
      <c r="A760" s="28">
        <v>759</v>
      </c>
      <c r="B760" s="28"/>
      <c r="C760" s="28"/>
      <c r="D760" s="29"/>
      <c r="E760" s="35">
        <f t="shared" si="62"/>
        <v>0</v>
      </c>
      <c r="F760" s="35">
        <f t="shared" si="63"/>
        <v>0</v>
      </c>
      <c r="G760" s="35">
        <f t="shared" si="64"/>
        <v>0</v>
      </c>
      <c r="H760" s="30">
        <v>0.2</v>
      </c>
      <c r="I760" s="30">
        <f t="shared" si="65"/>
        <v>0</v>
      </c>
      <c r="J760" s="30">
        <f t="shared" si="66"/>
        <v>0</v>
      </c>
    </row>
    <row r="761" spans="1:10">
      <c r="A761" s="28">
        <v>760</v>
      </c>
      <c r="B761" s="28"/>
      <c r="C761" s="28"/>
      <c r="D761" s="29"/>
      <c r="E761" s="35">
        <f t="shared" si="62"/>
        <v>0</v>
      </c>
      <c r="F761" s="35">
        <f t="shared" si="63"/>
        <v>0</v>
      </c>
      <c r="G761" s="35">
        <f t="shared" si="64"/>
        <v>0</v>
      </c>
      <c r="H761" s="30">
        <v>0.2</v>
      </c>
      <c r="I761" s="30">
        <f t="shared" si="65"/>
        <v>0</v>
      </c>
      <c r="J761" s="30">
        <f t="shared" si="66"/>
        <v>0</v>
      </c>
    </row>
    <row r="762" spans="1:10">
      <c r="A762" s="28">
        <v>761</v>
      </c>
      <c r="B762" s="28"/>
      <c r="C762" s="28"/>
      <c r="D762" s="29"/>
      <c r="E762" s="35">
        <f t="shared" si="62"/>
        <v>0</v>
      </c>
      <c r="F762" s="35">
        <f t="shared" si="63"/>
        <v>0</v>
      </c>
      <c r="G762" s="35">
        <f t="shared" si="64"/>
        <v>0</v>
      </c>
      <c r="H762" s="30">
        <v>0.2</v>
      </c>
      <c r="I762" s="30">
        <f t="shared" si="65"/>
        <v>0</v>
      </c>
      <c r="J762" s="30">
        <f t="shared" si="66"/>
        <v>0</v>
      </c>
    </row>
    <row r="763" spans="1:10">
      <c r="A763" s="28">
        <v>762</v>
      </c>
      <c r="B763" s="28"/>
      <c r="C763" s="28"/>
      <c r="D763" s="29"/>
      <c r="E763" s="35">
        <f t="shared" si="62"/>
        <v>0</v>
      </c>
      <c r="F763" s="35">
        <f t="shared" si="63"/>
        <v>0</v>
      </c>
      <c r="G763" s="35">
        <f t="shared" si="64"/>
        <v>0</v>
      </c>
      <c r="H763" s="30">
        <v>0.2</v>
      </c>
      <c r="I763" s="30">
        <f t="shared" si="65"/>
        <v>0</v>
      </c>
      <c r="J763" s="30">
        <f t="shared" si="66"/>
        <v>0</v>
      </c>
    </row>
    <row r="764" spans="1:10">
      <c r="A764" s="28">
        <v>763</v>
      </c>
      <c r="B764" s="28"/>
      <c r="C764" s="28"/>
      <c r="D764" s="29"/>
      <c r="E764" s="35">
        <f t="shared" si="62"/>
        <v>0</v>
      </c>
      <c r="F764" s="35">
        <f t="shared" si="63"/>
        <v>0</v>
      </c>
      <c r="G764" s="35">
        <f t="shared" si="64"/>
        <v>0</v>
      </c>
      <c r="H764" s="30">
        <v>0.2</v>
      </c>
      <c r="I764" s="30">
        <f t="shared" si="65"/>
        <v>0</v>
      </c>
      <c r="J764" s="30">
        <f t="shared" si="66"/>
        <v>0</v>
      </c>
    </row>
    <row r="765" spans="1:10">
      <c r="A765" s="28">
        <v>764</v>
      </c>
      <c r="B765" s="28"/>
      <c r="C765" s="28"/>
      <c r="D765" s="29"/>
      <c r="E765" s="35">
        <f t="shared" si="62"/>
        <v>0</v>
      </c>
      <c r="F765" s="35">
        <f t="shared" si="63"/>
        <v>0</v>
      </c>
      <c r="G765" s="35">
        <f t="shared" si="64"/>
        <v>0</v>
      </c>
      <c r="H765" s="30">
        <v>0.2</v>
      </c>
      <c r="I765" s="30">
        <f t="shared" si="65"/>
        <v>0</v>
      </c>
      <c r="J765" s="30">
        <f t="shared" si="66"/>
        <v>0</v>
      </c>
    </row>
    <row r="766" spans="1:10">
      <c r="A766" s="28">
        <v>765</v>
      </c>
      <c r="B766" s="28"/>
      <c r="C766" s="28"/>
      <c r="D766" s="29"/>
      <c r="E766" s="35">
        <f t="shared" si="62"/>
        <v>0</v>
      </c>
      <c r="F766" s="35">
        <f t="shared" si="63"/>
        <v>0</v>
      </c>
      <c r="G766" s="35">
        <f t="shared" si="64"/>
        <v>0</v>
      </c>
      <c r="H766" s="30">
        <v>0.2</v>
      </c>
      <c r="I766" s="30">
        <f t="shared" si="65"/>
        <v>0</v>
      </c>
      <c r="J766" s="30">
        <f t="shared" si="66"/>
        <v>0</v>
      </c>
    </row>
    <row r="767" spans="1:10">
      <c r="A767" s="28">
        <v>766</v>
      </c>
      <c r="B767" s="28"/>
      <c r="C767" s="28"/>
      <c r="D767" s="29"/>
      <c r="E767" s="35">
        <f t="shared" si="62"/>
        <v>0</v>
      </c>
      <c r="F767" s="35">
        <f t="shared" si="63"/>
        <v>0</v>
      </c>
      <c r="G767" s="35">
        <f t="shared" si="64"/>
        <v>0</v>
      </c>
      <c r="H767" s="30">
        <v>0.2</v>
      </c>
      <c r="I767" s="30">
        <f t="shared" si="65"/>
        <v>0</v>
      </c>
      <c r="J767" s="30">
        <f t="shared" si="66"/>
        <v>0</v>
      </c>
    </row>
    <row r="768" spans="1:10">
      <c r="A768" s="28">
        <v>767</v>
      </c>
      <c r="B768" s="28"/>
      <c r="C768" s="28"/>
      <c r="D768" s="29"/>
      <c r="E768" s="35">
        <f t="shared" si="62"/>
        <v>0</v>
      </c>
      <c r="F768" s="35">
        <f t="shared" si="63"/>
        <v>0</v>
      </c>
      <c r="G768" s="35">
        <f t="shared" si="64"/>
        <v>0</v>
      </c>
      <c r="H768" s="30">
        <v>0.2</v>
      </c>
      <c r="I768" s="30">
        <f t="shared" si="65"/>
        <v>0</v>
      </c>
      <c r="J768" s="30">
        <f t="shared" si="66"/>
        <v>0</v>
      </c>
    </row>
    <row r="769" spans="1:10">
      <c r="A769" s="28">
        <v>768</v>
      </c>
      <c r="B769" s="28"/>
      <c r="C769" s="28"/>
      <c r="D769" s="29"/>
      <c r="E769" s="35">
        <f t="shared" si="62"/>
        <v>0</v>
      </c>
      <c r="F769" s="35">
        <f t="shared" si="63"/>
        <v>0</v>
      </c>
      <c r="G769" s="35">
        <f t="shared" si="64"/>
        <v>0</v>
      </c>
      <c r="H769" s="30">
        <v>0.2</v>
      </c>
      <c r="I769" s="30">
        <f t="shared" si="65"/>
        <v>0</v>
      </c>
      <c r="J769" s="30">
        <f t="shared" si="66"/>
        <v>0</v>
      </c>
    </row>
    <row r="770" spans="1:10">
      <c r="A770" s="28">
        <v>769</v>
      </c>
      <c r="B770" s="28"/>
      <c r="C770" s="28"/>
      <c r="D770" s="29"/>
      <c r="E770" s="35">
        <f t="shared" si="62"/>
        <v>0</v>
      </c>
      <c r="F770" s="35">
        <f t="shared" si="63"/>
        <v>0</v>
      </c>
      <c r="G770" s="35">
        <f t="shared" si="64"/>
        <v>0</v>
      </c>
      <c r="H770" s="30">
        <v>0.2</v>
      </c>
      <c r="I770" s="30">
        <f t="shared" si="65"/>
        <v>0</v>
      </c>
      <c r="J770" s="30">
        <f t="shared" si="66"/>
        <v>0</v>
      </c>
    </row>
    <row r="771" spans="1:10">
      <c r="A771" s="28">
        <v>770</v>
      </c>
      <c r="B771" s="28"/>
      <c r="C771" s="28"/>
      <c r="D771" s="29"/>
      <c r="E771" s="35">
        <f t="shared" ref="E771:E834" si="67">IF(D771&gt;0,IF(D771&lt;=4000,800,ROUND(D771*20%,2)),0)</f>
        <v>0</v>
      </c>
      <c r="F771" s="35">
        <f t="shared" si="63"/>
        <v>0</v>
      </c>
      <c r="G771" s="35">
        <f t="shared" si="64"/>
        <v>0</v>
      </c>
      <c r="H771" s="30">
        <v>0.2</v>
      </c>
      <c r="I771" s="30">
        <f t="shared" si="65"/>
        <v>0</v>
      </c>
      <c r="J771" s="30">
        <f t="shared" si="66"/>
        <v>0</v>
      </c>
    </row>
    <row r="772" spans="1:10">
      <c r="A772" s="28">
        <v>771</v>
      </c>
      <c r="B772" s="28"/>
      <c r="C772" s="28"/>
      <c r="D772" s="29"/>
      <c r="E772" s="35">
        <f t="shared" si="67"/>
        <v>0</v>
      </c>
      <c r="F772" s="35">
        <f t="shared" si="63"/>
        <v>0</v>
      </c>
      <c r="G772" s="35">
        <f t="shared" si="64"/>
        <v>0</v>
      </c>
      <c r="H772" s="30">
        <v>0.2</v>
      </c>
      <c r="I772" s="30">
        <f t="shared" si="65"/>
        <v>0</v>
      </c>
      <c r="J772" s="30">
        <f t="shared" si="66"/>
        <v>0</v>
      </c>
    </row>
    <row r="773" spans="1:10">
      <c r="A773" s="28">
        <v>772</v>
      </c>
      <c r="B773" s="28"/>
      <c r="C773" s="28"/>
      <c r="D773" s="29"/>
      <c r="E773" s="35">
        <f t="shared" si="67"/>
        <v>0</v>
      </c>
      <c r="F773" s="35">
        <f t="shared" si="63"/>
        <v>0</v>
      </c>
      <c r="G773" s="35">
        <f t="shared" si="64"/>
        <v>0</v>
      </c>
      <c r="H773" s="30">
        <v>0.2</v>
      </c>
      <c r="I773" s="30">
        <f t="shared" si="65"/>
        <v>0</v>
      </c>
      <c r="J773" s="30">
        <f t="shared" si="66"/>
        <v>0</v>
      </c>
    </row>
    <row r="774" spans="1:10">
      <c r="A774" s="28">
        <v>773</v>
      </c>
      <c r="B774" s="28"/>
      <c r="C774" s="28"/>
      <c r="D774" s="29"/>
      <c r="E774" s="35">
        <f t="shared" si="67"/>
        <v>0</v>
      </c>
      <c r="F774" s="35">
        <f t="shared" si="63"/>
        <v>0</v>
      </c>
      <c r="G774" s="35">
        <f t="shared" si="64"/>
        <v>0</v>
      </c>
      <c r="H774" s="30">
        <v>0.2</v>
      </c>
      <c r="I774" s="30">
        <f t="shared" si="65"/>
        <v>0</v>
      </c>
      <c r="J774" s="30">
        <f t="shared" si="66"/>
        <v>0</v>
      </c>
    </row>
    <row r="775" spans="1:10">
      <c r="A775" s="28">
        <v>774</v>
      </c>
      <c r="B775" s="28"/>
      <c r="C775" s="28"/>
      <c r="D775" s="29"/>
      <c r="E775" s="35">
        <f t="shared" si="67"/>
        <v>0</v>
      </c>
      <c r="F775" s="35">
        <f t="shared" si="63"/>
        <v>0</v>
      </c>
      <c r="G775" s="35">
        <f t="shared" si="64"/>
        <v>0</v>
      </c>
      <c r="H775" s="30">
        <v>0.2</v>
      </c>
      <c r="I775" s="30">
        <f t="shared" si="65"/>
        <v>0</v>
      </c>
      <c r="J775" s="30">
        <f t="shared" si="66"/>
        <v>0</v>
      </c>
    </row>
    <row r="776" spans="1:10">
      <c r="A776" s="28">
        <v>775</v>
      </c>
      <c r="B776" s="28"/>
      <c r="C776" s="28"/>
      <c r="D776" s="29"/>
      <c r="E776" s="35">
        <f t="shared" si="67"/>
        <v>0</v>
      </c>
      <c r="F776" s="35">
        <f t="shared" si="63"/>
        <v>0</v>
      </c>
      <c r="G776" s="35">
        <f t="shared" si="64"/>
        <v>0</v>
      </c>
      <c r="H776" s="30">
        <v>0.2</v>
      </c>
      <c r="I776" s="30">
        <f t="shared" si="65"/>
        <v>0</v>
      </c>
      <c r="J776" s="30">
        <f t="shared" si="66"/>
        <v>0</v>
      </c>
    </row>
    <row r="777" spans="1:10">
      <c r="A777" s="28">
        <v>776</v>
      </c>
      <c r="B777" s="28"/>
      <c r="C777" s="28"/>
      <c r="D777" s="29"/>
      <c r="E777" s="35">
        <f t="shared" si="67"/>
        <v>0</v>
      </c>
      <c r="F777" s="35">
        <f t="shared" si="63"/>
        <v>0</v>
      </c>
      <c r="G777" s="35">
        <f t="shared" si="64"/>
        <v>0</v>
      </c>
      <c r="H777" s="30">
        <v>0.2</v>
      </c>
      <c r="I777" s="30">
        <f t="shared" si="65"/>
        <v>0</v>
      </c>
      <c r="J777" s="30">
        <f t="shared" si="66"/>
        <v>0</v>
      </c>
    </row>
    <row r="778" spans="1:10">
      <c r="A778" s="28">
        <v>777</v>
      </c>
      <c r="B778" s="28"/>
      <c r="C778" s="28"/>
      <c r="D778" s="29"/>
      <c r="E778" s="35">
        <f t="shared" si="67"/>
        <v>0</v>
      </c>
      <c r="F778" s="35">
        <f t="shared" ref="F778:F841" si="68">MAX(ROUND((D778-E778)*0.3,2),0)</f>
        <v>0</v>
      </c>
      <c r="G778" s="35">
        <f t="shared" ref="G778:G841" si="69">MAX((D778-E778-F778),0)</f>
        <v>0</v>
      </c>
      <c r="H778" s="30">
        <v>0.2</v>
      </c>
      <c r="I778" s="30">
        <f t="shared" ref="I778:I841" si="70">ROUND(G778*H778,2)</f>
        <v>0</v>
      </c>
      <c r="J778" s="30">
        <f t="shared" ref="J778:J841" si="71">ROUND(D778-I778,2)</f>
        <v>0</v>
      </c>
    </row>
    <row r="779" spans="1:10">
      <c r="A779" s="28">
        <v>778</v>
      </c>
      <c r="B779" s="28"/>
      <c r="C779" s="28"/>
      <c r="D779" s="29"/>
      <c r="E779" s="35">
        <f t="shared" si="67"/>
        <v>0</v>
      </c>
      <c r="F779" s="35">
        <f t="shared" si="68"/>
        <v>0</v>
      </c>
      <c r="G779" s="35">
        <f t="shared" si="69"/>
        <v>0</v>
      </c>
      <c r="H779" s="30">
        <v>0.2</v>
      </c>
      <c r="I779" s="30">
        <f t="shared" si="70"/>
        <v>0</v>
      </c>
      <c r="J779" s="30">
        <f t="shared" si="71"/>
        <v>0</v>
      </c>
    </row>
    <row r="780" spans="1:10">
      <c r="A780" s="28">
        <v>779</v>
      </c>
      <c r="B780" s="28"/>
      <c r="C780" s="28"/>
      <c r="D780" s="29"/>
      <c r="E780" s="35">
        <f t="shared" si="67"/>
        <v>0</v>
      </c>
      <c r="F780" s="35">
        <f t="shared" si="68"/>
        <v>0</v>
      </c>
      <c r="G780" s="35">
        <f t="shared" si="69"/>
        <v>0</v>
      </c>
      <c r="H780" s="30">
        <v>0.2</v>
      </c>
      <c r="I780" s="30">
        <f t="shared" si="70"/>
        <v>0</v>
      </c>
      <c r="J780" s="30">
        <f t="shared" si="71"/>
        <v>0</v>
      </c>
    </row>
    <row r="781" spans="1:10">
      <c r="A781" s="28">
        <v>780</v>
      </c>
      <c r="B781" s="28"/>
      <c r="C781" s="28"/>
      <c r="D781" s="29"/>
      <c r="E781" s="35">
        <f t="shared" si="67"/>
        <v>0</v>
      </c>
      <c r="F781" s="35">
        <f t="shared" si="68"/>
        <v>0</v>
      </c>
      <c r="G781" s="35">
        <f t="shared" si="69"/>
        <v>0</v>
      </c>
      <c r="H781" s="30">
        <v>0.2</v>
      </c>
      <c r="I781" s="30">
        <f t="shared" si="70"/>
        <v>0</v>
      </c>
      <c r="J781" s="30">
        <f t="shared" si="71"/>
        <v>0</v>
      </c>
    </row>
    <row r="782" spans="1:10">
      <c r="A782" s="28">
        <v>781</v>
      </c>
      <c r="B782" s="28"/>
      <c r="C782" s="28"/>
      <c r="D782" s="29"/>
      <c r="E782" s="35">
        <f t="shared" si="67"/>
        <v>0</v>
      </c>
      <c r="F782" s="35">
        <f t="shared" si="68"/>
        <v>0</v>
      </c>
      <c r="G782" s="35">
        <f t="shared" si="69"/>
        <v>0</v>
      </c>
      <c r="H782" s="30">
        <v>0.2</v>
      </c>
      <c r="I782" s="30">
        <f t="shared" si="70"/>
        <v>0</v>
      </c>
      <c r="J782" s="30">
        <f t="shared" si="71"/>
        <v>0</v>
      </c>
    </row>
    <row r="783" spans="1:10">
      <c r="A783" s="28">
        <v>782</v>
      </c>
      <c r="B783" s="28"/>
      <c r="C783" s="28"/>
      <c r="D783" s="29"/>
      <c r="E783" s="35">
        <f t="shared" si="67"/>
        <v>0</v>
      </c>
      <c r="F783" s="35">
        <f t="shared" si="68"/>
        <v>0</v>
      </c>
      <c r="G783" s="35">
        <f t="shared" si="69"/>
        <v>0</v>
      </c>
      <c r="H783" s="30">
        <v>0.2</v>
      </c>
      <c r="I783" s="30">
        <f t="shared" si="70"/>
        <v>0</v>
      </c>
      <c r="J783" s="30">
        <f t="shared" si="71"/>
        <v>0</v>
      </c>
    </row>
    <row r="784" spans="1:10">
      <c r="A784" s="28">
        <v>783</v>
      </c>
      <c r="B784" s="28"/>
      <c r="C784" s="28"/>
      <c r="D784" s="29"/>
      <c r="E784" s="35">
        <f t="shared" si="67"/>
        <v>0</v>
      </c>
      <c r="F784" s="35">
        <f t="shared" si="68"/>
        <v>0</v>
      </c>
      <c r="G784" s="35">
        <f t="shared" si="69"/>
        <v>0</v>
      </c>
      <c r="H784" s="30">
        <v>0.2</v>
      </c>
      <c r="I784" s="30">
        <f t="shared" si="70"/>
        <v>0</v>
      </c>
      <c r="J784" s="30">
        <f t="shared" si="71"/>
        <v>0</v>
      </c>
    </row>
    <row r="785" spans="1:10">
      <c r="A785" s="28">
        <v>784</v>
      </c>
      <c r="B785" s="28"/>
      <c r="C785" s="28"/>
      <c r="D785" s="29"/>
      <c r="E785" s="35">
        <f t="shared" si="67"/>
        <v>0</v>
      </c>
      <c r="F785" s="35">
        <f t="shared" si="68"/>
        <v>0</v>
      </c>
      <c r="G785" s="35">
        <f t="shared" si="69"/>
        <v>0</v>
      </c>
      <c r="H785" s="30">
        <v>0.2</v>
      </c>
      <c r="I785" s="30">
        <f t="shared" si="70"/>
        <v>0</v>
      </c>
      <c r="J785" s="30">
        <f t="shared" si="71"/>
        <v>0</v>
      </c>
    </row>
    <row r="786" spans="1:10">
      <c r="A786" s="28">
        <v>785</v>
      </c>
      <c r="B786" s="28"/>
      <c r="C786" s="28"/>
      <c r="D786" s="29"/>
      <c r="E786" s="35">
        <f t="shared" si="67"/>
        <v>0</v>
      </c>
      <c r="F786" s="35">
        <f t="shared" si="68"/>
        <v>0</v>
      </c>
      <c r="G786" s="35">
        <f t="shared" si="69"/>
        <v>0</v>
      </c>
      <c r="H786" s="30">
        <v>0.2</v>
      </c>
      <c r="I786" s="30">
        <f t="shared" si="70"/>
        <v>0</v>
      </c>
      <c r="J786" s="30">
        <f t="shared" si="71"/>
        <v>0</v>
      </c>
    </row>
    <row r="787" spans="1:10">
      <c r="A787" s="28">
        <v>786</v>
      </c>
      <c r="B787" s="28"/>
      <c r="C787" s="28"/>
      <c r="D787" s="29"/>
      <c r="E787" s="35">
        <f t="shared" si="67"/>
        <v>0</v>
      </c>
      <c r="F787" s="35">
        <f t="shared" si="68"/>
        <v>0</v>
      </c>
      <c r="G787" s="35">
        <f t="shared" si="69"/>
        <v>0</v>
      </c>
      <c r="H787" s="30">
        <v>0.2</v>
      </c>
      <c r="I787" s="30">
        <f t="shared" si="70"/>
        <v>0</v>
      </c>
      <c r="J787" s="30">
        <f t="shared" si="71"/>
        <v>0</v>
      </c>
    </row>
    <row r="788" spans="1:10">
      <c r="A788" s="28">
        <v>787</v>
      </c>
      <c r="B788" s="28"/>
      <c r="C788" s="28"/>
      <c r="D788" s="29"/>
      <c r="E788" s="35">
        <f t="shared" si="67"/>
        <v>0</v>
      </c>
      <c r="F788" s="35">
        <f t="shared" si="68"/>
        <v>0</v>
      </c>
      <c r="G788" s="35">
        <f t="shared" si="69"/>
        <v>0</v>
      </c>
      <c r="H788" s="30">
        <v>0.2</v>
      </c>
      <c r="I788" s="30">
        <f t="shared" si="70"/>
        <v>0</v>
      </c>
      <c r="J788" s="30">
        <f t="shared" si="71"/>
        <v>0</v>
      </c>
    </row>
    <row r="789" spans="1:10">
      <c r="A789" s="28">
        <v>788</v>
      </c>
      <c r="B789" s="28"/>
      <c r="C789" s="28"/>
      <c r="D789" s="29"/>
      <c r="E789" s="35">
        <f t="shared" si="67"/>
        <v>0</v>
      </c>
      <c r="F789" s="35">
        <f t="shared" si="68"/>
        <v>0</v>
      </c>
      <c r="G789" s="35">
        <f t="shared" si="69"/>
        <v>0</v>
      </c>
      <c r="H789" s="30">
        <v>0.2</v>
      </c>
      <c r="I789" s="30">
        <f t="shared" si="70"/>
        <v>0</v>
      </c>
      <c r="J789" s="30">
        <f t="shared" si="71"/>
        <v>0</v>
      </c>
    </row>
    <row r="790" spans="1:10">
      <c r="A790" s="28">
        <v>789</v>
      </c>
      <c r="B790" s="28"/>
      <c r="C790" s="28"/>
      <c r="D790" s="29"/>
      <c r="E790" s="35">
        <f t="shared" si="67"/>
        <v>0</v>
      </c>
      <c r="F790" s="35">
        <f t="shared" si="68"/>
        <v>0</v>
      </c>
      <c r="G790" s="35">
        <f t="shared" si="69"/>
        <v>0</v>
      </c>
      <c r="H790" s="30">
        <v>0.2</v>
      </c>
      <c r="I790" s="30">
        <f t="shared" si="70"/>
        <v>0</v>
      </c>
      <c r="J790" s="30">
        <f t="shared" si="71"/>
        <v>0</v>
      </c>
    </row>
    <row r="791" spans="1:10">
      <c r="A791" s="28">
        <v>790</v>
      </c>
      <c r="B791" s="28"/>
      <c r="C791" s="28"/>
      <c r="D791" s="29"/>
      <c r="E791" s="35">
        <f t="shared" si="67"/>
        <v>0</v>
      </c>
      <c r="F791" s="35">
        <f t="shared" si="68"/>
        <v>0</v>
      </c>
      <c r="G791" s="35">
        <f t="shared" si="69"/>
        <v>0</v>
      </c>
      <c r="H791" s="30">
        <v>0.2</v>
      </c>
      <c r="I791" s="30">
        <f t="shared" si="70"/>
        <v>0</v>
      </c>
      <c r="J791" s="30">
        <f t="shared" si="71"/>
        <v>0</v>
      </c>
    </row>
    <row r="792" spans="1:10">
      <c r="A792" s="28">
        <v>791</v>
      </c>
      <c r="B792" s="28"/>
      <c r="C792" s="28"/>
      <c r="D792" s="29"/>
      <c r="E792" s="35">
        <f t="shared" si="67"/>
        <v>0</v>
      </c>
      <c r="F792" s="35">
        <f t="shared" si="68"/>
        <v>0</v>
      </c>
      <c r="G792" s="35">
        <f t="shared" si="69"/>
        <v>0</v>
      </c>
      <c r="H792" s="30">
        <v>0.2</v>
      </c>
      <c r="I792" s="30">
        <f t="shared" si="70"/>
        <v>0</v>
      </c>
      <c r="J792" s="30">
        <f t="shared" si="71"/>
        <v>0</v>
      </c>
    </row>
    <row r="793" spans="1:10">
      <c r="A793" s="28">
        <v>792</v>
      </c>
      <c r="B793" s="28"/>
      <c r="C793" s="28"/>
      <c r="D793" s="29"/>
      <c r="E793" s="35">
        <f t="shared" si="67"/>
        <v>0</v>
      </c>
      <c r="F793" s="35">
        <f t="shared" si="68"/>
        <v>0</v>
      </c>
      <c r="G793" s="35">
        <f t="shared" si="69"/>
        <v>0</v>
      </c>
      <c r="H793" s="30">
        <v>0.2</v>
      </c>
      <c r="I793" s="30">
        <f t="shared" si="70"/>
        <v>0</v>
      </c>
      <c r="J793" s="30">
        <f t="shared" si="71"/>
        <v>0</v>
      </c>
    </row>
    <row r="794" spans="1:10">
      <c r="A794" s="28">
        <v>793</v>
      </c>
      <c r="B794" s="28"/>
      <c r="C794" s="28"/>
      <c r="D794" s="29"/>
      <c r="E794" s="35">
        <f t="shared" si="67"/>
        <v>0</v>
      </c>
      <c r="F794" s="35">
        <f t="shared" si="68"/>
        <v>0</v>
      </c>
      <c r="G794" s="35">
        <f t="shared" si="69"/>
        <v>0</v>
      </c>
      <c r="H794" s="30">
        <v>0.2</v>
      </c>
      <c r="I794" s="30">
        <f t="shared" si="70"/>
        <v>0</v>
      </c>
      <c r="J794" s="30">
        <f t="shared" si="71"/>
        <v>0</v>
      </c>
    </row>
    <row r="795" spans="1:10">
      <c r="A795" s="28">
        <v>794</v>
      </c>
      <c r="B795" s="28"/>
      <c r="C795" s="28"/>
      <c r="D795" s="29"/>
      <c r="E795" s="35">
        <f t="shared" si="67"/>
        <v>0</v>
      </c>
      <c r="F795" s="35">
        <f t="shared" si="68"/>
        <v>0</v>
      </c>
      <c r="G795" s="35">
        <f t="shared" si="69"/>
        <v>0</v>
      </c>
      <c r="H795" s="30">
        <v>0.2</v>
      </c>
      <c r="I795" s="30">
        <f t="shared" si="70"/>
        <v>0</v>
      </c>
      <c r="J795" s="30">
        <f t="shared" si="71"/>
        <v>0</v>
      </c>
    </row>
    <row r="796" spans="1:10">
      <c r="A796" s="28">
        <v>795</v>
      </c>
      <c r="B796" s="28"/>
      <c r="C796" s="28"/>
      <c r="D796" s="29"/>
      <c r="E796" s="35">
        <f t="shared" si="67"/>
        <v>0</v>
      </c>
      <c r="F796" s="35">
        <f t="shared" si="68"/>
        <v>0</v>
      </c>
      <c r="G796" s="35">
        <f t="shared" si="69"/>
        <v>0</v>
      </c>
      <c r="H796" s="30">
        <v>0.2</v>
      </c>
      <c r="I796" s="30">
        <f t="shared" si="70"/>
        <v>0</v>
      </c>
      <c r="J796" s="30">
        <f t="shared" si="71"/>
        <v>0</v>
      </c>
    </row>
    <row r="797" spans="1:10">
      <c r="A797" s="28">
        <v>796</v>
      </c>
      <c r="B797" s="28"/>
      <c r="C797" s="28"/>
      <c r="D797" s="29"/>
      <c r="E797" s="35">
        <f t="shared" si="67"/>
        <v>0</v>
      </c>
      <c r="F797" s="35">
        <f t="shared" si="68"/>
        <v>0</v>
      </c>
      <c r="G797" s="35">
        <f t="shared" si="69"/>
        <v>0</v>
      </c>
      <c r="H797" s="30">
        <v>0.2</v>
      </c>
      <c r="I797" s="30">
        <f t="shared" si="70"/>
        <v>0</v>
      </c>
      <c r="J797" s="30">
        <f t="shared" si="71"/>
        <v>0</v>
      </c>
    </row>
    <row r="798" spans="1:10">
      <c r="A798" s="28">
        <v>797</v>
      </c>
      <c r="B798" s="28"/>
      <c r="C798" s="28"/>
      <c r="D798" s="29"/>
      <c r="E798" s="35">
        <f t="shared" si="67"/>
        <v>0</v>
      </c>
      <c r="F798" s="35">
        <f t="shared" si="68"/>
        <v>0</v>
      </c>
      <c r="G798" s="35">
        <f t="shared" si="69"/>
        <v>0</v>
      </c>
      <c r="H798" s="30">
        <v>0.2</v>
      </c>
      <c r="I798" s="30">
        <f t="shared" si="70"/>
        <v>0</v>
      </c>
      <c r="J798" s="30">
        <f t="shared" si="71"/>
        <v>0</v>
      </c>
    </row>
    <row r="799" spans="1:10">
      <c r="A799" s="28">
        <v>798</v>
      </c>
      <c r="B799" s="28"/>
      <c r="C799" s="28"/>
      <c r="D799" s="29"/>
      <c r="E799" s="35">
        <f t="shared" si="67"/>
        <v>0</v>
      </c>
      <c r="F799" s="35">
        <f t="shared" si="68"/>
        <v>0</v>
      </c>
      <c r="G799" s="35">
        <f t="shared" si="69"/>
        <v>0</v>
      </c>
      <c r="H799" s="30">
        <v>0.2</v>
      </c>
      <c r="I799" s="30">
        <f t="shared" si="70"/>
        <v>0</v>
      </c>
      <c r="J799" s="30">
        <f t="shared" si="71"/>
        <v>0</v>
      </c>
    </row>
    <row r="800" spans="1:10">
      <c r="A800" s="28">
        <v>799</v>
      </c>
      <c r="B800" s="28"/>
      <c r="C800" s="28"/>
      <c r="D800" s="29"/>
      <c r="E800" s="35">
        <f t="shared" si="67"/>
        <v>0</v>
      </c>
      <c r="F800" s="35">
        <f t="shared" si="68"/>
        <v>0</v>
      </c>
      <c r="G800" s="35">
        <f t="shared" si="69"/>
        <v>0</v>
      </c>
      <c r="H800" s="30">
        <v>0.2</v>
      </c>
      <c r="I800" s="30">
        <f t="shared" si="70"/>
        <v>0</v>
      </c>
      <c r="J800" s="30">
        <f t="shared" si="71"/>
        <v>0</v>
      </c>
    </row>
    <row r="801" spans="1:10">
      <c r="A801" s="28">
        <v>800</v>
      </c>
      <c r="B801" s="28"/>
      <c r="C801" s="28"/>
      <c r="D801" s="29"/>
      <c r="E801" s="35">
        <f t="shared" si="67"/>
        <v>0</v>
      </c>
      <c r="F801" s="35">
        <f t="shared" si="68"/>
        <v>0</v>
      </c>
      <c r="G801" s="35">
        <f t="shared" si="69"/>
        <v>0</v>
      </c>
      <c r="H801" s="30">
        <v>0.2</v>
      </c>
      <c r="I801" s="30">
        <f t="shared" si="70"/>
        <v>0</v>
      </c>
      <c r="J801" s="30">
        <f t="shared" si="71"/>
        <v>0</v>
      </c>
    </row>
    <row r="802" spans="1:10">
      <c r="A802" s="28">
        <v>801</v>
      </c>
      <c r="B802" s="28"/>
      <c r="C802" s="28"/>
      <c r="D802" s="29"/>
      <c r="E802" s="35">
        <f t="shared" si="67"/>
        <v>0</v>
      </c>
      <c r="F802" s="35">
        <f t="shared" si="68"/>
        <v>0</v>
      </c>
      <c r="G802" s="35">
        <f t="shared" si="69"/>
        <v>0</v>
      </c>
      <c r="H802" s="30">
        <v>0.2</v>
      </c>
      <c r="I802" s="30">
        <f t="shared" si="70"/>
        <v>0</v>
      </c>
      <c r="J802" s="30">
        <f t="shared" si="71"/>
        <v>0</v>
      </c>
    </row>
    <row r="803" spans="1:10">
      <c r="A803" s="28">
        <v>802</v>
      </c>
      <c r="B803" s="28"/>
      <c r="C803" s="28"/>
      <c r="D803" s="29"/>
      <c r="E803" s="35">
        <f t="shared" si="67"/>
        <v>0</v>
      </c>
      <c r="F803" s="35">
        <f t="shared" si="68"/>
        <v>0</v>
      </c>
      <c r="G803" s="35">
        <f t="shared" si="69"/>
        <v>0</v>
      </c>
      <c r="H803" s="30">
        <v>0.2</v>
      </c>
      <c r="I803" s="30">
        <f t="shared" si="70"/>
        <v>0</v>
      </c>
      <c r="J803" s="30">
        <f t="shared" si="71"/>
        <v>0</v>
      </c>
    </row>
    <row r="804" spans="1:10">
      <c r="A804" s="28">
        <v>803</v>
      </c>
      <c r="B804" s="28"/>
      <c r="C804" s="28"/>
      <c r="D804" s="29"/>
      <c r="E804" s="35">
        <f t="shared" si="67"/>
        <v>0</v>
      </c>
      <c r="F804" s="35">
        <f t="shared" si="68"/>
        <v>0</v>
      </c>
      <c r="G804" s="35">
        <f t="shared" si="69"/>
        <v>0</v>
      </c>
      <c r="H804" s="30">
        <v>0.2</v>
      </c>
      <c r="I804" s="30">
        <f t="shared" si="70"/>
        <v>0</v>
      </c>
      <c r="J804" s="30">
        <f t="shared" si="71"/>
        <v>0</v>
      </c>
    </row>
    <row r="805" spans="1:10">
      <c r="A805" s="28">
        <v>804</v>
      </c>
      <c r="B805" s="28"/>
      <c r="C805" s="28"/>
      <c r="D805" s="29"/>
      <c r="E805" s="35">
        <f t="shared" si="67"/>
        <v>0</v>
      </c>
      <c r="F805" s="35">
        <f t="shared" si="68"/>
        <v>0</v>
      </c>
      <c r="G805" s="35">
        <f t="shared" si="69"/>
        <v>0</v>
      </c>
      <c r="H805" s="30">
        <v>0.2</v>
      </c>
      <c r="I805" s="30">
        <f t="shared" si="70"/>
        <v>0</v>
      </c>
      <c r="J805" s="30">
        <f t="shared" si="71"/>
        <v>0</v>
      </c>
    </row>
    <row r="806" spans="1:10">
      <c r="A806" s="28">
        <v>805</v>
      </c>
      <c r="B806" s="28"/>
      <c r="C806" s="28"/>
      <c r="D806" s="29"/>
      <c r="E806" s="35">
        <f t="shared" si="67"/>
        <v>0</v>
      </c>
      <c r="F806" s="35">
        <f t="shared" si="68"/>
        <v>0</v>
      </c>
      <c r="G806" s="35">
        <f t="shared" si="69"/>
        <v>0</v>
      </c>
      <c r="H806" s="30">
        <v>0.2</v>
      </c>
      <c r="I806" s="30">
        <f t="shared" si="70"/>
        <v>0</v>
      </c>
      <c r="J806" s="30">
        <f t="shared" si="71"/>
        <v>0</v>
      </c>
    </row>
    <row r="807" spans="1:10">
      <c r="A807" s="28">
        <v>806</v>
      </c>
      <c r="B807" s="28"/>
      <c r="C807" s="28"/>
      <c r="D807" s="29"/>
      <c r="E807" s="35">
        <f t="shared" si="67"/>
        <v>0</v>
      </c>
      <c r="F807" s="35">
        <f t="shared" si="68"/>
        <v>0</v>
      </c>
      <c r="G807" s="35">
        <f t="shared" si="69"/>
        <v>0</v>
      </c>
      <c r="H807" s="30">
        <v>0.2</v>
      </c>
      <c r="I807" s="30">
        <f t="shared" si="70"/>
        <v>0</v>
      </c>
      <c r="J807" s="30">
        <f t="shared" si="71"/>
        <v>0</v>
      </c>
    </row>
    <row r="808" spans="1:10">
      <c r="A808" s="28">
        <v>807</v>
      </c>
      <c r="B808" s="28"/>
      <c r="C808" s="28"/>
      <c r="D808" s="29"/>
      <c r="E808" s="35">
        <f t="shared" si="67"/>
        <v>0</v>
      </c>
      <c r="F808" s="35">
        <f t="shared" si="68"/>
        <v>0</v>
      </c>
      <c r="G808" s="35">
        <f t="shared" si="69"/>
        <v>0</v>
      </c>
      <c r="H808" s="30">
        <v>0.2</v>
      </c>
      <c r="I808" s="30">
        <f t="shared" si="70"/>
        <v>0</v>
      </c>
      <c r="J808" s="30">
        <f t="shared" si="71"/>
        <v>0</v>
      </c>
    </row>
    <row r="809" spans="1:10">
      <c r="A809" s="28">
        <v>808</v>
      </c>
      <c r="B809" s="28"/>
      <c r="C809" s="28"/>
      <c r="D809" s="29"/>
      <c r="E809" s="35">
        <f t="shared" si="67"/>
        <v>0</v>
      </c>
      <c r="F809" s="35">
        <f t="shared" si="68"/>
        <v>0</v>
      </c>
      <c r="G809" s="35">
        <f t="shared" si="69"/>
        <v>0</v>
      </c>
      <c r="H809" s="30">
        <v>0.2</v>
      </c>
      <c r="I809" s="30">
        <f t="shared" si="70"/>
        <v>0</v>
      </c>
      <c r="J809" s="30">
        <f t="shared" si="71"/>
        <v>0</v>
      </c>
    </row>
    <row r="810" spans="1:10">
      <c r="A810" s="28">
        <v>809</v>
      </c>
      <c r="B810" s="28"/>
      <c r="C810" s="28"/>
      <c r="D810" s="29"/>
      <c r="E810" s="35">
        <f t="shared" si="67"/>
        <v>0</v>
      </c>
      <c r="F810" s="35">
        <f t="shared" si="68"/>
        <v>0</v>
      </c>
      <c r="G810" s="35">
        <f t="shared" si="69"/>
        <v>0</v>
      </c>
      <c r="H810" s="30">
        <v>0.2</v>
      </c>
      <c r="I810" s="30">
        <f t="shared" si="70"/>
        <v>0</v>
      </c>
      <c r="J810" s="30">
        <f t="shared" si="71"/>
        <v>0</v>
      </c>
    </row>
    <row r="811" spans="1:10">
      <c r="A811" s="28">
        <v>810</v>
      </c>
      <c r="B811" s="28"/>
      <c r="C811" s="28"/>
      <c r="D811" s="29"/>
      <c r="E811" s="35">
        <f t="shared" si="67"/>
        <v>0</v>
      </c>
      <c r="F811" s="35">
        <f t="shared" si="68"/>
        <v>0</v>
      </c>
      <c r="G811" s="35">
        <f t="shared" si="69"/>
        <v>0</v>
      </c>
      <c r="H811" s="30">
        <v>0.2</v>
      </c>
      <c r="I811" s="30">
        <f t="shared" si="70"/>
        <v>0</v>
      </c>
      <c r="J811" s="30">
        <f t="shared" si="71"/>
        <v>0</v>
      </c>
    </row>
    <row r="812" spans="1:10">
      <c r="A812" s="28">
        <v>811</v>
      </c>
      <c r="B812" s="28"/>
      <c r="C812" s="28"/>
      <c r="D812" s="29"/>
      <c r="E812" s="35">
        <f t="shared" si="67"/>
        <v>0</v>
      </c>
      <c r="F812" s="35">
        <f t="shared" si="68"/>
        <v>0</v>
      </c>
      <c r="G812" s="35">
        <f t="shared" si="69"/>
        <v>0</v>
      </c>
      <c r="H812" s="30">
        <v>0.2</v>
      </c>
      <c r="I812" s="30">
        <f t="shared" si="70"/>
        <v>0</v>
      </c>
      <c r="J812" s="30">
        <f t="shared" si="71"/>
        <v>0</v>
      </c>
    </row>
    <row r="813" spans="1:10">
      <c r="A813" s="28">
        <v>812</v>
      </c>
      <c r="B813" s="28"/>
      <c r="C813" s="28"/>
      <c r="D813" s="29"/>
      <c r="E813" s="35">
        <f t="shared" si="67"/>
        <v>0</v>
      </c>
      <c r="F813" s="35">
        <f t="shared" si="68"/>
        <v>0</v>
      </c>
      <c r="G813" s="35">
        <f t="shared" si="69"/>
        <v>0</v>
      </c>
      <c r="H813" s="30">
        <v>0.2</v>
      </c>
      <c r="I813" s="30">
        <f t="shared" si="70"/>
        <v>0</v>
      </c>
      <c r="J813" s="30">
        <f t="shared" si="71"/>
        <v>0</v>
      </c>
    </row>
    <row r="814" spans="1:10">
      <c r="A814" s="28">
        <v>813</v>
      </c>
      <c r="B814" s="28"/>
      <c r="C814" s="28"/>
      <c r="D814" s="29"/>
      <c r="E814" s="35">
        <f t="shared" si="67"/>
        <v>0</v>
      </c>
      <c r="F814" s="35">
        <f t="shared" si="68"/>
        <v>0</v>
      </c>
      <c r="G814" s="35">
        <f t="shared" si="69"/>
        <v>0</v>
      </c>
      <c r="H814" s="30">
        <v>0.2</v>
      </c>
      <c r="I814" s="30">
        <f t="shared" si="70"/>
        <v>0</v>
      </c>
      <c r="J814" s="30">
        <f t="shared" si="71"/>
        <v>0</v>
      </c>
    </row>
    <row r="815" spans="1:10">
      <c r="A815" s="28">
        <v>814</v>
      </c>
      <c r="B815" s="28"/>
      <c r="C815" s="28"/>
      <c r="D815" s="29"/>
      <c r="E815" s="35">
        <f t="shared" si="67"/>
        <v>0</v>
      </c>
      <c r="F815" s="35">
        <f t="shared" si="68"/>
        <v>0</v>
      </c>
      <c r="G815" s="35">
        <f t="shared" si="69"/>
        <v>0</v>
      </c>
      <c r="H815" s="30">
        <v>0.2</v>
      </c>
      <c r="I815" s="30">
        <f t="shared" si="70"/>
        <v>0</v>
      </c>
      <c r="J815" s="30">
        <f t="shared" si="71"/>
        <v>0</v>
      </c>
    </row>
    <row r="816" spans="1:10">
      <c r="A816" s="28">
        <v>815</v>
      </c>
      <c r="B816" s="28"/>
      <c r="C816" s="28"/>
      <c r="D816" s="29"/>
      <c r="E816" s="35">
        <f t="shared" si="67"/>
        <v>0</v>
      </c>
      <c r="F816" s="35">
        <f t="shared" si="68"/>
        <v>0</v>
      </c>
      <c r="G816" s="35">
        <f t="shared" si="69"/>
        <v>0</v>
      </c>
      <c r="H816" s="30">
        <v>0.2</v>
      </c>
      <c r="I816" s="30">
        <f t="shared" si="70"/>
        <v>0</v>
      </c>
      <c r="J816" s="30">
        <f t="shared" si="71"/>
        <v>0</v>
      </c>
    </row>
    <row r="817" spans="1:10">
      <c r="A817" s="28">
        <v>816</v>
      </c>
      <c r="B817" s="28"/>
      <c r="C817" s="28"/>
      <c r="D817" s="29"/>
      <c r="E817" s="35">
        <f t="shared" si="67"/>
        <v>0</v>
      </c>
      <c r="F817" s="35">
        <f t="shared" si="68"/>
        <v>0</v>
      </c>
      <c r="G817" s="35">
        <f t="shared" si="69"/>
        <v>0</v>
      </c>
      <c r="H817" s="30">
        <v>0.2</v>
      </c>
      <c r="I817" s="30">
        <f t="shared" si="70"/>
        <v>0</v>
      </c>
      <c r="J817" s="30">
        <f t="shared" si="71"/>
        <v>0</v>
      </c>
    </row>
    <row r="818" spans="1:10">
      <c r="A818" s="28">
        <v>817</v>
      </c>
      <c r="B818" s="28"/>
      <c r="C818" s="28"/>
      <c r="D818" s="29"/>
      <c r="E818" s="35">
        <f t="shared" si="67"/>
        <v>0</v>
      </c>
      <c r="F818" s="35">
        <f t="shared" si="68"/>
        <v>0</v>
      </c>
      <c r="G818" s="35">
        <f t="shared" si="69"/>
        <v>0</v>
      </c>
      <c r="H818" s="30">
        <v>0.2</v>
      </c>
      <c r="I818" s="30">
        <f t="shared" si="70"/>
        <v>0</v>
      </c>
      <c r="J818" s="30">
        <f t="shared" si="71"/>
        <v>0</v>
      </c>
    </row>
    <row r="819" spans="1:10">
      <c r="A819" s="28">
        <v>818</v>
      </c>
      <c r="B819" s="28"/>
      <c r="C819" s="28"/>
      <c r="D819" s="29"/>
      <c r="E819" s="35">
        <f t="shared" si="67"/>
        <v>0</v>
      </c>
      <c r="F819" s="35">
        <f t="shared" si="68"/>
        <v>0</v>
      </c>
      <c r="G819" s="35">
        <f t="shared" si="69"/>
        <v>0</v>
      </c>
      <c r="H819" s="30">
        <v>0.2</v>
      </c>
      <c r="I819" s="30">
        <f t="shared" si="70"/>
        <v>0</v>
      </c>
      <c r="J819" s="30">
        <f t="shared" si="71"/>
        <v>0</v>
      </c>
    </row>
    <row r="820" spans="1:10">
      <c r="A820" s="28">
        <v>819</v>
      </c>
      <c r="B820" s="28"/>
      <c r="C820" s="28"/>
      <c r="D820" s="29"/>
      <c r="E820" s="35">
        <f t="shared" si="67"/>
        <v>0</v>
      </c>
      <c r="F820" s="35">
        <f t="shared" si="68"/>
        <v>0</v>
      </c>
      <c r="G820" s="35">
        <f t="shared" si="69"/>
        <v>0</v>
      </c>
      <c r="H820" s="30">
        <v>0.2</v>
      </c>
      <c r="I820" s="30">
        <f t="shared" si="70"/>
        <v>0</v>
      </c>
      <c r="J820" s="30">
        <f t="shared" si="71"/>
        <v>0</v>
      </c>
    </row>
    <row r="821" spans="1:10">
      <c r="A821" s="28">
        <v>820</v>
      </c>
      <c r="B821" s="28"/>
      <c r="C821" s="28"/>
      <c r="D821" s="29"/>
      <c r="E821" s="35">
        <f t="shared" si="67"/>
        <v>0</v>
      </c>
      <c r="F821" s="35">
        <f t="shared" si="68"/>
        <v>0</v>
      </c>
      <c r="G821" s="35">
        <f t="shared" si="69"/>
        <v>0</v>
      </c>
      <c r="H821" s="30">
        <v>0.2</v>
      </c>
      <c r="I821" s="30">
        <f t="shared" si="70"/>
        <v>0</v>
      </c>
      <c r="J821" s="30">
        <f t="shared" si="71"/>
        <v>0</v>
      </c>
    </row>
    <row r="822" spans="1:10">
      <c r="A822" s="28">
        <v>821</v>
      </c>
      <c r="B822" s="28"/>
      <c r="C822" s="28"/>
      <c r="D822" s="29"/>
      <c r="E822" s="35">
        <f t="shared" si="67"/>
        <v>0</v>
      </c>
      <c r="F822" s="35">
        <f t="shared" si="68"/>
        <v>0</v>
      </c>
      <c r="G822" s="35">
        <f t="shared" si="69"/>
        <v>0</v>
      </c>
      <c r="H822" s="30">
        <v>0.2</v>
      </c>
      <c r="I822" s="30">
        <f t="shared" si="70"/>
        <v>0</v>
      </c>
      <c r="J822" s="30">
        <f t="shared" si="71"/>
        <v>0</v>
      </c>
    </row>
    <row r="823" spans="1:10">
      <c r="A823" s="28">
        <v>822</v>
      </c>
      <c r="B823" s="28"/>
      <c r="C823" s="28"/>
      <c r="D823" s="29"/>
      <c r="E823" s="35">
        <f t="shared" si="67"/>
        <v>0</v>
      </c>
      <c r="F823" s="35">
        <f t="shared" si="68"/>
        <v>0</v>
      </c>
      <c r="G823" s="35">
        <f t="shared" si="69"/>
        <v>0</v>
      </c>
      <c r="H823" s="30">
        <v>0.2</v>
      </c>
      <c r="I823" s="30">
        <f t="shared" si="70"/>
        <v>0</v>
      </c>
      <c r="J823" s="30">
        <f t="shared" si="71"/>
        <v>0</v>
      </c>
    </row>
    <row r="824" spans="1:10">
      <c r="A824" s="28">
        <v>823</v>
      </c>
      <c r="B824" s="28"/>
      <c r="C824" s="28"/>
      <c r="D824" s="29"/>
      <c r="E824" s="35">
        <f t="shared" si="67"/>
        <v>0</v>
      </c>
      <c r="F824" s="35">
        <f t="shared" si="68"/>
        <v>0</v>
      </c>
      <c r="G824" s="35">
        <f t="shared" si="69"/>
        <v>0</v>
      </c>
      <c r="H824" s="30">
        <v>0.2</v>
      </c>
      <c r="I824" s="30">
        <f t="shared" si="70"/>
        <v>0</v>
      </c>
      <c r="J824" s="30">
        <f t="shared" si="71"/>
        <v>0</v>
      </c>
    </row>
    <row r="825" spans="1:10">
      <c r="A825" s="28">
        <v>824</v>
      </c>
      <c r="B825" s="28"/>
      <c r="C825" s="28"/>
      <c r="D825" s="29"/>
      <c r="E825" s="35">
        <f t="shared" si="67"/>
        <v>0</v>
      </c>
      <c r="F825" s="35">
        <f t="shared" si="68"/>
        <v>0</v>
      </c>
      <c r="G825" s="35">
        <f t="shared" si="69"/>
        <v>0</v>
      </c>
      <c r="H825" s="30">
        <v>0.2</v>
      </c>
      <c r="I825" s="30">
        <f t="shared" si="70"/>
        <v>0</v>
      </c>
      <c r="J825" s="30">
        <f t="shared" si="71"/>
        <v>0</v>
      </c>
    </row>
    <row r="826" spans="1:10">
      <c r="A826" s="28">
        <v>825</v>
      </c>
      <c r="B826" s="28"/>
      <c r="C826" s="28"/>
      <c r="D826" s="29"/>
      <c r="E826" s="35">
        <f t="shared" si="67"/>
        <v>0</v>
      </c>
      <c r="F826" s="35">
        <f t="shared" si="68"/>
        <v>0</v>
      </c>
      <c r="G826" s="35">
        <f t="shared" si="69"/>
        <v>0</v>
      </c>
      <c r="H826" s="30">
        <v>0.2</v>
      </c>
      <c r="I826" s="30">
        <f t="shared" si="70"/>
        <v>0</v>
      </c>
      <c r="J826" s="30">
        <f t="shared" si="71"/>
        <v>0</v>
      </c>
    </row>
    <row r="827" spans="1:10">
      <c r="A827" s="28">
        <v>826</v>
      </c>
      <c r="B827" s="28"/>
      <c r="C827" s="28"/>
      <c r="D827" s="29"/>
      <c r="E827" s="35">
        <f t="shared" si="67"/>
        <v>0</v>
      </c>
      <c r="F827" s="35">
        <f t="shared" si="68"/>
        <v>0</v>
      </c>
      <c r="G827" s="35">
        <f t="shared" si="69"/>
        <v>0</v>
      </c>
      <c r="H827" s="30">
        <v>0.2</v>
      </c>
      <c r="I827" s="30">
        <f t="shared" si="70"/>
        <v>0</v>
      </c>
      <c r="J827" s="30">
        <f t="shared" si="71"/>
        <v>0</v>
      </c>
    </row>
    <row r="828" spans="1:10">
      <c r="A828" s="28">
        <v>827</v>
      </c>
      <c r="B828" s="28"/>
      <c r="C828" s="28"/>
      <c r="D828" s="29"/>
      <c r="E828" s="35">
        <f t="shared" si="67"/>
        <v>0</v>
      </c>
      <c r="F828" s="35">
        <f t="shared" si="68"/>
        <v>0</v>
      </c>
      <c r="G828" s="35">
        <f t="shared" si="69"/>
        <v>0</v>
      </c>
      <c r="H828" s="30">
        <v>0.2</v>
      </c>
      <c r="I828" s="30">
        <f t="shared" si="70"/>
        <v>0</v>
      </c>
      <c r="J828" s="30">
        <f t="shared" si="71"/>
        <v>0</v>
      </c>
    </row>
    <row r="829" spans="1:10">
      <c r="A829" s="28">
        <v>828</v>
      </c>
      <c r="B829" s="28"/>
      <c r="C829" s="28"/>
      <c r="D829" s="29"/>
      <c r="E829" s="35">
        <f t="shared" si="67"/>
        <v>0</v>
      </c>
      <c r="F829" s="35">
        <f t="shared" si="68"/>
        <v>0</v>
      </c>
      <c r="G829" s="35">
        <f t="shared" si="69"/>
        <v>0</v>
      </c>
      <c r="H829" s="30">
        <v>0.2</v>
      </c>
      <c r="I829" s="30">
        <f t="shared" si="70"/>
        <v>0</v>
      </c>
      <c r="J829" s="30">
        <f t="shared" si="71"/>
        <v>0</v>
      </c>
    </row>
    <row r="830" spans="1:10">
      <c r="A830" s="28">
        <v>829</v>
      </c>
      <c r="B830" s="28"/>
      <c r="C830" s="28"/>
      <c r="D830" s="29"/>
      <c r="E830" s="35">
        <f t="shared" si="67"/>
        <v>0</v>
      </c>
      <c r="F830" s="35">
        <f t="shared" si="68"/>
        <v>0</v>
      </c>
      <c r="G830" s="35">
        <f t="shared" si="69"/>
        <v>0</v>
      </c>
      <c r="H830" s="30">
        <v>0.2</v>
      </c>
      <c r="I830" s="30">
        <f t="shared" si="70"/>
        <v>0</v>
      </c>
      <c r="J830" s="30">
        <f t="shared" si="71"/>
        <v>0</v>
      </c>
    </row>
    <row r="831" spans="1:10">
      <c r="A831" s="28">
        <v>830</v>
      </c>
      <c r="B831" s="28"/>
      <c r="C831" s="28"/>
      <c r="D831" s="29"/>
      <c r="E831" s="35">
        <f t="shared" si="67"/>
        <v>0</v>
      </c>
      <c r="F831" s="35">
        <f t="shared" si="68"/>
        <v>0</v>
      </c>
      <c r="G831" s="35">
        <f t="shared" si="69"/>
        <v>0</v>
      </c>
      <c r="H831" s="30">
        <v>0.2</v>
      </c>
      <c r="I831" s="30">
        <f t="shared" si="70"/>
        <v>0</v>
      </c>
      <c r="J831" s="30">
        <f t="shared" si="71"/>
        <v>0</v>
      </c>
    </row>
    <row r="832" spans="1:10">
      <c r="A832" s="28">
        <v>831</v>
      </c>
      <c r="B832" s="28"/>
      <c r="C832" s="28"/>
      <c r="D832" s="29"/>
      <c r="E832" s="35">
        <f t="shared" si="67"/>
        <v>0</v>
      </c>
      <c r="F832" s="35">
        <f t="shared" si="68"/>
        <v>0</v>
      </c>
      <c r="G832" s="35">
        <f t="shared" si="69"/>
        <v>0</v>
      </c>
      <c r="H832" s="30">
        <v>0.2</v>
      </c>
      <c r="I832" s="30">
        <f t="shared" si="70"/>
        <v>0</v>
      </c>
      <c r="J832" s="30">
        <f t="shared" si="71"/>
        <v>0</v>
      </c>
    </row>
    <row r="833" spans="1:10">
      <c r="A833" s="28">
        <v>832</v>
      </c>
      <c r="B833" s="28"/>
      <c r="C833" s="28"/>
      <c r="D833" s="29"/>
      <c r="E833" s="35">
        <f t="shared" si="67"/>
        <v>0</v>
      </c>
      <c r="F833" s="35">
        <f t="shared" si="68"/>
        <v>0</v>
      </c>
      <c r="G833" s="35">
        <f t="shared" si="69"/>
        <v>0</v>
      </c>
      <c r="H833" s="30">
        <v>0.2</v>
      </c>
      <c r="I833" s="30">
        <f t="shared" si="70"/>
        <v>0</v>
      </c>
      <c r="J833" s="30">
        <f t="shared" si="71"/>
        <v>0</v>
      </c>
    </row>
    <row r="834" spans="1:10">
      <c r="A834" s="28">
        <v>833</v>
      </c>
      <c r="B834" s="28"/>
      <c r="C834" s="28"/>
      <c r="D834" s="29"/>
      <c r="E834" s="35">
        <f t="shared" si="67"/>
        <v>0</v>
      </c>
      <c r="F834" s="35">
        <f t="shared" si="68"/>
        <v>0</v>
      </c>
      <c r="G834" s="35">
        <f t="shared" si="69"/>
        <v>0</v>
      </c>
      <c r="H834" s="30">
        <v>0.2</v>
      </c>
      <c r="I834" s="30">
        <f t="shared" si="70"/>
        <v>0</v>
      </c>
      <c r="J834" s="30">
        <f t="shared" si="71"/>
        <v>0</v>
      </c>
    </row>
    <row r="835" spans="1:10">
      <c r="A835" s="28">
        <v>834</v>
      </c>
      <c r="B835" s="28"/>
      <c r="C835" s="28"/>
      <c r="D835" s="29"/>
      <c r="E835" s="35">
        <f t="shared" ref="E835:E898" si="72">IF(D835&gt;0,IF(D835&lt;=4000,800,ROUND(D835*20%,2)),0)</f>
        <v>0</v>
      </c>
      <c r="F835" s="35">
        <f t="shared" si="68"/>
        <v>0</v>
      </c>
      <c r="G835" s="35">
        <f t="shared" si="69"/>
        <v>0</v>
      </c>
      <c r="H835" s="30">
        <v>0.2</v>
      </c>
      <c r="I835" s="30">
        <f t="shared" si="70"/>
        <v>0</v>
      </c>
      <c r="J835" s="30">
        <f t="shared" si="71"/>
        <v>0</v>
      </c>
    </row>
    <row r="836" spans="1:10">
      <c r="A836" s="28">
        <v>835</v>
      </c>
      <c r="B836" s="28"/>
      <c r="C836" s="28"/>
      <c r="D836" s="29"/>
      <c r="E836" s="35">
        <f t="shared" si="72"/>
        <v>0</v>
      </c>
      <c r="F836" s="35">
        <f t="shared" si="68"/>
        <v>0</v>
      </c>
      <c r="G836" s="35">
        <f t="shared" si="69"/>
        <v>0</v>
      </c>
      <c r="H836" s="30">
        <v>0.2</v>
      </c>
      <c r="I836" s="30">
        <f t="shared" si="70"/>
        <v>0</v>
      </c>
      <c r="J836" s="30">
        <f t="shared" si="71"/>
        <v>0</v>
      </c>
    </row>
    <row r="837" spans="1:10">
      <c r="A837" s="28">
        <v>836</v>
      </c>
      <c r="B837" s="28"/>
      <c r="C837" s="28"/>
      <c r="D837" s="29"/>
      <c r="E837" s="35">
        <f t="shared" si="72"/>
        <v>0</v>
      </c>
      <c r="F837" s="35">
        <f t="shared" si="68"/>
        <v>0</v>
      </c>
      <c r="G837" s="35">
        <f t="shared" si="69"/>
        <v>0</v>
      </c>
      <c r="H837" s="30">
        <v>0.2</v>
      </c>
      <c r="I837" s="30">
        <f t="shared" si="70"/>
        <v>0</v>
      </c>
      <c r="J837" s="30">
        <f t="shared" si="71"/>
        <v>0</v>
      </c>
    </row>
    <row r="838" spans="1:10">
      <c r="A838" s="28">
        <v>837</v>
      </c>
      <c r="B838" s="28"/>
      <c r="C838" s="28"/>
      <c r="D838" s="29"/>
      <c r="E838" s="35">
        <f t="shared" si="72"/>
        <v>0</v>
      </c>
      <c r="F838" s="35">
        <f t="shared" si="68"/>
        <v>0</v>
      </c>
      <c r="G838" s="35">
        <f t="shared" si="69"/>
        <v>0</v>
      </c>
      <c r="H838" s="30">
        <v>0.2</v>
      </c>
      <c r="I838" s="30">
        <f t="shared" si="70"/>
        <v>0</v>
      </c>
      <c r="J838" s="30">
        <f t="shared" si="71"/>
        <v>0</v>
      </c>
    </row>
    <row r="839" spans="1:10">
      <c r="A839" s="28">
        <v>838</v>
      </c>
      <c r="B839" s="28"/>
      <c r="C839" s="28"/>
      <c r="D839" s="29"/>
      <c r="E839" s="35">
        <f t="shared" si="72"/>
        <v>0</v>
      </c>
      <c r="F839" s="35">
        <f t="shared" si="68"/>
        <v>0</v>
      </c>
      <c r="G839" s="35">
        <f t="shared" si="69"/>
        <v>0</v>
      </c>
      <c r="H839" s="30">
        <v>0.2</v>
      </c>
      <c r="I839" s="30">
        <f t="shared" si="70"/>
        <v>0</v>
      </c>
      <c r="J839" s="30">
        <f t="shared" si="71"/>
        <v>0</v>
      </c>
    </row>
    <row r="840" spans="1:10">
      <c r="A840" s="28">
        <v>839</v>
      </c>
      <c r="B840" s="28"/>
      <c r="C840" s="28"/>
      <c r="D840" s="29"/>
      <c r="E840" s="35">
        <f t="shared" si="72"/>
        <v>0</v>
      </c>
      <c r="F840" s="35">
        <f t="shared" si="68"/>
        <v>0</v>
      </c>
      <c r="G840" s="35">
        <f t="shared" si="69"/>
        <v>0</v>
      </c>
      <c r="H840" s="30">
        <v>0.2</v>
      </c>
      <c r="I840" s="30">
        <f t="shared" si="70"/>
        <v>0</v>
      </c>
      <c r="J840" s="30">
        <f t="shared" si="71"/>
        <v>0</v>
      </c>
    </row>
    <row r="841" spans="1:10">
      <c r="A841" s="28">
        <v>840</v>
      </c>
      <c r="B841" s="28"/>
      <c r="C841" s="28"/>
      <c r="D841" s="29"/>
      <c r="E841" s="35">
        <f t="shared" si="72"/>
        <v>0</v>
      </c>
      <c r="F841" s="35">
        <f t="shared" si="68"/>
        <v>0</v>
      </c>
      <c r="G841" s="35">
        <f t="shared" si="69"/>
        <v>0</v>
      </c>
      <c r="H841" s="30">
        <v>0.2</v>
      </c>
      <c r="I841" s="30">
        <f t="shared" si="70"/>
        <v>0</v>
      </c>
      <c r="J841" s="30">
        <f t="shared" si="71"/>
        <v>0</v>
      </c>
    </row>
    <row r="842" spans="1:10">
      <c r="A842" s="28">
        <v>841</v>
      </c>
      <c r="B842" s="28"/>
      <c r="C842" s="28"/>
      <c r="D842" s="29"/>
      <c r="E842" s="35">
        <f t="shared" si="72"/>
        <v>0</v>
      </c>
      <c r="F842" s="35">
        <f t="shared" ref="F842:F905" si="73">MAX(ROUND((D842-E842)*0.3,2),0)</f>
        <v>0</v>
      </c>
      <c r="G842" s="35">
        <f t="shared" ref="G842:G905" si="74">MAX((D842-E842-F842),0)</f>
        <v>0</v>
      </c>
      <c r="H842" s="30">
        <v>0.2</v>
      </c>
      <c r="I842" s="30">
        <f t="shared" ref="I842:I905" si="75">ROUND(G842*H842,2)</f>
        <v>0</v>
      </c>
      <c r="J842" s="30">
        <f t="shared" ref="J842:J905" si="76">ROUND(D842-I842,2)</f>
        <v>0</v>
      </c>
    </row>
    <row r="843" spans="1:10">
      <c r="A843" s="28">
        <v>842</v>
      </c>
      <c r="B843" s="28"/>
      <c r="C843" s="28"/>
      <c r="D843" s="29"/>
      <c r="E843" s="35">
        <f t="shared" si="72"/>
        <v>0</v>
      </c>
      <c r="F843" s="35">
        <f t="shared" si="73"/>
        <v>0</v>
      </c>
      <c r="G843" s="35">
        <f t="shared" si="74"/>
        <v>0</v>
      </c>
      <c r="H843" s="30">
        <v>0.2</v>
      </c>
      <c r="I843" s="30">
        <f t="shared" si="75"/>
        <v>0</v>
      </c>
      <c r="J843" s="30">
        <f t="shared" si="76"/>
        <v>0</v>
      </c>
    </row>
    <row r="844" spans="1:10">
      <c r="A844" s="28">
        <v>843</v>
      </c>
      <c r="B844" s="28"/>
      <c r="C844" s="28"/>
      <c r="D844" s="29"/>
      <c r="E844" s="35">
        <f t="shared" si="72"/>
        <v>0</v>
      </c>
      <c r="F844" s="35">
        <f t="shared" si="73"/>
        <v>0</v>
      </c>
      <c r="G844" s="35">
        <f t="shared" si="74"/>
        <v>0</v>
      </c>
      <c r="H844" s="30">
        <v>0.2</v>
      </c>
      <c r="I844" s="30">
        <f t="shared" si="75"/>
        <v>0</v>
      </c>
      <c r="J844" s="30">
        <f t="shared" si="76"/>
        <v>0</v>
      </c>
    </row>
    <row r="845" spans="1:10">
      <c r="A845" s="28">
        <v>844</v>
      </c>
      <c r="B845" s="28"/>
      <c r="C845" s="28"/>
      <c r="D845" s="29"/>
      <c r="E845" s="35">
        <f t="shared" si="72"/>
        <v>0</v>
      </c>
      <c r="F845" s="35">
        <f t="shared" si="73"/>
        <v>0</v>
      </c>
      <c r="G845" s="35">
        <f t="shared" si="74"/>
        <v>0</v>
      </c>
      <c r="H845" s="30">
        <v>0.2</v>
      </c>
      <c r="I845" s="30">
        <f t="shared" si="75"/>
        <v>0</v>
      </c>
      <c r="J845" s="30">
        <f t="shared" si="76"/>
        <v>0</v>
      </c>
    </row>
    <row r="846" spans="1:10">
      <c r="A846" s="28">
        <v>845</v>
      </c>
      <c r="B846" s="28"/>
      <c r="C846" s="28"/>
      <c r="D846" s="29"/>
      <c r="E846" s="35">
        <f t="shared" si="72"/>
        <v>0</v>
      </c>
      <c r="F846" s="35">
        <f t="shared" si="73"/>
        <v>0</v>
      </c>
      <c r="G846" s="35">
        <f t="shared" si="74"/>
        <v>0</v>
      </c>
      <c r="H846" s="30">
        <v>0.2</v>
      </c>
      <c r="I846" s="30">
        <f t="shared" si="75"/>
        <v>0</v>
      </c>
      <c r="J846" s="30">
        <f t="shared" si="76"/>
        <v>0</v>
      </c>
    </row>
    <row r="847" spans="1:10">
      <c r="A847" s="28">
        <v>846</v>
      </c>
      <c r="B847" s="28"/>
      <c r="C847" s="28"/>
      <c r="D847" s="29"/>
      <c r="E847" s="35">
        <f t="shared" si="72"/>
        <v>0</v>
      </c>
      <c r="F847" s="35">
        <f t="shared" si="73"/>
        <v>0</v>
      </c>
      <c r="G847" s="35">
        <f t="shared" si="74"/>
        <v>0</v>
      </c>
      <c r="H847" s="30">
        <v>0.2</v>
      </c>
      <c r="I847" s="30">
        <f t="shared" si="75"/>
        <v>0</v>
      </c>
      <c r="J847" s="30">
        <f t="shared" si="76"/>
        <v>0</v>
      </c>
    </row>
    <row r="848" spans="1:10">
      <c r="A848" s="28">
        <v>847</v>
      </c>
      <c r="B848" s="28"/>
      <c r="C848" s="28"/>
      <c r="D848" s="29"/>
      <c r="E848" s="35">
        <f t="shared" si="72"/>
        <v>0</v>
      </c>
      <c r="F848" s="35">
        <f t="shared" si="73"/>
        <v>0</v>
      </c>
      <c r="G848" s="35">
        <f t="shared" si="74"/>
        <v>0</v>
      </c>
      <c r="H848" s="30">
        <v>0.2</v>
      </c>
      <c r="I848" s="30">
        <f t="shared" si="75"/>
        <v>0</v>
      </c>
      <c r="J848" s="30">
        <f t="shared" si="76"/>
        <v>0</v>
      </c>
    </row>
    <row r="849" spans="1:10">
      <c r="A849" s="28">
        <v>848</v>
      </c>
      <c r="B849" s="28"/>
      <c r="C849" s="28"/>
      <c r="D849" s="29"/>
      <c r="E849" s="35">
        <f t="shared" si="72"/>
        <v>0</v>
      </c>
      <c r="F849" s="35">
        <f t="shared" si="73"/>
        <v>0</v>
      </c>
      <c r="G849" s="35">
        <f t="shared" si="74"/>
        <v>0</v>
      </c>
      <c r="H849" s="30">
        <v>0.2</v>
      </c>
      <c r="I849" s="30">
        <f t="shared" si="75"/>
        <v>0</v>
      </c>
      <c r="J849" s="30">
        <f t="shared" si="76"/>
        <v>0</v>
      </c>
    </row>
    <row r="850" spans="1:10">
      <c r="A850" s="28">
        <v>849</v>
      </c>
      <c r="B850" s="28"/>
      <c r="C850" s="28"/>
      <c r="D850" s="29"/>
      <c r="E850" s="35">
        <f t="shared" si="72"/>
        <v>0</v>
      </c>
      <c r="F850" s="35">
        <f t="shared" si="73"/>
        <v>0</v>
      </c>
      <c r="G850" s="35">
        <f t="shared" si="74"/>
        <v>0</v>
      </c>
      <c r="H850" s="30">
        <v>0.2</v>
      </c>
      <c r="I850" s="30">
        <f t="shared" si="75"/>
        <v>0</v>
      </c>
      <c r="J850" s="30">
        <f t="shared" si="76"/>
        <v>0</v>
      </c>
    </row>
    <row r="851" spans="1:10">
      <c r="A851" s="28">
        <v>850</v>
      </c>
      <c r="B851" s="28"/>
      <c r="C851" s="28"/>
      <c r="D851" s="29"/>
      <c r="E851" s="35">
        <f t="shared" si="72"/>
        <v>0</v>
      </c>
      <c r="F851" s="35">
        <f t="shared" si="73"/>
        <v>0</v>
      </c>
      <c r="G851" s="35">
        <f t="shared" si="74"/>
        <v>0</v>
      </c>
      <c r="H851" s="30">
        <v>0.2</v>
      </c>
      <c r="I851" s="30">
        <f t="shared" si="75"/>
        <v>0</v>
      </c>
      <c r="J851" s="30">
        <f t="shared" si="76"/>
        <v>0</v>
      </c>
    </row>
    <row r="852" spans="1:10">
      <c r="A852" s="28">
        <v>851</v>
      </c>
      <c r="B852" s="28"/>
      <c r="C852" s="28"/>
      <c r="D852" s="29"/>
      <c r="E852" s="35">
        <f t="shared" si="72"/>
        <v>0</v>
      </c>
      <c r="F852" s="35">
        <f t="shared" si="73"/>
        <v>0</v>
      </c>
      <c r="G852" s="35">
        <f t="shared" si="74"/>
        <v>0</v>
      </c>
      <c r="H852" s="30">
        <v>0.2</v>
      </c>
      <c r="I852" s="30">
        <f t="shared" si="75"/>
        <v>0</v>
      </c>
      <c r="J852" s="30">
        <f t="shared" si="76"/>
        <v>0</v>
      </c>
    </row>
    <row r="853" spans="1:10">
      <c r="A853" s="28">
        <v>852</v>
      </c>
      <c r="B853" s="28"/>
      <c r="C853" s="28"/>
      <c r="D853" s="29"/>
      <c r="E853" s="35">
        <f t="shared" si="72"/>
        <v>0</v>
      </c>
      <c r="F853" s="35">
        <f t="shared" si="73"/>
        <v>0</v>
      </c>
      <c r="G853" s="35">
        <f t="shared" si="74"/>
        <v>0</v>
      </c>
      <c r="H853" s="30">
        <v>0.2</v>
      </c>
      <c r="I853" s="30">
        <f t="shared" si="75"/>
        <v>0</v>
      </c>
      <c r="J853" s="30">
        <f t="shared" si="76"/>
        <v>0</v>
      </c>
    </row>
    <row r="854" spans="1:10">
      <c r="A854" s="28">
        <v>853</v>
      </c>
      <c r="B854" s="28"/>
      <c r="C854" s="28"/>
      <c r="D854" s="29"/>
      <c r="E854" s="35">
        <f t="shared" si="72"/>
        <v>0</v>
      </c>
      <c r="F854" s="35">
        <f t="shared" si="73"/>
        <v>0</v>
      </c>
      <c r="G854" s="35">
        <f t="shared" si="74"/>
        <v>0</v>
      </c>
      <c r="H854" s="30">
        <v>0.2</v>
      </c>
      <c r="I854" s="30">
        <f t="shared" si="75"/>
        <v>0</v>
      </c>
      <c r="J854" s="30">
        <f t="shared" si="76"/>
        <v>0</v>
      </c>
    </row>
    <row r="855" spans="1:10">
      <c r="A855" s="28">
        <v>854</v>
      </c>
      <c r="B855" s="28"/>
      <c r="C855" s="28"/>
      <c r="D855" s="29"/>
      <c r="E855" s="35">
        <f t="shared" si="72"/>
        <v>0</v>
      </c>
      <c r="F855" s="35">
        <f t="shared" si="73"/>
        <v>0</v>
      </c>
      <c r="G855" s="35">
        <f t="shared" si="74"/>
        <v>0</v>
      </c>
      <c r="H855" s="30">
        <v>0.2</v>
      </c>
      <c r="I855" s="30">
        <f t="shared" si="75"/>
        <v>0</v>
      </c>
      <c r="J855" s="30">
        <f t="shared" si="76"/>
        <v>0</v>
      </c>
    </row>
    <row r="856" spans="1:10">
      <c r="A856" s="28">
        <v>855</v>
      </c>
      <c r="B856" s="28"/>
      <c r="C856" s="28"/>
      <c r="D856" s="29"/>
      <c r="E856" s="35">
        <f t="shared" si="72"/>
        <v>0</v>
      </c>
      <c r="F856" s="35">
        <f t="shared" si="73"/>
        <v>0</v>
      </c>
      <c r="G856" s="35">
        <f t="shared" si="74"/>
        <v>0</v>
      </c>
      <c r="H856" s="30">
        <v>0.2</v>
      </c>
      <c r="I856" s="30">
        <f t="shared" si="75"/>
        <v>0</v>
      </c>
      <c r="J856" s="30">
        <f t="shared" si="76"/>
        <v>0</v>
      </c>
    </row>
    <row r="857" spans="1:10">
      <c r="A857" s="28">
        <v>856</v>
      </c>
      <c r="B857" s="28"/>
      <c r="C857" s="28"/>
      <c r="D857" s="29"/>
      <c r="E857" s="35">
        <f t="shared" si="72"/>
        <v>0</v>
      </c>
      <c r="F857" s="35">
        <f t="shared" si="73"/>
        <v>0</v>
      </c>
      <c r="G857" s="35">
        <f t="shared" si="74"/>
        <v>0</v>
      </c>
      <c r="H857" s="30">
        <v>0.2</v>
      </c>
      <c r="I857" s="30">
        <f t="shared" si="75"/>
        <v>0</v>
      </c>
      <c r="J857" s="30">
        <f t="shared" si="76"/>
        <v>0</v>
      </c>
    </row>
    <row r="858" spans="1:10">
      <c r="A858" s="28">
        <v>857</v>
      </c>
      <c r="B858" s="28"/>
      <c r="C858" s="28"/>
      <c r="D858" s="29"/>
      <c r="E858" s="35">
        <f t="shared" si="72"/>
        <v>0</v>
      </c>
      <c r="F858" s="35">
        <f t="shared" si="73"/>
        <v>0</v>
      </c>
      <c r="G858" s="35">
        <f t="shared" si="74"/>
        <v>0</v>
      </c>
      <c r="H858" s="30">
        <v>0.2</v>
      </c>
      <c r="I858" s="30">
        <f t="shared" si="75"/>
        <v>0</v>
      </c>
      <c r="J858" s="30">
        <f t="shared" si="76"/>
        <v>0</v>
      </c>
    </row>
    <row r="859" spans="1:10">
      <c r="A859" s="28">
        <v>858</v>
      </c>
      <c r="B859" s="28"/>
      <c r="C859" s="28"/>
      <c r="D859" s="29"/>
      <c r="E859" s="35">
        <f t="shared" si="72"/>
        <v>0</v>
      </c>
      <c r="F859" s="35">
        <f t="shared" si="73"/>
        <v>0</v>
      </c>
      <c r="G859" s="35">
        <f t="shared" si="74"/>
        <v>0</v>
      </c>
      <c r="H859" s="30">
        <v>0.2</v>
      </c>
      <c r="I859" s="30">
        <f t="shared" si="75"/>
        <v>0</v>
      </c>
      <c r="J859" s="30">
        <f t="shared" si="76"/>
        <v>0</v>
      </c>
    </row>
    <row r="860" spans="1:10">
      <c r="A860" s="28">
        <v>859</v>
      </c>
      <c r="B860" s="28"/>
      <c r="C860" s="28"/>
      <c r="D860" s="29"/>
      <c r="E860" s="35">
        <f t="shared" si="72"/>
        <v>0</v>
      </c>
      <c r="F860" s="35">
        <f t="shared" si="73"/>
        <v>0</v>
      </c>
      <c r="G860" s="35">
        <f t="shared" si="74"/>
        <v>0</v>
      </c>
      <c r="H860" s="30">
        <v>0.2</v>
      </c>
      <c r="I860" s="30">
        <f t="shared" si="75"/>
        <v>0</v>
      </c>
      <c r="J860" s="30">
        <f t="shared" si="76"/>
        <v>0</v>
      </c>
    </row>
    <row r="861" spans="1:10">
      <c r="A861" s="28">
        <v>860</v>
      </c>
      <c r="B861" s="28"/>
      <c r="C861" s="28"/>
      <c r="D861" s="29"/>
      <c r="E861" s="35">
        <f t="shared" si="72"/>
        <v>0</v>
      </c>
      <c r="F861" s="35">
        <f t="shared" si="73"/>
        <v>0</v>
      </c>
      <c r="G861" s="35">
        <f t="shared" si="74"/>
        <v>0</v>
      </c>
      <c r="H861" s="30">
        <v>0.2</v>
      </c>
      <c r="I861" s="30">
        <f t="shared" si="75"/>
        <v>0</v>
      </c>
      <c r="J861" s="30">
        <f t="shared" si="76"/>
        <v>0</v>
      </c>
    </row>
    <row r="862" spans="1:10">
      <c r="A862" s="28">
        <v>861</v>
      </c>
      <c r="B862" s="28"/>
      <c r="C862" s="28"/>
      <c r="D862" s="29"/>
      <c r="E862" s="35">
        <f t="shared" si="72"/>
        <v>0</v>
      </c>
      <c r="F862" s="35">
        <f t="shared" si="73"/>
        <v>0</v>
      </c>
      <c r="G862" s="35">
        <f t="shared" si="74"/>
        <v>0</v>
      </c>
      <c r="H862" s="30">
        <v>0.2</v>
      </c>
      <c r="I862" s="30">
        <f t="shared" si="75"/>
        <v>0</v>
      </c>
      <c r="J862" s="30">
        <f t="shared" si="76"/>
        <v>0</v>
      </c>
    </row>
    <row r="863" spans="1:10">
      <c r="A863" s="28">
        <v>862</v>
      </c>
      <c r="B863" s="28"/>
      <c r="C863" s="28"/>
      <c r="D863" s="29"/>
      <c r="E863" s="35">
        <f t="shared" si="72"/>
        <v>0</v>
      </c>
      <c r="F863" s="35">
        <f t="shared" si="73"/>
        <v>0</v>
      </c>
      <c r="G863" s="35">
        <f t="shared" si="74"/>
        <v>0</v>
      </c>
      <c r="H863" s="30">
        <v>0.2</v>
      </c>
      <c r="I863" s="30">
        <f t="shared" si="75"/>
        <v>0</v>
      </c>
      <c r="J863" s="30">
        <f t="shared" si="76"/>
        <v>0</v>
      </c>
    </row>
    <row r="864" spans="1:10">
      <c r="A864" s="28">
        <v>863</v>
      </c>
      <c r="B864" s="28"/>
      <c r="C864" s="28"/>
      <c r="D864" s="29"/>
      <c r="E864" s="35">
        <f t="shared" si="72"/>
        <v>0</v>
      </c>
      <c r="F864" s="35">
        <f t="shared" si="73"/>
        <v>0</v>
      </c>
      <c r="G864" s="35">
        <f t="shared" si="74"/>
        <v>0</v>
      </c>
      <c r="H864" s="30">
        <v>0.2</v>
      </c>
      <c r="I864" s="30">
        <f t="shared" si="75"/>
        <v>0</v>
      </c>
      <c r="J864" s="30">
        <f t="shared" si="76"/>
        <v>0</v>
      </c>
    </row>
    <row r="865" spans="1:10">
      <c r="A865" s="28">
        <v>864</v>
      </c>
      <c r="B865" s="28"/>
      <c r="C865" s="28"/>
      <c r="D865" s="29"/>
      <c r="E865" s="35">
        <f t="shared" si="72"/>
        <v>0</v>
      </c>
      <c r="F865" s="35">
        <f t="shared" si="73"/>
        <v>0</v>
      </c>
      <c r="G865" s="35">
        <f t="shared" si="74"/>
        <v>0</v>
      </c>
      <c r="H865" s="30">
        <v>0.2</v>
      </c>
      <c r="I865" s="30">
        <f t="shared" si="75"/>
        <v>0</v>
      </c>
      <c r="J865" s="30">
        <f t="shared" si="76"/>
        <v>0</v>
      </c>
    </row>
    <row r="866" spans="1:10">
      <c r="A866" s="28">
        <v>865</v>
      </c>
      <c r="B866" s="28"/>
      <c r="C866" s="28"/>
      <c r="D866" s="29"/>
      <c r="E866" s="35">
        <f t="shared" si="72"/>
        <v>0</v>
      </c>
      <c r="F866" s="35">
        <f t="shared" si="73"/>
        <v>0</v>
      </c>
      <c r="G866" s="35">
        <f t="shared" si="74"/>
        <v>0</v>
      </c>
      <c r="H866" s="30">
        <v>0.2</v>
      </c>
      <c r="I866" s="30">
        <f t="shared" si="75"/>
        <v>0</v>
      </c>
      <c r="J866" s="30">
        <f t="shared" si="76"/>
        <v>0</v>
      </c>
    </row>
    <row r="867" spans="1:10">
      <c r="A867" s="28">
        <v>866</v>
      </c>
      <c r="B867" s="28"/>
      <c r="C867" s="28"/>
      <c r="D867" s="29"/>
      <c r="E867" s="35">
        <f t="shared" si="72"/>
        <v>0</v>
      </c>
      <c r="F867" s="35">
        <f t="shared" si="73"/>
        <v>0</v>
      </c>
      <c r="G867" s="35">
        <f t="shared" si="74"/>
        <v>0</v>
      </c>
      <c r="H867" s="30">
        <v>0.2</v>
      </c>
      <c r="I867" s="30">
        <f t="shared" si="75"/>
        <v>0</v>
      </c>
      <c r="J867" s="30">
        <f t="shared" si="76"/>
        <v>0</v>
      </c>
    </row>
    <row r="868" spans="1:10">
      <c r="A868" s="28">
        <v>867</v>
      </c>
      <c r="B868" s="28"/>
      <c r="C868" s="28"/>
      <c r="D868" s="29"/>
      <c r="E868" s="35">
        <f t="shared" si="72"/>
        <v>0</v>
      </c>
      <c r="F868" s="35">
        <f t="shared" si="73"/>
        <v>0</v>
      </c>
      <c r="G868" s="35">
        <f t="shared" si="74"/>
        <v>0</v>
      </c>
      <c r="H868" s="30">
        <v>0.2</v>
      </c>
      <c r="I868" s="30">
        <f t="shared" si="75"/>
        <v>0</v>
      </c>
      <c r="J868" s="30">
        <f t="shared" si="76"/>
        <v>0</v>
      </c>
    </row>
    <row r="869" spans="1:10">
      <c r="A869" s="28">
        <v>868</v>
      </c>
      <c r="B869" s="28"/>
      <c r="C869" s="28"/>
      <c r="D869" s="29"/>
      <c r="E869" s="35">
        <f t="shared" si="72"/>
        <v>0</v>
      </c>
      <c r="F869" s="35">
        <f t="shared" si="73"/>
        <v>0</v>
      </c>
      <c r="G869" s="35">
        <f t="shared" si="74"/>
        <v>0</v>
      </c>
      <c r="H869" s="30">
        <v>0.2</v>
      </c>
      <c r="I869" s="30">
        <f t="shared" si="75"/>
        <v>0</v>
      </c>
      <c r="J869" s="30">
        <f t="shared" si="76"/>
        <v>0</v>
      </c>
    </row>
    <row r="870" spans="1:10">
      <c r="A870" s="28">
        <v>869</v>
      </c>
      <c r="B870" s="28"/>
      <c r="C870" s="28"/>
      <c r="D870" s="29"/>
      <c r="E870" s="35">
        <f t="shared" si="72"/>
        <v>0</v>
      </c>
      <c r="F870" s="35">
        <f t="shared" si="73"/>
        <v>0</v>
      </c>
      <c r="G870" s="35">
        <f t="shared" si="74"/>
        <v>0</v>
      </c>
      <c r="H870" s="30">
        <v>0.2</v>
      </c>
      <c r="I870" s="30">
        <f t="shared" si="75"/>
        <v>0</v>
      </c>
      <c r="J870" s="30">
        <f t="shared" si="76"/>
        <v>0</v>
      </c>
    </row>
    <row r="871" spans="1:10">
      <c r="A871" s="28">
        <v>870</v>
      </c>
      <c r="B871" s="28"/>
      <c r="C871" s="28"/>
      <c r="D871" s="29"/>
      <c r="E871" s="35">
        <f t="shared" si="72"/>
        <v>0</v>
      </c>
      <c r="F871" s="35">
        <f t="shared" si="73"/>
        <v>0</v>
      </c>
      <c r="G871" s="35">
        <f t="shared" si="74"/>
        <v>0</v>
      </c>
      <c r="H871" s="30">
        <v>0.2</v>
      </c>
      <c r="I871" s="30">
        <f t="shared" si="75"/>
        <v>0</v>
      </c>
      <c r="J871" s="30">
        <f t="shared" si="76"/>
        <v>0</v>
      </c>
    </row>
    <row r="872" spans="1:10">
      <c r="A872" s="28">
        <v>871</v>
      </c>
      <c r="B872" s="28"/>
      <c r="C872" s="28"/>
      <c r="D872" s="29"/>
      <c r="E872" s="35">
        <f t="shared" si="72"/>
        <v>0</v>
      </c>
      <c r="F872" s="35">
        <f t="shared" si="73"/>
        <v>0</v>
      </c>
      <c r="G872" s="35">
        <f t="shared" si="74"/>
        <v>0</v>
      </c>
      <c r="H872" s="30">
        <v>0.2</v>
      </c>
      <c r="I872" s="30">
        <f t="shared" si="75"/>
        <v>0</v>
      </c>
      <c r="J872" s="30">
        <f t="shared" si="76"/>
        <v>0</v>
      </c>
    </row>
    <row r="873" spans="1:10">
      <c r="A873" s="28">
        <v>872</v>
      </c>
      <c r="B873" s="28"/>
      <c r="C873" s="28"/>
      <c r="D873" s="29"/>
      <c r="E873" s="35">
        <f t="shared" si="72"/>
        <v>0</v>
      </c>
      <c r="F873" s="35">
        <f t="shared" si="73"/>
        <v>0</v>
      </c>
      <c r="G873" s="35">
        <f t="shared" si="74"/>
        <v>0</v>
      </c>
      <c r="H873" s="30">
        <v>0.2</v>
      </c>
      <c r="I873" s="30">
        <f t="shared" si="75"/>
        <v>0</v>
      </c>
      <c r="J873" s="30">
        <f t="shared" si="76"/>
        <v>0</v>
      </c>
    </row>
    <row r="874" spans="1:10">
      <c r="A874" s="28">
        <v>873</v>
      </c>
      <c r="B874" s="28"/>
      <c r="C874" s="28"/>
      <c r="D874" s="29"/>
      <c r="E874" s="35">
        <f t="shared" si="72"/>
        <v>0</v>
      </c>
      <c r="F874" s="35">
        <f t="shared" si="73"/>
        <v>0</v>
      </c>
      <c r="G874" s="35">
        <f t="shared" si="74"/>
        <v>0</v>
      </c>
      <c r="H874" s="30">
        <v>0.2</v>
      </c>
      <c r="I874" s="30">
        <f t="shared" si="75"/>
        <v>0</v>
      </c>
      <c r="J874" s="30">
        <f t="shared" si="76"/>
        <v>0</v>
      </c>
    </row>
    <row r="875" spans="1:10">
      <c r="A875" s="28">
        <v>874</v>
      </c>
      <c r="B875" s="28"/>
      <c r="C875" s="28"/>
      <c r="D875" s="29"/>
      <c r="E875" s="35">
        <f t="shared" si="72"/>
        <v>0</v>
      </c>
      <c r="F875" s="35">
        <f t="shared" si="73"/>
        <v>0</v>
      </c>
      <c r="G875" s="35">
        <f t="shared" si="74"/>
        <v>0</v>
      </c>
      <c r="H875" s="30">
        <v>0.2</v>
      </c>
      <c r="I875" s="30">
        <f t="shared" si="75"/>
        <v>0</v>
      </c>
      <c r="J875" s="30">
        <f t="shared" si="76"/>
        <v>0</v>
      </c>
    </row>
    <row r="876" spans="1:10">
      <c r="A876" s="28">
        <v>875</v>
      </c>
      <c r="B876" s="28"/>
      <c r="C876" s="28"/>
      <c r="D876" s="29"/>
      <c r="E876" s="35">
        <f t="shared" si="72"/>
        <v>0</v>
      </c>
      <c r="F876" s="35">
        <f t="shared" si="73"/>
        <v>0</v>
      </c>
      <c r="G876" s="35">
        <f t="shared" si="74"/>
        <v>0</v>
      </c>
      <c r="H876" s="30">
        <v>0.2</v>
      </c>
      <c r="I876" s="30">
        <f t="shared" si="75"/>
        <v>0</v>
      </c>
      <c r="J876" s="30">
        <f t="shared" si="76"/>
        <v>0</v>
      </c>
    </row>
    <row r="877" spans="1:10">
      <c r="A877" s="28">
        <v>876</v>
      </c>
      <c r="B877" s="28"/>
      <c r="C877" s="28"/>
      <c r="D877" s="29"/>
      <c r="E877" s="35">
        <f t="shared" si="72"/>
        <v>0</v>
      </c>
      <c r="F877" s="35">
        <f t="shared" si="73"/>
        <v>0</v>
      </c>
      <c r="G877" s="35">
        <f t="shared" si="74"/>
        <v>0</v>
      </c>
      <c r="H877" s="30">
        <v>0.2</v>
      </c>
      <c r="I877" s="30">
        <f t="shared" si="75"/>
        <v>0</v>
      </c>
      <c r="J877" s="30">
        <f t="shared" si="76"/>
        <v>0</v>
      </c>
    </row>
    <row r="878" spans="1:10">
      <c r="A878" s="28">
        <v>877</v>
      </c>
      <c r="B878" s="28"/>
      <c r="C878" s="28"/>
      <c r="D878" s="29"/>
      <c r="E878" s="35">
        <f t="shared" si="72"/>
        <v>0</v>
      </c>
      <c r="F878" s="35">
        <f t="shared" si="73"/>
        <v>0</v>
      </c>
      <c r="G878" s="35">
        <f t="shared" si="74"/>
        <v>0</v>
      </c>
      <c r="H878" s="30">
        <v>0.2</v>
      </c>
      <c r="I878" s="30">
        <f t="shared" si="75"/>
        <v>0</v>
      </c>
      <c r="J878" s="30">
        <f t="shared" si="76"/>
        <v>0</v>
      </c>
    </row>
    <row r="879" spans="1:10">
      <c r="A879" s="28">
        <v>878</v>
      </c>
      <c r="B879" s="28"/>
      <c r="C879" s="28"/>
      <c r="D879" s="29"/>
      <c r="E879" s="35">
        <f t="shared" si="72"/>
        <v>0</v>
      </c>
      <c r="F879" s="35">
        <f t="shared" si="73"/>
        <v>0</v>
      </c>
      <c r="G879" s="35">
        <f t="shared" si="74"/>
        <v>0</v>
      </c>
      <c r="H879" s="30">
        <v>0.2</v>
      </c>
      <c r="I879" s="30">
        <f t="shared" si="75"/>
        <v>0</v>
      </c>
      <c r="J879" s="30">
        <f t="shared" si="76"/>
        <v>0</v>
      </c>
    </row>
    <row r="880" spans="1:10">
      <c r="A880" s="28">
        <v>879</v>
      </c>
      <c r="B880" s="28"/>
      <c r="C880" s="28"/>
      <c r="D880" s="29"/>
      <c r="E880" s="35">
        <f t="shared" si="72"/>
        <v>0</v>
      </c>
      <c r="F880" s="35">
        <f t="shared" si="73"/>
        <v>0</v>
      </c>
      <c r="G880" s="35">
        <f t="shared" si="74"/>
        <v>0</v>
      </c>
      <c r="H880" s="30">
        <v>0.2</v>
      </c>
      <c r="I880" s="30">
        <f t="shared" si="75"/>
        <v>0</v>
      </c>
      <c r="J880" s="30">
        <f t="shared" si="76"/>
        <v>0</v>
      </c>
    </row>
    <row r="881" spans="1:10">
      <c r="A881" s="28">
        <v>880</v>
      </c>
      <c r="B881" s="28"/>
      <c r="C881" s="28"/>
      <c r="D881" s="29"/>
      <c r="E881" s="35">
        <f t="shared" si="72"/>
        <v>0</v>
      </c>
      <c r="F881" s="35">
        <f t="shared" si="73"/>
        <v>0</v>
      </c>
      <c r="G881" s="35">
        <f t="shared" si="74"/>
        <v>0</v>
      </c>
      <c r="H881" s="30">
        <v>0.2</v>
      </c>
      <c r="I881" s="30">
        <f t="shared" si="75"/>
        <v>0</v>
      </c>
      <c r="J881" s="30">
        <f t="shared" si="76"/>
        <v>0</v>
      </c>
    </row>
    <row r="882" spans="1:10">
      <c r="A882" s="28">
        <v>881</v>
      </c>
      <c r="B882" s="28"/>
      <c r="C882" s="28"/>
      <c r="D882" s="29"/>
      <c r="E882" s="35">
        <f t="shared" si="72"/>
        <v>0</v>
      </c>
      <c r="F882" s="35">
        <f t="shared" si="73"/>
        <v>0</v>
      </c>
      <c r="G882" s="35">
        <f t="shared" si="74"/>
        <v>0</v>
      </c>
      <c r="H882" s="30">
        <v>0.2</v>
      </c>
      <c r="I882" s="30">
        <f t="shared" si="75"/>
        <v>0</v>
      </c>
      <c r="J882" s="30">
        <f t="shared" si="76"/>
        <v>0</v>
      </c>
    </row>
    <row r="883" spans="1:10">
      <c r="A883" s="28">
        <v>882</v>
      </c>
      <c r="B883" s="28"/>
      <c r="C883" s="28"/>
      <c r="D883" s="29"/>
      <c r="E883" s="35">
        <f t="shared" si="72"/>
        <v>0</v>
      </c>
      <c r="F883" s="35">
        <f t="shared" si="73"/>
        <v>0</v>
      </c>
      <c r="G883" s="35">
        <f t="shared" si="74"/>
        <v>0</v>
      </c>
      <c r="H883" s="30">
        <v>0.2</v>
      </c>
      <c r="I883" s="30">
        <f t="shared" si="75"/>
        <v>0</v>
      </c>
      <c r="J883" s="30">
        <f t="shared" si="76"/>
        <v>0</v>
      </c>
    </row>
    <row r="884" spans="1:10">
      <c r="A884" s="28">
        <v>883</v>
      </c>
      <c r="B884" s="28"/>
      <c r="C884" s="28"/>
      <c r="D884" s="29"/>
      <c r="E884" s="35">
        <f t="shared" si="72"/>
        <v>0</v>
      </c>
      <c r="F884" s="35">
        <f t="shared" si="73"/>
        <v>0</v>
      </c>
      <c r="G884" s="35">
        <f t="shared" si="74"/>
        <v>0</v>
      </c>
      <c r="H884" s="30">
        <v>0.2</v>
      </c>
      <c r="I884" s="30">
        <f t="shared" si="75"/>
        <v>0</v>
      </c>
      <c r="J884" s="30">
        <f t="shared" si="76"/>
        <v>0</v>
      </c>
    </row>
    <row r="885" spans="1:10">
      <c r="A885" s="28">
        <v>884</v>
      </c>
      <c r="B885" s="28"/>
      <c r="C885" s="28"/>
      <c r="D885" s="29"/>
      <c r="E885" s="35">
        <f t="shared" si="72"/>
        <v>0</v>
      </c>
      <c r="F885" s="35">
        <f t="shared" si="73"/>
        <v>0</v>
      </c>
      <c r="G885" s="35">
        <f t="shared" si="74"/>
        <v>0</v>
      </c>
      <c r="H885" s="30">
        <v>0.2</v>
      </c>
      <c r="I885" s="30">
        <f t="shared" si="75"/>
        <v>0</v>
      </c>
      <c r="J885" s="30">
        <f t="shared" si="76"/>
        <v>0</v>
      </c>
    </row>
    <row r="886" spans="1:10">
      <c r="A886" s="28">
        <v>885</v>
      </c>
      <c r="B886" s="28"/>
      <c r="C886" s="28"/>
      <c r="D886" s="29"/>
      <c r="E886" s="35">
        <f t="shared" si="72"/>
        <v>0</v>
      </c>
      <c r="F886" s="35">
        <f t="shared" si="73"/>
        <v>0</v>
      </c>
      <c r="G886" s="35">
        <f t="shared" si="74"/>
        <v>0</v>
      </c>
      <c r="H886" s="30">
        <v>0.2</v>
      </c>
      <c r="I886" s="30">
        <f t="shared" si="75"/>
        <v>0</v>
      </c>
      <c r="J886" s="30">
        <f t="shared" si="76"/>
        <v>0</v>
      </c>
    </row>
    <row r="887" spans="1:10">
      <c r="A887" s="28">
        <v>886</v>
      </c>
      <c r="B887" s="28"/>
      <c r="C887" s="28"/>
      <c r="D887" s="29"/>
      <c r="E887" s="35">
        <f t="shared" si="72"/>
        <v>0</v>
      </c>
      <c r="F887" s="35">
        <f t="shared" si="73"/>
        <v>0</v>
      </c>
      <c r="G887" s="35">
        <f t="shared" si="74"/>
        <v>0</v>
      </c>
      <c r="H887" s="30">
        <v>0.2</v>
      </c>
      <c r="I887" s="30">
        <f t="shared" si="75"/>
        <v>0</v>
      </c>
      <c r="J887" s="30">
        <f t="shared" si="76"/>
        <v>0</v>
      </c>
    </row>
    <row r="888" spans="1:10">
      <c r="A888" s="28">
        <v>887</v>
      </c>
      <c r="B888" s="28"/>
      <c r="C888" s="28"/>
      <c r="D888" s="29"/>
      <c r="E888" s="35">
        <f t="shared" si="72"/>
        <v>0</v>
      </c>
      <c r="F888" s="35">
        <f t="shared" si="73"/>
        <v>0</v>
      </c>
      <c r="G888" s="35">
        <f t="shared" si="74"/>
        <v>0</v>
      </c>
      <c r="H888" s="30">
        <v>0.2</v>
      </c>
      <c r="I888" s="30">
        <f t="shared" si="75"/>
        <v>0</v>
      </c>
      <c r="J888" s="30">
        <f t="shared" si="76"/>
        <v>0</v>
      </c>
    </row>
    <row r="889" spans="1:10">
      <c r="A889" s="28">
        <v>888</v>
      </c>
      <c r="B889" s="28"/>
      <c r="C889" s="28"/>
      <c r="D889" s="29"/>
      <c r="E889" s="35">
        <f t="shared" si="72"/>
        <v>0</v>
      </c>
      <c r="F889" s="35">
        <f t="shared" si="73"/>
        <v>0</v>
      </c>
      <c r="G889" s="35">
        <f t="shared" si="74"/>
        <v>0</v>
      </c>
      <c r="H889" s="30">
        <v>0.2</v>
      </c>
      <c r="I889" s="30">
        <f t="shared" si="75"/>
        <v>0</v>
      </c>
      <c r="J889" s="30">
        <f t="shared" si="76"/>
        <v>0</v>
      </c>
    </row>
    <row r="890" spans="1:10">
      <c r="A890" s="28">
        <v>889</v>
      </c>
      <c r="B890" s="28"/>
      <c r="C890" s="28"/>
      <c r="D890" s="29"/>
      <c r="E890" s="35">
        <f t="shared" si="72"/>
        <v>0</v>
      </c>
      <c r="F890" s="35">
        <f t="shared" si="73"/>
        <v>0</v>
      </c>
      <c r="G890" s="35">
        <f t="shared" si="74"/>
        <v>0</v>
      </c>
      <c r="H890" s="30">
        <v>0.2</v>
      </c>
      <c r="I890" s="30">
        <f t="shared" si="75"/>
        <v>0</v>
      </c>
      <c r="J890" s="30">
        <f t="shared" si="76"/>
        <v>0</v>
      </c>
    </row>
    <row r="891" spans="1:10">
      <c r="A891" s="28">
        <v>890</v>
      </c>
      <c r="B891" s="28"/>
      <c r="C891" s="28"/>
      <c r="D891" s="29"/>
      <c r="E891" s="35">
        <f t="shared" si="72"/>
        <v>0</v>
      </c>
      <c r="F891" s="35">
        <f t="shared" si="73"/>
        <v>0</v>
      </c>
      <c r="G891" s="35">
        <f t="shared" si="74"/>
        <v>0</v>
      </c>
      <c r="H891" s="30">
        <v>0.2</v>
      </c>
      <c r="I891" s="30">
        <f t="shared" si="75"/>
        <v>0</v>
      </c>
      <c r="J891" s="30">
        <f t="shared" si="76"/>
        <v>0</v>
      </c>
    </row>
    <row r="892" spans="1:10">
      <c r="A892" s="28">
        <v>891</v>
      </c>
      <c r="B892" s="28"/>
      <c r="C892" s="28"/>
      <c r="D892" s="29"/>
      <c r="E892" s="35">
        <f t="shared" si="72"/>
        <v>0</v>
      </c>
      <c r="F892" s="35">
        <f t="shared" si="73"/>
        <v>0</v>
      </c>
      <c r="G892" s="35">
        <f t="shared" si="74"/>
        <v>0</v>
      </c>
      <c r="H892" s="30">
        <v>0.2</v>
      </c>
      <c r="I892" s="30">
        <f t="shared" si="75"/>
        <v>0</v>
      </c>
      <c r="J892" s="30">
        <f t="shared" si="76"/>
        <v>0</v>
      </c>
    </row>
    <row r="893" spans="1:10">
      <c r="A893" s="28">
        <v>892</v>
      </c>
      <c r="B893" s="28"/>
      <c r="C893" s="28"/>
      <c r="D893" s="29"/>
      <c r="E893" s="35">
        <f t="shared" si="72"/>
        <v>0</v>
      </c>
      <c r="F893" s="35">
        <f t="shared" si="73"/>
        <v>0</v>
      </c>
      <c r="G893" s="35">
        <f t="shared" si="74"/>
        <v>0</v>
      </c>
      <c r="H893" s="30">
        <v>0.2</v>
      </c>
      <c r="I893" s="30">
        <f t="shared" si="75"/>
        <v>0</v>
      </c>
      <c r="J893" s="30">
        <f t="shared" si="76"/>
        <v>0</v>
      </c>
    </row>
    <row r="894" spans="1:10">
      <c r="A894" s="28">
        <v>893</v>
      </c>
      <c r="B894" s="28"/>
      <c r="C894" s="28"/>
      <c r="D894" s="29"/>
      <c r="E894" s="35">
        <f t="shared" si="72"/>
        <v>0</v>
      </c>
      <c r="F894" s="35">
        <f t="shared" si="73"/>
        <v>0</v>
      </c>
      <c r="G894" s="35">
        <f t="shared" si="74"/>
        <v>0</v>
      </c>
      <c r="H894" s="30">
        <v>0.2</v>
      </c>
      <c r="I894" s="30">
        <f t="shared" si="75"/>
        <v>0</v>
      </c>
      <c r="J894" s="30">
        <f t="shared" si="76"/>
        <v>0</v>
      </c>
    </row>
    <row r="895" spans="1:10">
      <c r="A895" s="28">
        <v>894</v>
      </c>
      <c r="B895" s="28"/>
      <c r="C895" s="28"/>
      <c r="D895" s="29"/>
      <c r="E895" s="35">
        <f t="shared" si="72"/>
        <v>0</v>
      </c>
      <c r="F895" s="35">
        <f t="shared" si="73"/>
        <v>0</v>
      </c>
      <c r="G895" s="35">
        <f t="shared" si="74"/>
        <v>0</v>
      </c>
      <c r="H895" s="30">
        <v>0.2</v>
      </c>
      <c r="I895" s="30">
        <f t="shared" si="75"/>
        <v>0</v>
      </c>
      <c r="J895" s="30">
        <f t="shared" si="76"/>
        <v>0</v>
      </c>
    </row>
    <row r="896" spans="1:10">
      <c r="A896" s="28">
        <v>895</v>
      </c>
      <c r="B896" s="28"/>
      <c r="C896" s="28"/>
      <c r="D896" s="29"/>
      <c r="E896" s="35">
        <f t="shared" si="72"/>
        <v>0</v>
      </c>
      <c r="F896" s="35">
        <f t="shared" si="73"/>
        <v>0</v>
      </c>
      <c r="G896" s="35">
        <f t="shared" si="74"/>
        <v>0</v>
      </c>
      <c r="H896" s="30">
        <v>0.2</v>
      </c>
      <c r="I896" s="30">
        <f t="shared" si="75"/>
        <v>0</v>
      </c>
      <c r="J896" s="30">
        <f t="shared" si="76"/>
        <v>0</v>
      </c>
    </row>
    <row r="897" spans="1:10">
      <c r="A897" s="28">
        <v>896</v>
      </c>
      <c r="B897" s="28"/>
      <c r="C897" s="28"/>
      <c r="D897" s="29"/>
      <c r="E897" s="35">
        <f t="shared" si="72"/>
        <v>0</v>
      </c>
      <c r="F897" s="35">
        <f t="shared" si="73"/>
        <v>0</v>
      </c>
      <c r="G897" s="35">
        <f t="shared" si="74"/>
        <v>0</v>
      </c>
      <c r="H897" s="30">
        <v>0.2</v>
      </c>
      <c r="I897" s="30">
        <f t="shared" si="75"/>
        <v>0</v>
      </c>
      <c r="J897" s="30">
        <f t="shared" si="76"/>
        <v>0</v>
      </c>
    </row>
    <row r="898" spans="1:10">
      <c r="A898" s="28">
        <v>897</v>
      </c>
      <c r="B898" s="28"/>
      <c r="C898" s="28"/>
      <c r="D898" s="29"/>
      <c r="E898" s="35">
        <f t="shared" si="72"/>
        <v>0</v>
      </c>
      <c r="F898" s="35">
        <f t="shared" si="73"/>
        <v>0</v>
      </c>
      <c r="G898" s="35">
        <f t="shared" si="74"/>
        <v>0</v>
      </c>
      <c r="H898" s="30">
        <v>0.2</v>
      </c>
      <c r="I898" s="30">
        <f t="shared" si="75"/>
        <v>0</v>
      </c>
      <c r="J898" s="30">
        <f t="shared" si="76"/>
        <v>0</v>
      </c>
    </row>
    <row r="899" spans="1:10">
      <c r="A899" s="28">
        <v>898</v>
      </c>
      <c r="B899" s="28"/>
      <c r="C899" s="28"/>
      <c r="D899" s="29"/>
      <c r="E899" s="35">
        <f t="shared" ref="E899:E962" si="77">IF(D899&gt;0,IF(D899&lt;=4000,800,ROUND(D899*20%,2)),0)</f>
        <v>0</v>
      </c>
      <c r="F899" s="35">
        <f t="shared" si="73"/>
        <v>0</v>
      </c>
      <c r="G899" s="35">
        <f t="shared" si="74"/>
        <v>0</v>
      </c>
      <c r="H899" s="30">
        <v>0.2</v>
      </c>
      <c r="I899" s="30">
        <f t="shared" si="75"/>
        <v>0</v>
      </c>
      <c r="J899" s="30">
        <f t="shared" si="76"/>
        <v>0</v>
      </c>
    </row>
    <row r="900" spans="1:10">
      <c r="A900" s="28">
        <v>899</v>
      </c>
      <c r="B900" s="28"/>
      <c r="C900" s="28"/>
      <c r="D900" s="29"/>
      <c r="E900" s="35">
        <f t="shared" si="77"/>
        <v>0</v>
      </c>
      <c r="F900" s="35">
        <f t="shared" si="73"/>
        <v>0</v>
      </c>
      <c r="G900" s="35">
        <f t="shared" si="74"/>
        <v>0</v>
      </c>
      <c r="H900" s="30">
        <v>0.2</v>
      </c>
      <c r="I900" s="30">
        <f t="shared" si="75"/>
        <v>0</v>
      </c>
      <c r="J900" s="30">
        <f t="shared" si="76"/>
        <v>0</v>
      </c>
    </row>
    <row r="901" spans="1:10">
      <c r="A901" s="28">
        <v>900</v>
      </c>
      <c r="B901" s="28"/>
      <c r="C901" s="28"/>
      <c r="D901" s="29"/>
      <c r="E901" s="35">
        <f t="shared" si="77"/>
        <v>0</v>
      </c>
      <c r="F901" s="35">
        <f t="shared" si="73"/>
        <v>0</v>
      </c>
      <c r="G901" s="35">
        <f t="shared" si="74"/>
        <v>0</v>
      </c>
      <c r="H901" s="30">
        <v>0.2</v>
      </c>
      <c r="I901" s="30">
        <f t="shared" si="75"/>
        <v>0</v>
      </c>
      <c r="J901" s="30">
        <f t="shared" si="76"/>
        <v>0</v>
      </c>
    </row>
    <row r="902" spans="1:10">
      <c r="A902" s="28">
        <v>901</v>
      </c>
      <c r="B902" s="28"/>
      <c r="C902" s="28"/>
      <c r="D902" s="29"/>
      <c r="E902" s="35">
        <f t="shared" si="77"/>
        <v>0</v>
      </c>
      <c r="F902" s="35">
        <f t="shared" si="73"/>
        <v>0</v>
      </c>
      <c r="G902" s="35">
        <f t="shared" si="74"/>
        <v>0</v>
      </c>
      <c r="H902" s="30">
        <v>0.2</v>
      </c>
      <c r="I902" s="30">
        <f t="shared" si="75"/>
        <v>0</v>
      </c>
      <c r="J902" s="30">
        <f t="shared" si="76"/>
        <v>0</v>
      </c>
    </row>
    <row r="903" spans="1:10">
      <c r="A903" s="28">
        <v>902</v>
      </c>
      <c r="B903" s="28"/>
      <c r="C903" s="28"/>
      <c r="D903" s="29"/>
      <c r="E903" s="35">
        <f t="shared" si="77"/>
        <v>0</v>
      </c>
      <c r="F903" s="35">
        <f t="shared" si="73"/>
        <v>0</v>
      </c>
      <c r="G903" s="35">
        <f t="shared" si="74"/>
        <v>0</v>
      </c>
      <c r="H903" s="30">
        <v>0.2</v>
      </c>
      <c r="I903" s="30">
        <f t="shared" si="75"/>
        <v>0</v>
      </c>
      <c r="J903" s="30">
        <f t="shared" si="76"/>
        <v>0</v>
      </c>
    </row>
    <row r="904" spans="1:10">
      <c r="A904" s="28">
        <v>903</v>
      </c>
      <c r="B904" s="28"/>
      <c r="C904" s="28"/>
      <c r="D904" s="29"/>
      <c r="E904" s="35">
        <f t="shared" si="77"/>
        <v>0</v>
      </c>
      <c r="F904" s="35">
        <f t="shared" si="73"/>
        <v>0</v>
      </c>
      <c r="G904" s="35">
        <f t="shared" si="74"/>
        <v>0</v>
      </c>
      <c r="H904" s="30">
        <v>0.2</v>
      </c>
      <c r="I904" s="30">
        <f t="shared" si="75"/>
        <v>0</v>
      </c>
      <c r="J904" s="30">
        <f t="shared" si="76"/>
        <v>0</v>
      </c>
    </row>
    <row r="905" spans="1:10">
      <c r="A905" s="28">
        <v>904</v>
      </c>
      <c r="B905" s="28"/>
      <c r="C905" s="28"/>
      <c r="D905" s="29"/>
      <c r="E905" s="35">
        <f t="shared" si="77"/>
        <v>0</v>
      </c>
      <c r="F905" s="35">
        <f t="shared" si="73"/>
        <v>0</v>
      </c>
      <c r="G905" s="35">
        <f t="shared" si="74"/>
        <v>0</v>
      </c>
      <c r="H905" s="30">
        <v>0.2</v>
      </c>
      <c r="I905" s="30">
        <f t="shared" si="75"/>
        <v>0</v>
      </c>
      <c r="J905" s="30">
        <f t="shared" si="76"/>
        <v>0</v>
      </c>
    </row>
    <row r="906" spans="1:10">
      <c r="A906" s="28">
        <v>905</v>
      </c>
      <c r="B906" s="28"/>
      <c r="C906" s="28"/>
      <c r="D906" s="29"/>
      <c r="E906" s="35">
        <f t="shared" si="77"/>
        <v>0</v>
      </c>
      <c r="F906" s="35">
        <f t="shared" ref="F906:F969" si="78">MAX(ROUND((D906-E906)*0.3,2),0)</f>
        <v>0</v>
      </c>
      <c r="G906" s="35">
        <f t="shared" ref="G906:G969" si="79">MAX((D906-E906-F906),0)</f>
        <v>0</v>
      </c>
      <c r="H906" s="30">
        <v>0.2</v>
      </c>
      <c r="I906" s="30">
        <f t="shared" ref="I906:I969" si="80">ROUND(G906*H906,2)</f>
        <v>0</v>
      </c>
      <c r="J906" s="30">
        <f t="shared" ref="J906:J969" si="81">ROUND(D906-I906,2)</f>
        <v>0</v>
      </c>
    </row>
    <row r="907" spans="1:10">
      <c r="A907" s="28">
        <v>906</v>
      </c>
      <c r="B907" s="28"/>
      <c r="C907" s="28"/>
      <c r="D907" s="29"/>
      <c r="E907" s="35">
        <f t="shared" si="77"/>
        <v>0</v>
      </c>
      <c r="F907" s="35">
        <f t="shared" si="78"/>
        <v>0</v>
      </c>
      <c r="G907" s="35">
        <f t="shared" si="79"/>
        <v>0</v>
      </c>
      <c r="H907" s="30">
        <v>0.2</v>
      </c>
      <c r="I907" s="30">
        <f t="shared" si="80"/>
        <v>0</v>
      </c>
      <c r="J907" s="30">
        <f t="shared" si="81"/>
        <v>0</v>
      </c>
    </row>
    <row r="908" spans="1:10">
      <c r="A908" s="28">
        <v>907</v>
      </c>
      <c r="B908" s="28"/>
      <c r="C908" s="28"/>
      <c r="D908" s="29"/>
      <c r="E908" s="35">
        <f t="shared" si="77"/>
        <v>0</v>
      </c>
      <c r="F908" s="35">
        <f t="shared" si="78"/>
        <v>0</v>
      </c>
      <c r="G908" s="35">
        <f t="shared" si="79"/>
        <v>0</v>
      </c>
      <c r="H908" s="30">
        <v>0.2</v>
      </c>
      <c r="I908" s="30">
        <f t="shared" si="80"/>
        <v>0</v>
      </c>
      <c r="J908" s="30">
        <f t="shared" si="81"/>
        <v>0</v>
      </c>
    </row>
    <row r="909" spans="1:10">
      <c r="A909" s="28">
        <v>908</v>
      </c>
      <c r="B909" s="28"/>
      <c r="C909" s="28"/>
      <c r="D909" s="29"/>
      <c r="E909" s="35">
        <f t="shared" si="77"/>
        <v>0</v>
      </c>
      <c r="F909" s="35">
        <f t="shared" si="78"/>
        <v>0</v>
      </c>
      <c r="G909" s="35">
        <f t="shared" si="79"/>
        <v>0</v>
      </c>
      <c r="H909" s="30">
        <v>0.2</v>
      </c>
      <c r="I909" s="30">
        <f t="shared" si="80"/>
        <v>0</v>
      </c>
      <c r="J909" s="30">
        <f t="shared" si="81"/>
        <v>0</v>
      </c>
    </row>
    <row r="910" spans="1:10">
      <c r="A910" s="28">
        <v>909</v>
      </c>
      <c r="B910" s="28"/>
      <c r="C910" s="28"/>
      <c r="D910" s="29"/>
      <c r="E910" s="35">
        <f t="shared" si="77"/>
        <v>0</v>
      </c>
      <c r="F910" s="35">
        <f t="shared" si="78"/>
        <v>0</v>
      </c>
      <c r="G910" s="35">
        <f t="shared" si="79"/>
        <v>0</v>
      </c>
      <c r="H910" s="30">
        <v>0.2</v>
      </c>
      <c r="I910" s="30">
        <f t="shared" si="80"/>
        <v>0</v>
      </c>
      <c r="J910" s="30">
        <f t="shared" si="81"/>
        <v>0</v>
      </c>
    </row>
    <row r="911" spans="1:10">
      <c r="A911" s="28">
        <v>910</v>
      </c>
      <c r="B911" s="28"/>
      <c r="C911" s="28"/>
      <c r="D911" s="29"/>
      <c r="E911" s="35">
        <f t="shared" si="77"/>
        <v>0</v>
      </c>
      <c r="F911" s="35">
        <f t="shared" si="78"/>
        <v>0</v>
      </c>
      <c r="G911" s="35">
        <f t="shared" si="79"/>
        <v>0</v>
      </c>
      <c r="H911" s="30">
        <v>0.2</v>
      </c>
      <c r="I911" s="30">
        <f t="shared" si="80"/>
        <v>0</v>
      </c>
      <c r="J911" s="30">
        <f t="shared" si="81"/>
        <v>0</v>
      </c>
    </row>
    <row r="912" spans="1:10">
      <c r="A912" s="28">
        <v>911</v>
      </c>
      <c r="B912" s="28"/>
      <c r="C912" s="28"/>
      <c r="D912" s="29"/>
      <c r="E912" s="35">
        <f t="shared" si="77"/>
        <v>0</v>
      </c>
      <c r="F912" s="35">
        <f t="shared" si="78"/>
        <v>0</v>
      </c>
      <c r="G912" s="35">
        <f t="shared" si="79"/>
        <v>0</v>
      </c>
      <c r="H912" s="30">
        <v>0.2</v>
      </c>
      <c r="I912" s="30">
        <f t="shared" si="80"/>
        <v>0</v>
      </c>
      <c r="J912" s="30">
        <f t="shared" si="81"/>
        <v>0</v>
      </c>
    </row>
    <row r="913" spans="1:10">
      <c r="A913" s="28">
        <v>912</v>
      </c>
      <c r="B913" s="28"/>
      <c r="C913" s="28"/>
      <c r="D913" s="29"/>
      <c r="E913" s="35">
        <f t="shared" si="77"/>
        <v>0</v>
      </c>
      <c r="F913" s="35">
        <f t="shared" si="78"/>
        <v>0</v>
      </c>
      <c r="G913" s="35">
        <f t="shared" si="79"/>
        <v>0</v>
      </c>
      <c r="H913" s="30">
        <v>0.2</v>
      </c>
      <c r="I913" s="30">
        <f t="shared" si="80"/>
        <v>0</v>
      </c>
      <c r="J913" s="30">
        <f t="shared" si="81"/>
        <v>0</v>
      </c>
    </row>
    <row r="914" spans="1:10">
      <c r="A914" s="28">
        <v>913</v>
      </c>
      <c r="B914" s="28"/>
      <c r="C914" s="28"/>
      <c r="D914" s="29"/>
      <c r="E914" s="35">
        <f t="shared" si="77"/>
        <v>0</v>
      </c>
      <c r="F914" s="35">
        <f t="shared" si="78"/>
        <v>0</v>
      </c>
      <c r="G914" s="35">
        <f t="shared" si="79"/>
        <v>0</v>
      </c>
      <c r="H914" s="30">
        <v>0.2</v>
      </c>
      <c r="I914" s="30">
        <f t="shared" si="80"/>
        <v>0</v>
      </c>
      <c r="J914" s="30">
        <f t="shared" si="81"/>
        <v>0</v>
      </c>
    </row>
    <row r="915" spans="1:10">
      <c r="A915" s="28">
        <v>914</v>
      </c>
      <c r="B915" s="28"/>
      <c r="C915" s="28"/>
      <c r="D915" s="29"/>
      <c r="E915" s="35">
        <f t="shared" si="77"/>
        <v>0</v>
      </c>
      <c r="F915" s="35">
        <f t="shared" si="78"/>
        <v>0</v>
      </c>
      <c r="G915" s="35">
        <f t="shared" si="79"/>
        <v>0</v>
      </c>
      <c r="H915" s="30">
        <v>0.2</v>
      </c>
      <c r="I915" s="30">
        <f t="shared" si="80"/>
        <v>0</v>
      </c>
      <c r="J915" s="30">
        <f t="shared" si="81"/>
        <v>0</v>
      </c>
    </row>
    <row r="916" spans="1:10">
      <c r="A916" s="28">
        <v>915</v>
      </c>
      <c r="B916" s="28"/>
      <c r="C916" s="28"/>
      <c r="D916" s="29"/>
      <c r="E916" s="35">
        <f t="shared" si="77"/>
        <v>0</v>
      </c>
      <c r="F916" s="35">
        <f t="shared" si="78"/>
        <v>0</v>
      </c>
      <c r="G916" s="35">
        <f t="shared" si="79"/>
        <v>0</v>
      </c>
      <c r="H916" s="30">
        <v>0.2</v>
      </c>
      <c r="I916" s="30">
        <f t="shared" si="80"/>
        <v>0</v>
      </c>
      <c r="J916" s="30">
        <f t="shared" si="81"/>
        <v>0</v>
      </c>
    </row>
    <row r="917" spans="1:10">
      <c r="A917" s="28">
        <v>916</v>
      </c>
      <c r="B917" s="28"/>
      <c r="C917" s="28"/>
      <c r="D917" s="29"/>
      <c r="E917" s="35">
        <f t="shared" si="77"/>
        <v>0</v>
      </c>
      <c r="F917" s="35">
        <f t="shared" si="78"/>
        <v>0</v>
      </c>
      <c r="G917" s="35">
        <f t="shared" si="79"/>
        <v>0</v>
      </c>
      <c r="H917" s="30">
        <v>0.2</v>
      </c>
      <c r="I917" s="30">
        <f t="shared" si="80"/>
        <v>0</v>
      </c>
      <c r="J917" s="30">
        <f t="shared" si="81"/>
        <v>0</v>
      </c>
    </row>
    <row r="918" spans="1:10">
      <c r="A918" s="28">
        <v>917</v>
      </c>
      <c r="B918" s="28"/>
      <c r="C918" s="28"/>
      <c r="D918" s="29"/>
      <c r="E918" s="35">
        <f t="shared" si="77"/>
        <v>0</v>
      </c>
      <c r="F918" s="35">
        <f t="shared" si="78"/>
        <v>0</v>
      </c>
      <c r="G918" s="35">
        <f t="shared" si="79"/>
        <v>0</v>
      </c>
      <c r="H918" s="30">
        <v>0.2</v>
      </c>
      <c r="I918" s="30">
        <f t="shared" si="80"/>
        <v>0</v>
      </c>
      <c r="J918" s="30">
        <f t="shared" si="81"/>
        <v>0</v>
      </c>
    </row>
    <row r="919" spans="1:10">
      <c r="A919" s="28">
        <v>918</v>
      </c>
      <c r="B919" s="28"/>
      <c r="C919" s="28"/>
      <c r="D919" s="29"/>
      <c r="E919" s="35">
        <f t="shared" si="77"/>
        <v>0</v>
      </c>
      <c r="F919" s="35">
        <f t="shared" si="78"/>
        <v>0</v>
      </c>
      <c r="G919" s="35">
        <f t="shared" si="79"/>
        <v>0</v>
      </c>
      <c r="H919" s="30">
        <v>0.2</v>
      </c>
      <c r="I919" s="30">
        <f t="shared" si="80"/>
        <v>0</v>
      </c>
      <c r="J919" s="30">
        <f t="shared" si="81"/>
        <v>0</v>
      </c>
    </row>
    <row r="920" spans="1:10">
      <c r="A920" s="28">
        <v>919</v>
      </c>
      <c r="B920" s="28"/>
      <c r="C920" s="28"/>
      <c r="D920" s="29"/>
      <c r="E920" s="35">
        <f t="shared" si="77"/>
        <v>0</v>
      </c>
      <c r="F920" s="35">
        <f t="shared" si="78"/>
        <v>0</v>
      </c>
      <c r="G920" s="35">
        <f t="shared" si="79"/>
        <v>0</v>
      </c>
      <c r="H920" s="30">
        <v>0.2</v>
      </c>
      <c r="I920" s="30">
        <f t="shared" si="80"/>
        <v>0</v>
      </c>
      <c r="J920" s="30">
        <f t="shared" si="81"/>
        <v>0</v>
      </c>
    </row>
    <row r="921" spans="1:10">
      <c r="A921" s="28">
        <v>920</v>
      </c>
      <c r="B921" s="28"/>
      <c r="C921" s="28"/>
      <c r="D921" s="29"/>
      <c r="E921" s="35">
        <f t="shared" si="77"/>
        <v>0</v>
      </c>
      <c r="F921" s="35">
        <f t="shared" si="78"/>
        <v>0</v>
      </c>
      <c r="G921" s="35">
        <f t="shared" si="79"/>
        <v>0</v>
      </c>
      <c r="H921" s="30">
        <v>0.2</v>
      </c>
      <c r="I921" s="30">
        <f t="shared" si="80"/>
        <v>0</v>
      </c>
      <c r="J921" s="30">
        <f t="shared" si="81"/>
        <v>0</v>
      </c>
    </row>
    <row r="922" spans="1:10">
      <c r="A922" s="28">
        <v>921</v>
      </c>
      <c r="B922" s="28"/>
      <c r="C922" s="28"/>
      <c r="D922" s="29"/>
      <c r="E922" s="35">
        <f t="shared" si="77"/>
        <v>0</v>
      </c>
      <c r="F922" s="35">
        <f t="shared" si="78"/>
        <v>0</v>
      </c>
      <c r="G922" s="35">
        <f t="shared" si="79"/>
        <v>0</v>
      </c>
      <c r="H922" s="30">
        <v>0.2</v>
      </c>
      <c r="I922" s="30">
        <f t="shared" si="80"/>
        <v>0</v>
      </c>
      <c r="J922" s="30">
        <f t="shared" si="81"/>
        <v>0</v>
      </c>
    </row>
    <row r="923" spans="1:10">
      <c r="A923" s="28">
        <v>922</v>
      </c>
      <c r="B923" s="28"/>
      <c r="C923" s="28"/>
      <c r="D923" s="29"/>
      <c r="E923" s="35">
        <f t="shared" si="77"/>
        <v>0</v>
      </c>
      <c r="F923" s="35">
        <f t="shared" si="78"/>
        <v>0</v>
      </c>
      <c r="G923" s="35">
        <f t="shared" si="79"/>
        <v>0</v>
      </c>
      <c r="H923" s="30">
        <v>0.2</v>
      </c>
      <c r="I923" s="30">
        <f t="shared" si="80"/>
        <v>0</v>
      </c>
      <c r="J923" s="30">
        <f t="shared" si="81"/>
        <v>0</v>
      </c>
    </row>
    <row r="924" spans="1:10">
      <c r="A924" s="28">
        <v>923</v>
      </c>
      <c r="B924" s="28"/>
      <c r="C924" s="28"/>
      <c r="D924" s="29"/>
      <c r="E924" s="35">
        <f t="shared" si="77"/>
        <v>0</v>
      </c>
      <c r="F924" s="35">
        <f t="shared" si="78"/>
        <v>0</v>
      </c>
      <c r="G924" s="35">
        <f t="shared" si="79"/>
        <v>0</v>
      </c>
      <c r="H924" s="30">
        <v>0.2</v>
      </c>
      <c r="I924" s="30">
        <f t="shared" si="80"/>
        <v>0</v>
      </c>
      <c r="J924" s="30">
        <f t="shared" si="81"/>
        <v>0</v>
      </c>
    </row>
    <row r="925" spans="1:10">
      <c r="A925" s="28">
        <v>924</v>
      </c>
      <c r="B925" s="28"/>
      <c r="C925" s="28"/>
      <c r="D925" s="29"/>
      <c r="E925" s="35">
        <f t="shared" si="77"/>
        <v>0</v>
      </c>
      <c r="F925" s="35">
        <f t="shared" si="78"/>
        <v>0</v>
      </c>
      <c r="G925" s="35">
        <f t="shared" si="79"/>
        <v>0</v>
      </c>
      <c r="H925" s="30">
        <v>0.2</v>
      </c>
      <c r="I925" s="30">
        <f t="shared" si="80"/>
        <v>0</v>
      </c>
      <c r="J925" s="30">
        <f t="shared" si="81"/>
        <v>0</v>
      </c>
    </row>
    <row r="926" spans="1:10">
      <c r="A926" s="28">
        <v>925</v>
      </c>
      <c r="B926" s="28"/>
      <c r="C926" s="28"/>
      <c r="D926" s="29"/>
      <c r="E926" s="35">
        <f t="shared" si="77"/>
        <v>0</v>
      </c>
      <c r="F926" s="35">
        <f t="shared" si="78"/>
        <v>0</v>
      </c>
      <c r="G926" s="35">
        <f t="shared" si="79"/>
        <v>0</v>
      </c>
      <c r="H926" s="30">
        <v>0.2</v>
      </c>
      <c r="I926" s="30">
        <f t="shared" si="80"/>
        <v>0</v>
      </c>
      <c r="J926" s="30">
        <f t="shared" si="81"/>
        <v>0</v>
      </c>
    </row>
    <row r="927" spans="1:10">
      <c r="A927" s="28">
        <v>926</v>
      </c>
      <c r="B927" s="28"/>
      <c r="C927" s="28"/>
      <c r="D927" s="29"/>
      <c r="E927" s="35">
        <f t="shared" si="77"/>
        <v>0</v>
      </c>
      <c r="F927" s="35">
        <f t="shared" si="78"/>
        <v>0</v>
      </c>
      <c r="G927" s="35">
        <f t="shared" si="79"/>
        <v>0</v>
      </c>
      <c r="H927" s="30">
        <v>0.2</v>
      </c>
      <c r="I927" s="30">
        <f t="shared" si="80"/>
        <v>0</v>
      </c>
      <c r="J927" s="30">
        <f t="shared" si="81"/>
        <v>0</v>
      </c>
    </row>
    <row r="928" spans="1:10">
      <c r="A928" s="28">
        <v>927</v>
      </c>
      <c r="B928" s="28"/>
      <c r="C928" s="28"/>
      <c r="D928" s="29"/>
      <c r="E928" s="35">
        <f t="shared" si="77"/>
        <v>0</v>
      </c>
      <c r="F928" s="35">
        <f t="shared" si="78"/>
        <v>0</v>
      </c>
      <c r="G928" s="35">
        <f t="shared" si="79"/>
        <v>0</v>
      </c>
      <c r="H928" s="30">
        <v>0.2</v>
      </c>
      <c r="I928" s="30">
        <f t="shared" si="80"/>
        <v>0</v>
      </c>
      <c r="J928" s="30">
        <f t="shared" si="81"/>
        <v>0</v>
      </c>
    </row>
    <row r="929" spans="1:10">
      <c r="A929" s="28">
        <v>928</v>
      </c>
      <c r="B929" s="28"/>
      <c r="C929" s="28"/>
      <c r="D929" s="29"/>
      <c r="E929" s="35">
        <f t="shared" si="77"/>
        <v>0</v>
      </c>
      <c r="F929" s="35">
        <f t="shared" si="78"/>
        <v>0</v>
      </c>
      <c r="G929" s="35">
        <f t="shared" si="79"/>
        <v>0</v>
      </c>
      <c r="H929" s="30">
        <v>0.2</v>
      </c>
      <c r="I929" s="30">
        <f t="shared" si="80"/>
        <v>0</v>
      </c>
      <c r="J929" s="30">
        <f t="shared" si="81"/>
        <v>0</v>
      </c>
    </row>
    <row r="930" spans="1:10">
      <c r="A930" s="28">
        <v>929</v>
      </c>
      <c r="B930" s="28"/>
      <c r="C930" s="28"/>
      <c r="D930" s="29"/>
      <c r="E930" s="35">
        <f t="shared" si="77"/>
        <v>0</v>
      </c>
      <c r="F930" s="35">
        <f t="shared" si="78"/>
        <v>0</v>
      </c>
      <c r="G930" s="35">
        <f t="shared" si="79"/>
        <v>0</v>
      </c>
      <c r="H930" s="30">
        <v>0.2</v>
      </c>
      <c r="I930" s="30">
        <f t="shared" si="80"/>
        <v>0</v>
      </c>
      <c r="J930" s="30">
        <f t="shared" si="81"/>
        <v>0</v>
      </c>
    </row>
    <row r="931" spans="1:10">
      <c r="A931" s="28">
        <v>930</v>
      </c>
      <c r="B931" s="28"/>
      <c r="C931" s="28"/>
      <c r="D931" s="29"/>
      <c r="E931" s="35">
        <f t="shared" si="77"/>
        <v>0</v>
      </c>
      <c r="F931" s="35">
        <f t="shared" si="78"/>
        <v>0</v>
      </c>
      <c r="G931" s="35">
        <f t="shared" si="79"/>
        <v>0</v>
      </c>
      <c r="H931" s="30">
        <v>0.2</v>
      </c>
      <c r="I931" s="30">
        <f t="shared" si="80"/>
        <v>0</v>
      </c>
      <c r="J931" s="30">
        <f t="shared" si="81"/>
        <v>0</v>
      </c>
    </row>
    <row r="932" spans="1:10">
      <c r="A932" s="28">
        <v>931</v>
      </c>
      <c r="B932" s="28"/>
      <c r="C932" s="28"/>
      <c r="D932" s="29"/>
      <c r="E932" s="35">
        <f t="shared" si="77"/>
        <v>0</v>
      </c>
      <c r="F932" s="35">
        <f t="shared" si="78"/>
        <v>0</v>
      </c>
      <c r="G932" s="35">
        <f t="shared" si="79"/>
        <v>0</v>
      </c>
      <c r="H932" s="30">
        <v>0.2</v>
      </c>
      <c r="I932" s="30">
        <f t="shared" si="80"/>
        <v>0</v>
      </c>
      <c r="J932" s="30">
        <f t="shared" si="81"/>
        <v>0</v>
      </c>
    </row>
    <row r="933" spans="1:10">
      <c r="A933" s="28">
        <v>932</v>
      </c>
      <c r="B933" s="28"/>
      <c r="C933" s="28"/>
      <c r="D933" s="29"/>
      <c r="E933" s="35">
        <f t="shared" si="77"/>
        <v>0</v>
      </c>
      <c r="F933" s="35">
        <f t="shared" si="78"/>
        <v>0</v>
      </c>
      <c r="G933" s="35">
        <f t="shared" si="79"/>
        <v>0</v>
      </c>
      <c r="H933" s="30">
        <v>0.2</v>
      </c>
      <c r="I933" s="30">
        <f t="shared" si="80"/>
        <v>0</v>
      </c>
      <c r="J933" s="30">
        <f t="shared" si="81"/>
        <v>0</v>
      </c>
    </row>
    <row r="934" spans="1:10">
      <c r="A934" s="28">
        <v>933</v>
      </c>
      <c r="B934" s="28"/>
      <c r="C934" s="28"/>
      <c r="D934" s="29"/>
      <c r="E934" s="35">
        <f t="shared" si="77"/>
        <v>0</v>
      </c>
      <c r="F934" s="35">
        <f t="shared" si="78"/>
        <v>0</v>
      </c>
      <c r="G934" s="35">
        <f t="shared" si="79"/>
        <v>0</v>
      </c>
      <c r="H934" s="30">
        <v>0.2</v>
      </c>
      <c r="I934" s="30">
        <f t="shared" si="80"/>
        <v>0</v>
      </c>
      <c r="J934" s="30">
        <f t="shared" si="81"/>
        <v>0</v>
      </c>
    </row>
    <row r="935" spans="1:10">
      <c r="A935" s="28">
        <v>934</v>
      </c>
      <c r="B935" s="28"/>
      <c r="C935" s="28"/>
      <c r="D935" s="29"/>
      <c r="E935" s="35">
        <f t="shared" si="77"/>
        <v>0</v>
      </c>
      <c r="F935" s="35">
        <f t="shared" si="78"/>
        <v>0</v>
      </c>
      <c r="G935" s="35">
        <f t="shared" si="79"/>
        <v>0</v>
      </c>
      <c r="H935" s="30">
        <v>0.2</v>
      </c>
      <c r="I935" s="30">
        <f t="shared" si="80"/>
        <v>0</v>
      </c>
      <c r="J935" s="30">
        <f t="shared" si="81"/>
        <v>0</v>
      </c>
    </row>
    <row r="936" spans="1:10">
      <c r="A936" s="28">
        <v>935</v>
      </c>
      <c r="B936" s="28"/>
      <c r="C936" s="28"/>
      <c r="D936" s="29"/>
      <c r="E936" s="35">
        <f t="shared" si="77"/>
        <v>0</v>
      </c>
      <c r="F936" s="35">
        <f t="shared" si="78"/>
        <v>0</v>
      </c>
      <c r="G936" s="35">
        <f t="shared" si="79"/>
        <v>0</v>
      </c>
      <c r="H936" s="30">
        <v>0.2</v>
      </c>
      <c r="I936" s="30">
        <f t="shared" si="80"/>
        <v>0</v>
      </c>
      <c r="J936" s="30">
        <f t="shared" si="81"/>
        <v>0</v>
      </c>
    </row>
    <row r="937" spans="1:10">
      <c r="A937" s="28">
        <v>936</v>
      </c>
      <c r="B937" s="28"/>
      <c r="C937" s="28"/>
      <c r="D937" s="29"/>
      <c r="E937" s="35">
        <f t="shared" si="77"/>
        <v>0</v>
      </c>
      <c r="F937" s="35">
        <f t="shared" si="78"/>
        <v>0</v>
      </c>
      <c r="G937" s="35">
        <f t="shared" si="79"/>
        <v>0</v>
      </c>
      <c r="H937" s="30">
        <v>0.2</v>
      </c>
      <c r="I937" s="30">
        <f t="shared" si="80"/>
        <v>0</v>
      </c>
      <c r="J937" s="30">
        <f t="shared" si="81"/>
        <v>0</v>
      </c>
    </row>
    <row r="938" spans="1:10">
      <c r="A938" s="28">
        <v>937</v>
      </c>
      <c r="B938" s="28"/>
      <c r="C938" s="28"/>
      <c r="D938" s="29"/>
      <c r="E938" s="35">
        <f t="shared" si="77"/>
        <v>0</v>
      </c>
      <c r="F938" s="35">
        <f t="shared" si="78"/>
        <v>0</v>
      </c>
      <c r="G938" s="35">
        <f t="shared" si="79"/>
        <v>0</v>
      </c>
      <c r="H938" s="30">
        <v>0.2</v>
      </c>
      <c r="I938" s="30">
        <f t="shared" si="80"/>
        <v>0</v>
      </c>
      <c r="J938" s="30">
        <f t="shared" si="81"/>
        <v>0</v>
      </c>
    </row>
    <row r="939" spans="1:10">
      <c r="A939" s="28">
        <v>938</v>
      </c>
      <c r="B939" s="28"/>
      <c r="C939" s="28"/>
      <c r="D939" s="29"/>
      <c r="E939" s="35">
        <f t="shared" si="77"/>
        <v>0</v>
      </c>
      <c r="F939" s="35">
        <f t="shared" si="78"/>
        <v>0</v>
      </c>
      <c r="G939" s="35">
        <f t="shared" si="79"/>
        <v>0</v>
      </c>
      <c r="H939" s="30">
        <v>0.2</v>
      </c>
      <c r="I939" s="30">
        <f t="shared" si="80"/>
        <v>0</v>
      </c>
      <c r="J939" s="30">
        <f t="shared" si="81"/>
        <v>0</v>
      </c>
    </row>
    <row r="940" spans="1:10">
      <c r="A940" s="28">
        <v>939</v>
      </c>
      <c r="B940" s="28"/>
      <c r="C940" s="28"/>
      <c r="D940" s="29"/>
      <c r="E940" s="35">
        <f t="shared" si="77"/>
        <v>0</v>
      </c>
      <c r="F940" s="35">
        <f t="shared" si="78"/>
        <v>0</v>
      </c>
      <c r="G940" s="35">
        <f t="shared" si="79"/>
        <v>0</v>
      </c>
      <c r="H940" s="30">
        <v>0.2</v>
      </c>
      <c r="I940" s="30">
        <f t="shared" si="80"/>
        <v>0</v>
      </c>
      <c r="J940" s="30">
        <f t="shared" si="81"/>
        <v>0</v>
      </c>
    </row>
    <row r="941" spans="1:10">
      <c r="A941" s="28">
        <v>940</v>
      </c>
      <c r="B941" s="28"/>
      <c r="C941" s="28"/>
      <c r="D941" s="29"/>
      <c r="E941" s="35">
        <f t="shared" si="77"/>
        <v>0</v>
      </c>
      <c r="F941" s="35">
        <f t="shared" si="78"/>
        <v>0</v>
      </c>
      <c r="G941" s="35">
        <f t="shared" si="79"/>
        <v>0</v>
      </c>
      <c r="H941" s="30">
        <v>0.2</v>
      </c>
      <c r="I941" s="30">
        <f t="shared" si="80"/>
        <v>0</v>
      </c>
      <c r="J941" s="30">
        <f t="shared" si="81"/>
        <v>0</v>
      </c>
    </row>
    <row r="942" spans="1:10">
      <c r="A942" s="28">
        <v>941</v>
      </c>
      <c r="B942" s="28"/>
      <c r="C942" s="28"/>
      <c r="D942" s="29"/>
      <c r="E942" s="35">
        <f t="shared" si="77"/>
        <v>0</v>
      </c>
      <c r="F942" s="35">
        <f t="shared" si="78"/>
        <v>0</v>
      </c>
      <c r="G942" s="35">
        <f t="shared" si="79"/>
        <v>0</v>
      </c>
      <c r="H942" s="30">
        <v>0.2</v>
      </c>
      <c r="I942" s="30">
        <f t="shared" si="80"/>
        <v>0</v>
      </c>
      <c r="J942" s="30">
        <f t="shared" si="81"/>
        <v>0</v>
      </c>
    </row>
    <row r="943" spans="1:10">
      <c r="A943" s="28">
        <v>942</v>
      </c>
      <c r="B943" s="28"/>
      <c r="C943" s="28"/>
      <c r="D943" s="29"/>
      <c r="E943" s="35">
        <f t="shared" si="77"/>
        <v>0</v>
      </c>
      <c r="F943" s="35">
        <f t="shared" si="78"/>
        <v>0</v>
      </c>
      <c r="G943" s="35">
        <f t="shared" si="79"/>
        <v>0</v>
      </c>
      <c r="H943" s="30">
        <v>0.2</v>
      </c>
      <c r="I943" s="30">
        <f t="shared" si="80"/>
        <v>0</v>
      </c>
      <c r="J943" s="30">
        <f t="shared" si="81"/>
        <v>0</v>
      </c>
    </row>
    <row r="944" spans="1:10">
      <c r="A944" s="28">
        <v>943</v>
      </c>
      <c r="B944" s="28"/>
      <c r="C944" s="28"/>
      <c r="D944" s="29"/>
      <c r="E944" s="35">
        <f t="shared" si="77"/>
        <v>0</v>
      </c>
      <c r="F944" s="35">
        <f t="shared" si="78"/>
        <v>0</v>
      </c>
      <c r="G944" s="35">
        <f t="shared" si="79"/>
        <v>0</v>
      </c>
      <c r="H944" s="30">
        <v>0.2</v>
      </c>
      <c r="I944" s="30">
        <f t="shared" si="80"/>
        <v>0</v>
      </c>
      <c r="J944" s="30">
        <f t="shared" si="81"/>
        <v>0</v>
      </c>
    </row>
    <row r="945" spans="1:10">
      <c r="A945" s="28">
        <v>944</v>
      </c>
      <c r="B945" s="28"/>
      <c r="C945" s="28"/>
      <c r="D945" s="29"/>
      <c r="E945" s="35">
        <f t="shared" si="77"/>
        <v>0</v>
      </c>
      <c r="F945" s="35">
        <f t="shared" si="78"/>
        <v>0</v>
      </c>
      <c r="G945" s="35">
        <f t="shared" si="79"/>
        <v>0</v>
      </c>
      <c r="H945" s="30">
        <v>0.2</v>
      </c>
      <c r="I945" s="30">
        <f t="shared" si="80"/>
        <v>0</v>
      </c>
      <c r="J945" s="30">
        <f t="shared" si="81"/>
        <v>0</v>
      </c>
    </row>
    <row r="946" spans="1:10">
      <c r="A946" s="28">
        <v>945</v>
      </c>
      <c r="B946" s="28"/>
      <c r="C946" s="28"/>
      <c r="D946" s="29"/>
      <c r="E946" s="35">
        <f t="shared" si="77"/>
        <v>0</v>
      </c>
      <c r="F946" s="35">
        <f t="shared" si="78"/>
        <v>0</v>
      </c>
      <c r="G946" s="35">
        <f t="shared" si="79"/>
        <v>0</v>
      </c>
      <c r="H946" s="30">
        <v>0.2</v>
      </c>
      <c r="I946" s="30">
        <f t="shared" si="80"/>
        <v>0</v>
      </c>
      <c r="J946" s="30">
        <f t="shared" si="81"/>
        <v>0</v>
      </c>
    </row>
    <row r="947" spans="1:10">
      <c r="A947" s="28">
        <v>946</v>
      </c>
      <c r="B947" s="28"/>
      <c r="C947" s="28"/>
      <c r="D947" s="29"/>
      <c r="E947" s="35">
        <f t="shared" si="77"/>
        <v>0</v>
      </c>
      <c r="F947" s="35">
        <f t="shared" si="78"/>
        <v>0</v>
      </c>
      <c r="G947" s="35">
        <f t="shared" si="79"/>
        <v>0</v>
      </c>
      <c r="H947" s="30">
        <v>0.2</v>
      </c>
      <c r="I947" s="30">
        <f t="shared" si="80"/>
        <v>0</v>
      </c>
      <c r="J947" s="30">
        <f t="shared" si="81"/>
        <v>0</v>
      </c>
    </row>
    <row r="948" spans="1:10">
      <c r="A948" s="28">
        <v>947</v>
      </c>
      <c r="B948" s="28"/>
      <c r="C948" s="28"/>
      <c r="D948" s="29"/>
      <c r="E948" s="35">
        <f t="shared" si="77"/>
        <v>0</v>
      </c>
      <c r="F948" s="35">
        <f t="shared" si="78"/>
        <v>0</v>
      </c>
      <c r="G948" s="35">
        <f t="shared" si="79"/>
        <v>0</v>
      </c>
      <c r="H948" s="30">
        <v>0.2</v>
      </c>
      <c r="I948" s="30">
        <f t="shared" si="80"/>
        <v>0</v>
      </c>
      <c r="J948" s="30">
        <f t="shared" si="81"/>
        <v>0</v>
      </c>
    </row>
    <row r="949" spans="1:10">
      <c r="A949" s="28">
        <v>948</v>
      </c>
      <c r="B949" s="28"/>
      <c r="C949" s="28"/>
      <c r="D949" s="29"/>
      <c r="E949" s="35">
        <f t="shared" si="77"/>
        <v>0</v>
      </c>
      <c r="F949" s="35">
        <f t="shared" si="78"/>
        <v>0</v>
      </c>
      <c r="G949" s="35">
        <f t="shared" si="79"/>
        <v>0</v>
      </c>
      <c r="H949" s="30">
        <v>0.2</v>
      </c>
      <c r="I949" s="30">
        <f t="shared" si="80"/>
        <v>0</v>
      </c>
      <c r="J949" s="30">
        <f t="shared" si="81"/>
        <v>0</v>
      </c>
    </row>
    <row r="950" spans="1:10">
      <c r="A950" s="28">
        <v>949</v>
      </c>
      <c r="B950" s="28"/>
      <c r="C950" s="28"/>
      <c r="D950" s="29"/>
      <c r="E950" s="35">
        <f t="shared" si="77"/>
        <v>0</v>
      </c>
      <c r="F950" s="35">
        <f t="shared" si="78"/>
        <v>0</v>
      </c>
      <c r="G950" s="35">
        <f t="shared" si="79"/>
        <v>0</v>
      </c>
      <c r="H950" s="30">
        <v>0.2</v>
      </c>
      <c r="I950" s="30">
        <f t="shared" si="80"/>
        <v>0</v>
      </c>
      <c r="J950" s="30">
        <f t="shared" si="81"/>
        <v>0</v>
      </c>
    </row>
    <row r="951" spans="1:10">
      <c r="A951" s="28">
        <v>950</v>
      </c>
      <c r="B951" s="28"/>
      <c r="C951" s="28"/>
      <c r="D951" s="29"/>
      <c r="E951" s="35">
        <f t="shared" si="77"/>
        <v>0</v>
      </c>
      <c r="F951" s="35">
        <f t="shared" si="78"/>
        <v>0</v>
      </c>
      <c r="G951" s="35">
        <f t="shared" si="79"/>
        <v>0</v>
      </c>
      <c r="H951" s="30">
        <v>0.2</v>
      </c>
      <c r="I951" s="30">
        <f t="shared" si="80"/>
        <v>0</v>
      </c>
      <c r="J951" s="30">
        <f t="shared" si="81"/>
        <v>0</v>
      </c>
    </row>
    <row r="952" spans="1:10">
      <c r="A952" s="28">
        <v>951</v>
      </c>
      <c r="B952" s="28"/>
      <c r="C952" s="28"/>
      <c r="D952" s="29"/>
      <c r="E952" s="35">
        <f t="shared" si="77"/>
        <v>0</v>
      </c>
      <c r="F952" s="35">
        <f t="shared" si="78"/>
        <v>0</v>
      </c>
      <c r="G952" s="35">
        <f t="shared" si="79"/>
        <v>0</v>
      </c>
      <c r="H952" s="30">
        <v>0.2</v>
      </c>
      <c r="I952" s="30">
        <f t="shared" si="80"/>
        <v>0</v>
      </c>
      <c r="J952" s="30">
        <f t="shared" si="81"/>
        <v>0</v>
      </c>
    </row>
    <row r="953" spans="1:10">
      <c r="A953" s="28">
        <v>952</v>
      </c>
      <c r="B953" s="28"/>
      <c r="C953" s="28"/>
      <c r="D953" s="29"/>
      <c r="E953" s="35">
        <f t="shared" si="77"/>
        <v>0</v>
      </c>
      <c r="F953" s="35">
        <f t="shared" si="78"/>
        <v>0</v>
      </c>
      <c r="G953" s="35">
        <f t="shared" si="79"/>
        <v>0</v>
      </c>
      <c r="H953" s="30">
        <v>0.2</v>
      </c>
      <c r="I953" s="30">
        <f t="shared" si="80"/>
        <v>0</v>
      </c>
      <c r="J953" s="30">
        <f t="shared" si="81"/>
        <v>0</v>
      </c>
    </row>
    <row r="954" spans="1:10">
      <c r="A954" s="28">
        <v>953</v>
      </c>
      <c r="B954" s="28"/>
      <c r="C954" s="28"/>
      <c r="D954" s="29"/>
      <c r="E954" s="35">
        <f t="shared" si="77"/>
        <v>0</v>
      </c>
      <c r="F954" s="35">
        <f t="shared" si="78"/>
        <v>0</v>
      </c>
      <c r="G954" s="35">
        <f t="shared" si="79"/>
        <v>0</v>
      </c>
      <c r="H954" s="30">
        <v>0.2</v>
      </c>
      <c r="I954" s="30">
        <f t="shared" si="80"/>
        <v>0</v>
      </c>
      <c r="J954" s="30">
        <f t="shared" si="81"/>
        <v>0</v>
      </c>
    </row>
    <row r="955" spans="1:10">
      <c r="A955" s="28">
        <v>954</v>
      </c>
      <c r="B955" s="28"/>
      <c r="C955" s="28"/>
      <c r="D955" s="29"/>
      <c r="E955" s="35">
        <f t="shared" si="77"/>
        <v>0</v>
      </c>
      <c r="F955" s="35">
        <f t="shared" si="78"/>
        <v>0</v>
      </c>
      <c r="G955" s="35">
        <f t="shared" si="79"/>
        <v>0</v>
      </c>
      <c r="H955" s="30">
        <v>0.2</v>
      </c>
      <c r="I955" s="30">
        <f t="shared" si="80"/>
        <v>0</v>
      </c>
      <c r="J955" s="30">
        <f t="shared" si="81"/>
        <v>0</v>
      </c>
    </row>
    <row r="956" spans="1:10">
      <c r="A956" s="28">
        <v>955</v>
      </c>
      <c r="B956" s="28"/>
      <c r="C956" s="28"/>
      <c r="D956" s="29"/>
      <c r="E956" s="35">
        <f t="shared" si="77"/>
        <v>0</v>
      </c>
      <c r="F956" s="35">
        <f t="shared" si="78"/>
        <v>0</v>
      </c>
      <c r="G956" s="35">
        <f t="shared" si="79"/>
        <v>0</v>
      </c>
      <c r="H956" s="30">
        <v>0.2</v>
      </c>
      <c r="I956" s="30">
        <f t="shared" si="80"/>
        <v>0</v>
      </c>
      <c r="J956" s="30">
        <f t="shared" si="81"/>
        <v>0</v>
      </c>
    </row>
    <row r="957" spans="1:10">
      <c r="A957" s="28">
        <v>956</v>
      </c>
      <c r="B957" s="28"/>
      <c r="C957" s="28"/>
      <c r="D957" s="29"/>
      <c r="E957" s="35">
        <f t="shared" si="77"/>
        <v>0</v>
      </c>
      <c r="F957" s="35">
        <f t="shared" si="78"/>
        <v>0</v>
      </c>
      <c r="G957" s="35">
        <f t="shared" si="79"/>
        <v>0</v>
      </c>
      <c r="H957" s="30">
        <v>0.2</v>
      </c>
      <c r="I957" s="30">
        <f t="shared" si="80"/>
        <v>0</v>
      </c>
      <c r="J957" s="30">
        <f t="shared" si="81"/>
        <v>0</v>
      </c>
    </row>
    <row r="958" spans="1:10">
      <c r="A958" s="28">
        <v>957</v>
      </c>
      <c r="B958" s="28"/>
      <c r="C958" s="28"/>
      <c r="D958" s="29"/>
      <c r="E958" s="35">
        <f t="shared" si="77"/>
        <v>0</v>
      </c>
      <c r="F958" s="35">
        <f t="shared" si="78"/>
        <v>0</v>
      </c>
      <c r="G958" s="35">
        <f t="shared" si="79"/>
        <v>0</v>
      </c>
      <c r="H958" s="30">
        <v>0.2</v>
      </c>
      <c r="I958" s="30">
        <f t="shared" si="80"/>
        <v>0</v>
      </c>
      <c r="J958" s="30">
        <f t="shared" si="81"/>
        <v>0</v>
      </c>
    </row>
    <row r="959" spans="1:10">
      <c r="A959" s="28">
        <v>958</v>
      </c>
      <c r="B959" s="28"/>
      <c r="C959" s="28"/>
      <c r="D959" s="29"/>
      <c r="E959" s="35">
        <f t="shared" si="77"/>
        <v>0</v>
      </c>
      <c r="F959" s="35">
        <f t="shared" si="78"/>
        <v>0</v>
      </c>
      <c r="G959" s="35">
        <f t="shared" si="79"/>
        <v>0</v>
      </c>
      <c r="H959" s="30">
        <v>0.2</v>
      </c>
      <c r="I959" s="30">
        <f t="shared" si="80"/>
        <v>0</v>
      </c>
      <c r="J959" s="30">
        <f t="shared" si="81"/>
        <v>0</v>
      </c>
    </row>
    <row r="960" spans="1:10">
      <c r="A960" s="28">
        <v>959</v>
      </c>
      <c r="B960" s="28"/>
      <c r="C960" s="28"/>
      <c r="D960" s="29"/>
      <c r="E960" s="35">
        <f t="shared" si="77"/>
        <v>0</v>
      </c>
      <c r="F960" s="35">
        <f t="shared" si="78"/>
        <v>0</v>
      </c>
      <c r="G960" s="35">
        <f t="shared" si="79"/>
        <v>0</v>
      </c>
      <c r="H960" s="30">
        <v>0.2</v>
      </c>
      <c r="I960" s="30">
        <f t="shared" si="80"/>
        <v>0</v>
      </c>
      <c r="J960" s="30">
        <f t="shared" si="81"/>
        <v>0</v>
      </c>
    </row>
    <row r="961" spans="1:10">
      <c r="A961" s="28">
        <v>960</v>
      </c>
      <c r="B961" s="28"/>
      <c r="C961" s="28"/>
      <c r="D961" s="29"/>
      <c r="E961" s="35">
        <f t="shared" si="77"/>
        <v>0</v>
      </c>
      <c r="F961" s="35">
        <f t="shared" si="78"/>
        <v>0</v>
      </c>
      <c r="G961" s="35">
        <f t="shared" si="79"/>
        <v>0</v>
      </c>
      <c r="H961" s="30">
        <v>0.2</v>
      </c>
      <c r="I961" s="30">
        <f t="shared" si="80"/>
        <v>0</v>
      </c>
      <c r="J961" s="30">
        <f t="shared" si="81"/>
        <v>0</v>
      </c>
    </row>
    <row r="962" spans="1:10">
      <c r="A962" s="28">
        <v>961</v>
      </c>
      <c r="B962" s="28"/>
      <c r="C962" s="28"/>
      <c r="D962" s="29"/>
      <c r="E962" s="35">
        <f t="shared" si="77"/>
        <v>0</v>
      </c>
      <c r="F962" s="35">
        <f t="shared" si="78"/>
        <v>0</v>
      </c>
      <c r="G962" s="35">
        <f t="shared" si="79"/>
        <v>0</v>
      </c>
      <c r="H962" s="30">
        <v>0.2</v>
      </c>
      <c r="I962" s="30">
        <f t="shared" si="80"/>
        <v>0</v>
      </c>
      <c r="J962" s="30">
        <f t="shared" si="81"/>
        <v>0</v>
      </c>
    </row>
    <row r="963" spans="1:10">
      <c r="A963" s="28">
        <v>962</v>
      </c>
      <c r="B963" s="28"/>
      <c r="C963" s="28"/>
      <c r="D963" s="29"/>
      <c r="E963" s="35">
        <f t="shared" ref="E963:E1001" si="82">IF(D963&gt;0,IF(D963&lt;=4000,800,ROUND(D963*20%,2)),0)</f>
        <v>0</v>
      </c>
      <c r="F963" s="35">
        <f t="shared" si="78"/>
        <v>0</v>
      </c>
      <c r="G963" s="35">
        <f t="shared" si="79"/>
        <v>0</v>
      </c>
      <c r="H963" s="30">
        <v>0.2</v>
      </c>
      <c r="I963" s="30">
        <f t="shared" si="80"/>
        <v>0</v>
      </c>
      <c r="J963" s="30">
        <f t="shared" si="81"/>
        <v>0</v>
      </c>
    </row>
    <row r="964" spans="1:10">
      <c r="A964" s="28">
        <v>963</v>
      </c>
      <c r="B964" s="28"/>
      <c r="C964" s="28"/>
      <c r="D964" s="29"/>
      <c r="E964" s="35">
        <f t="shared" si="82"/>
        <v>0</v>
      </c>
      <c r="F964" s="35">
        <f t="shared" si="78"/>
        <v>0</v>
      </c>
      <c r="G964" s="35">
        <f t="shared" si="79"/>
        <v>0</v>
      </c>
      <c r="H964" s="30">
        <v>0.2</v>
      </c>
      <c r="I964" s="30">
        <f t="shared" si="80"/>
        <v>0</v>
      </c>
      <c r="J964" s="30">
        <f t="shared" si="81"/>
        <v>0</v>
      </c>
    </row>
    <row r="965" spans="1:10">
      <c r="A965" s="28">
        <v>964</v>
      </c>
      <c r="B965" s="28"/>
      <c r="C965" s="28"/>
      <c r="D965" s="29"/>
      <c r="E965" s="35">
        <f t="shared" si="82"/>
        <v>0</v>
      </c>
      <c r="F965" s="35">
        <f t="shared" si="78"/>
        <v>0</v>
      </c>
      <c r="G965" s="35">
        <f t="shared" si="79"/>
        <v>0</v>
      </c>
      <c r="H965" s="30">
        <v>0.2</v>
      </c>
      <c r="I965" s="30">
        <f t="shared" si="80"/>
        <v>0</v>
      </c>
      <c r="J965" s="30">
        <f t="shared" si="81"/>
        <v>0</v>
      </c>
    </row>
    <row r="966" spans="1:10">
      <c r="A966" s="28">
        <v>965</v>
      </c>
      <c r="B966" s="28"/>
      <c r="C966" s="28"/>
      <c r="D966" s="29"/>
      <c r="E966" s="35">
        <f t="shared" si="82"/>
        <v>0</v>
      </c>
      <c r="F966" s="35">
        <f t="shared" si="78"/>
        <v>0</v>
      </c>
      <c r="G966" s="35">
        <f t="shared" si="79"/>
        <v>0</v>
      </c>
      <c r="H966" s="30">
        <v>0.2</v>
      </c>
      <c r="I966" s="30">
        <f t="shared" si="80"/>
        <v>0</v>
      </c>
      <c r="J966" s="30">
        <f t="shared" si="81"/>
        <v>0</v>
      </c>
    </row>
    <row r="967" spans="1:10">
      <c r="A967" s="28">
        <v>966</v>
      </c>
      <c r="B967" s="28"/>
      <c r="C967" s="28"/>
      <c r="D967" s="29"/>
      <c r="E967" s="35">
        <f t="shared" si="82"/>
        <v>0</v>
      </c>
      <c r="F967" s="35">
        <f t="shared" si="78"/>
        <v>0</v>
      </c>
      <c r="G967" s="35">
        <f t="shared" si="79"/>
        <v>0</v>
      </c>
      <c r="H967" s="30">
        <v>0.2</v>
      </c>
      <c r="I967" s="30">
        <f t="shared" si="80"/>
        <v>0</v>
      </c>
      <c r="J967" s="30">
        <f t="shared" si="81"/>
        <v>0</v>
      </c>
    </row>
    <row r="968" spans="1:10">
      <c r="A968" s="28">
        <v>967</v>
      </c>
      <c r="B968" s="28"/>
      <c r="C968" s="28"/>
      <c r="D968" s="29"/>
      <c r="E968" s="35">
        <f t="shared" si="82"/>
        <v>0</v>
      </c>
      <c r="F968" s="35">
        <f t="shared" si="78"/>
        <v>0</v>
      </c>
      <c r="G968" s="35">
        <f t="shared" si="79"/>
        <v>0</v>
      </c>
      <c r="H968" s="30">
        <v>0.2</v>
      </c>
      <c r="I968" s="30">
        <f t="shared" si="80"/>
        <v>0</v>
      </c>
      <c r="J968" s="30">
        <f t="shared" si="81"/>
        <v>0</v>
      </c>
    </row>
    <row r="969" spans="1:10">
      <c r="A969" s="28">
        <v>968</v>
      </c>
      <c r="B969" s="28"/>
      <c r="C969" s="28"/>
      <c r="D969" s="29"/>
      <c r="E969" s="35">
        <f t="shared" si="82"/>
        <v>0</v>
      </c>
      <c r="F969" s="35">
        <f t="shared" si="78"/>
        <v>0</v>
      </c>
      <c r="G969" s="35">
        <f t="shared" si="79"/>
        <v>0</v>
      </c>
      <c r="H969" s="30">
        <v>0.2</v>
      </c>
      <c r="I969" s="30">
        <f t="shared" si="80"/>
        <v>0</v>
      </c>
      <c r="J969" s="30">
        <f t="shared" si="81"/>
        <v>0</v>
      </c>
    </row>
    <row r="970" spans="1:10">
      <c r="A970" s="28">
        <v>969</v>
      </c>
      <c r="B970" s="28"/>
      <c r="C970" s="28"/>
      <c r="D970" s="29"/>
      <c r="E970" s="35">
        <f t="shared" si="82"/>
        <v>0</v>
      </c>
      <c r="F970" s="35">
        <f t="shared" ref="F970:F1001" si="83">MAX(ROUND((D970-E970)*0.3,2),0)</f>
        <v>0</v>
      </c>
      <c r="G970" s="35">
        <f t="shared" ref="G970:G1001" si="84">MAX((D970-E970-F970),0)</f>
        <v>0</v>
      </c>
      <c r="H970" s="30">
        <v>0.2</v>
      </c>
      <c r="I970" s="30">
        <f t="shared" ref="I970:I1001" si="85">ROUND(G970*H970,2)</f>
        <v>0</v>
      </c>
      <c r="J970" s="30">
        <f t="shared" ref="J970:J1001" si="86">ROUND(D970-I970,2)</f>
        <v>0</v>
      </c>
    </row>
    <row r="971" spans="1:10">
      <c r="A971" s="28">
        <v>970</v>
      </c>
      <c r="B971" s="28"/>
      <c r="C971" s="28"/>
      <c r="D971" s="29"/>
      <c r="E971" s="35">
        <f t="shared" si="82"/>
        <v>0</v>
      </c>
      <c r="F971" s="35">
        <f t="shared" si="83"/>
        <v>0</v>
      </c>
      <c r="G971" s="35">
        <f t="shared" si="84"/>
        <v>0</v>
      </c>
      <c r="H971" s="30">
        <v>0.2</v>
      </c>
      <c r="I971" s="30">
        <f t="shared" si="85"/>
        <v>0</v>
      </c>
      <c r="J971" s="30">
        <f t="shared" si="86"/>
        <v>0</v>
      </c>
    </row>
    <row r="972" spans="1:10">
      <c r="A972" s="28">
        <v>971</v>
      </c>
      <c r="B972" s="28"/>
      <c r="C972" s="28"/>
      <c r="D972" s="29"/>
      <c r="E972" s="35">
        <f t="shared" si="82"/>
        <v>0</v>
      </c>
      <c r="F972" s="35">
        <f t="shared" si="83"/>
        <v>0</v>
      </c>
      <c r="G972" s="35">
        <f t="shared" si="84"/>
        <v>0</v>
      </c>
      <c r="H972" s="30">
        <v>0.2</v>
      </c>
      <c r="I972" s="30">
        <f t="shared" si="85"/>
        <v>0</v>
      </c>
      <c r="J972" s="30">
        <f t="shared" si="86"/>
        <v>0</v>
      </c>
    </row>
    <row r="973" spans="1:10">
      <c r="A973" s="28">
        <v>972</v>
      </c>
      <c r="B973" s="28"/>
      <c r="C973" s="28"/>
      <c r="D973" s="29"/>
      <c r="E973" s="35">
        <f t="shared" si="82"/>
        <v>0</v>
      </c>
      <c r="F973" s="35">
        <f t="shared" si="83"/>
        <v>0</v>
      </c>
      <c r="G973" s="35">
        <f t="shared" si="84"/>
        <v>0</v>
      </c>
      <c r="H973" s="30">
        <v>0.2</v>
      </c>
      <c r="I973" s="30">
        <f t="shared" si="85"/>
        <v>0</v>
      </c>
      <c r="J973" s="30">
        <f t="shared" si="86"/>
        <v>0</v>
      </c>
    </row>
    <row r="974" spans="1:10">
      <c r="A974" s="28">
        <v>973</v>
      </c>
      <c r="B974" s="28"/>
      <c r="C974" s="28"/>
      <c r="D974" s="29"/>
      <c r="E974" s="35">
        <f t="shared" si="82"/>
        <v>0</v>
      </c>
      <c r="F974" s="35">
        <f t="shared" si="83"/>
        <v>0</v>
      </c>
      <c r="G974" s="35">
        <f t="shared" si="84"/>
        <v>0</v>
      </c>
      <c r="H974" s="30">
        <v>0.2</v>
      </c>
      <c r="I974" s="30">
        <f t="shared" si="85"/>
        <v>0</v>
      </c>
      <c r="J974" s="30">
        <f t="shared" si="86"/>
        <v>0</v>
      </c>
    </row>
    <row r="975" spans="1:10">
      <c r="A975" s="28">
        <v>974</v>
      </c>
      <c r="B975" s="28"/>
      <c r="C975" s="28"/>
      <c r="D975" s="29"/>
      <c r="E975" s="35">
        <f t="shared" si="82"/>
        <v>0</v>
      </c>
      <c r="F975" s="35">
        <f t="shared" si="83"/>
        <v>0</v>
      </c>
      <c r="G975" s="35">
        <f t="shared" si="84"/>
        <v>0</v>
      </c>
      <c r="H975" s="30">
        <v>0.2</v>
      </c>
      <c r="I975" s="30">
        <f t="shared" si="85"/>
        <v>0</v>
      </c>
      <c r="J975" s="30">
        <f t="shared" si="86"/>
        <v>0</v>
      </c>
    </row>
    <row r="976" spans="1:10">
      <c r="A976" s="28">
        <v>975</v>
      </c>
      <c r="B976" s="28"/>
      <c r="C976" s="28"/>
      <c r="D976" s="29"/>
      <c r="E976" s="35">
        <f t="shared" si="82"/>
        <v>0</v>
      </c>
      <c r="F976" s="35">
        <f t="shared" si="83"/>
        <v>0</v>
      </c>
      <c r="G976" s="35">
        <f t="shared" si="84"/>
        <v>0</v>
      </c>
      <c r="H976" s="30">
        <v>0.2</v>
      </c>
      <c r="I976" s="30">
        <f t="shared" si="85"/>
        <v>0</v>
      </c>
      <c r="J976" s="30">
        <f t="shared" si="86"/>
        <v>0</v>
      </c>
    </row>
    <row r="977" spans="1:10">
      <c r="A977" s="28">
        <v>976</v>
      </c>
      <c r="B977" s="28"/>
      <c r="C977" s="28"/>
      <c r="D977" s="29"/>
      <c r="E977" s="35">
        <f t="shared" si="82"/>
        <v>0</v>
      </c>
      <c r="F977" s="35">
        <f t="shared" si="83"/>
        <v>0</v>
      </c>
      <c r="G977" s="35">
        <f t="shared" si="84"/>
        <v>0</v>
      </c>
      <c r="H977" s="30">
        <v>0.2</v>
      </c>
      <c r="I977" s="30">
        <f t="shared" si="85"/>
        <v>0</v>
      </c>
      <c r="J977" s="30">
        <f t="shared" si="86"/>
        <v>0</v>
      </c>
    </row>
    <row r="978" spans="1:10">
      <c r="A978" s="28">
        <v>977</v>
      </c>
      <c r="B978" s="28"/>
      <c r="C978" s="28"/>
      <c r="D978" s="29"/>
      <c r="E978" s="35">
        <f t="shared" si="82"/>
        <v>0</v>
      </c>
      <c r="F978" s="35">
        <f t="shared" si="83"/>
        <v>0</v>
      </c>
      <c r="G978" s="35">
        <f t="shared" si="84"/>
        <v>0</v>
      </c>
      <c r="H978" s="30">
        <v>0.2</v>
      </c>
      <c r="I978" s="30">
        <f t="shared" si="85"/>
        <v>0</v>
      </c>
      <c r="J978" s="30">
        <f t="shared" si="86"/>
        <v>0</v>
      </c>
    </row>
    <row r="979" spans="1:10">
      <c r="A979" s="28">
        <v>978</v>
      </c>
      <c r="B979" s="28"/>
      <c r="C979" s="28"/>
      <c r="D979" s="29"/>
      <c r="E979" s="35">
        <f t="shared" si="82"/>
        <v>0</v>
      </c>
      <c r="F979" s="35">
        <f t="shared" si="83"/>
        <v>0</v>
      </c>
      <c r="G979" s="35">
        <f t="shared" si="84"/>
        <v>0</v>
      </c>
      <c r="H979" s="30">
        <v>0.2</v>
      </c>
      <c r="I979" s="30">
        <f t="shared" si="85"/>
        <v>0</v>
      </c>
      <c r="J979" s="30">
        <f t="shared" si="86"/>
        <v>0</v>
      </c>
    </row>
    <row r="980" spans="1:10">
      <c r="A980" s="28">
        <v>979</v>
      </c>
      <c r="B980" s="28"/>
      <c r="C980" s="28"/>
      <c r="D980" s="29"/>
      <c r="E980" s="35">
        <f t="shared" si="82"/>
        <v>0</v>
      </c>
      <c r="F980" s="35">
        <f t="shared" si="83"/>
        <v>0</v>
      </c>
      <c r="G980" s="35">
        <f t="shared" si="84"/>
        <v>0</v>
      </c>
      <c r="H980" s="30">
        <v>0.2</v>
      </c>
      <c r="I980" s="30">
        <f t="shared" si="85"/>
        <v>0</v>
      </c>
      <c r="J980" s="30">
        <f t="shared" si="86"/>
        <v>0</v>
      </c>
    </row>
    <row r="981" spans="1:10">
      <c r="A981" s="28">
        <v>980</v>
      </c>
      <c r="B981" s="28"/>
      <c r="C981" s="28"/>
      <c r="D981" s="29"/>
      <c r="E981" s="35">
        <f t="shared" si="82"/>
        <v>0</v>
      </c>
      <c r="F981" s="35">
        <f t="shared" si="83"/>
        <v>0</v>
      </c>
      <c r="G981" s="35">
        <f t="shared" si="84"/>
        <v>0</v>
      </c>
      <c r="H981" s="30">
        <v>0.2</v>
      </c>
      <c r="I981" s="30">
        <f t="shared" si="85"/>
        <v>0</v>
      </c>
      <c r="J981" s="30">
        <f t="shared" si="86"/>
        <v>0</v>
      </c>
    </row>
    <row r="982" spans="1:10">
      <c r="A982" s="28">
        <v>981</v>
      </c>
      <c r="B982" s="28"/>
      <c r="C982" s="28"/>
      <c r="D982" s="29"/>
      <c r="E982" s="35">
        <f t="shared" si="82"/>
        <v>0</v>
      </c>
      <c r="F982" s="35">
        <f t="shared" si="83"/>
        <v>0</v>
      </c>
      <c r="G982" s="35">
        <f t="shared" si="84"/>
        <v>0</v>
      </c>
      <c r="H982" s="30">
        <v>0.2</v>
      </c>
      <c r="I982" s="30">
        <f t="shared" si="85"/>
        <v>0</v>
      </c>
      <c r="J982" s="30">
        <f t="shared" si="86"/>
        <v>0</v>
      </c>
    </row>
    <row r="983" spans="1:10">
      <c r="A983" s="28">
        <v>982</v>
      </c>
      <c r="B983" s="28"/>
      <c r="C983" s="28"/>
      <c r="D983" s="29"/>
      <c r="E983" s="35">
        <f t="shared" si="82"/>
        <v>0</v>
      </c>
      <c r="F983" s="35">
        <f t="shared" si="83"/>
        <v>0</v>
      </c>
      <c r="G983" s="35">
        <f t="shared" si="84"/>
        <v>0</v>
      </c>
      <c r="H983" s="30">
        <v>0.2</v>
      </c>
      <c r="I983" s="30">
        <f t="shared" si="85"/>
        <v>0</v>
      </c>
      <c r="J983" s="30">
        <f t="shared" si="86"/>
        <v>0</v>
      </c>
    </row>
    <row r="984" spans="1:10">
      <c r="A984" s="28">
        <v>983</v>
      </c>
      <c r="B984" s="28"/>
      <c r="C984" s="28"/>
      <c r="D984" s="29"/>
      <c r="E984" s="35">
        <f t="shared" si="82"/>
        <v>0</v>
      </c>
      <c r="F984" s="35">
        <f t="shared" si="83"/>
        <v>0</v>
      </c>
      <c r="G984" s="35">
        <f t="shared" si="84"/>
        <v>0</v>
      </c>
      <c r="H984" s="30">
        <v>0.2</v>
      </c>
      <c r="I984" s="30">
        <f t="shared" si="85"/>
        <v>0</v>
      </c>
      <c r="J984" s="30">
        <f t="shared" si="86"/>
        <v>0</v>
      </c>
    </row>
    <row r="985" spans="1:10">
      <c r="A985" s="28">
        <v>984</v>
      </c>
      <c r="B985" s="28"/>
      <c r="C985" s="28"/>
      <c r="D985" s="29"/>
      <c r="E985" s="35">
        <f t="shared" si="82"/>
        <v>0</v>
      </c>
      <c r="F985" s="35">
        <f t="shared" si="83"/>
        <v>0</v>
      </c>
      <c r="G985" s="35">
        <f t="shared" si="84"/>
        <v>0</v>
      </c>
      <c r="H985" s="30">
        <v>0.2</v>
      </c>
      <c r="I985" s="30">
        <f t="shared" si="85"/>
        <v>0</v>
      </c>
      <c r="J985" s="30">
        <f t="shared" si="86"/>
        <v>0</v>
      </c>
    </row>
    <row r="986" spans="1:10">
      <c r="A986" s="28">
        <v>985</v>
      </c>
      <c r="B986" s="28"/>
      <c r="C986" s="28"/>
      <c r="D986" s="29"/>
      <c r="E986" s="35">
        <f t="shared" si="82"/>
        <v>0</v>
      </c>
      <c r="F986" s="35">
        <f t="shared" si="83"/>
        <v>0</v>
      </c>
      <c r="G986" s="35">
        <f t="shared" si="84"/>
        <v>0</v>
      </c>
      <c r="H986" s="30">
        <v>0.2</v>
      </c>
      <c r="I986" s="30">
        <f t="shared" si="85"/>
        <v>0</v>
      </c>
      <c r="J986" s="30">
        <f t="shared" si="86"/>
        <v>0</v>
      </c>
    </row>
    <row r="987" spans="1:10">
      <c r="A987" s="28">
        <v>986</v>
      </c>
      <c r="B987" s="28"/>
      <c r="C987" s="28"/>
      <c r="D987" s="29"/>
      <c r="E987" s="35">
        <f t="shared" si="82"/>
        <v>0</v>
      </c>
      <c r="F987" s="35">
        <f t="shared" si="83"/>
        <v>0</v>
      </c>
      <c r="G987" s="35">
        <f t="shared" si="84"/>
        <v>0</v>
      </c>
      <c r="H987" s="30">
        <v>0.2</v>
      </c>
      <c r="I987" s="30">
        <f t="shared" si="85"/>
        <v>0</v>
      </c>
      <c r="J987" s="30">
        <f t="shared" si="86"/>
        <v>0</v>
      </c>
    </row>
    <row r="988" spans="1:10">
      <c r="A988" s="28">
        <v>987</v>
      </c>
      <c r="B988" s="28"/>
      <c r="C988" s="28"/>
      <c r="D988" s="29"/>
      <c r="E988" s="35">
        <f t="shared" si="82"/>
        <v>0</v>
      </c>
      <c r="F988" s="35">
        <f t="shared" si="83"/>
        <v>0</v>
      </c>
      <c r="G988" s="35">
        <f t="shared" si="84"/>
        <v>0</v>
      </c>
      <c r="H988" s="30">
        <v>0.2</v>
      </c>
      <c r="I988" s="30">
        <f t="shared" si="85"/>
        <v>0</v>
      </c>
      <c r="J988" s="30">
        <f t="shared" si="86"/>
        <v>0</v>
      </c>
    </row>
    <row r="989" spans="1:10">
      <c r="A989" s="28">
        <v>988</v>
      </c>
      <c r="B989" s="28"/>
      <c r="C989" s="28"/>
      <c r="D989" s="29"/>
      <c r="E989" s="35">
        <f t="shared" si="82"/>
        <v>0</v>
      </c>
      <c r="F989" s="35">
        <f t="shared" si="83"/>
        <v>0</v>
      </c>
      <c r="G989" s="35">
        <f t="shared" si="84"/>
        <v>0</v>
      </c>
      <c r="H989" s="30">
        <v>0.2</v>
      </c>
      <c r="I989" s="30">
        <f t="shared" si="85"/>
        <v>0</v>
      </c>
      <c r="J989" s="30">
        <f t="shared" si="86"/>
        <v>0</v>
      </c>
    </row>
    <row r="990" spans="1:10">
      <c r="A990" s="28">
        <v>989</v>
      </c>
      <c r="B990" s="28"/>
      <c r="C990" s="28"/>
      <c r="D990" s="29"/>
      <c r="E990" s="35">
        <f t="shared" si="82"/>
        <v>0</v>
      </c>
      <c r="F990" s="35">
        <f t="shared" si="83"/>
        <v>0</v>
      </c>
      <c r="G990" s="35">
        <f t="shared" si="84"/>
        <v>0</v>
      </c>
      <c r="H990" s="30">
        <v>0.2</v>
      </c>
      <c r="I990" s="30">
        <f t="shared" si="85"/>
        <v>0</v>
      </c>
      <c r="J990" s="30">
        <f t="shared" si="86"/>
        <v>0</v>
      </c>
    </row>
    <row r="991" spans="1:10">
      <c r="A991" s="28">
        <v>990</v>
      </c>
      <c r="B991" s="28"/>
      <c r="C991" s="28"/>
      <c r="D991" s="29"/>
      <c r="E991" s="35">
        <f t="shared" si="82"/>
        <v>0</v>
      </c>
      <c r="F991" s="35">
        <f t="shared" si="83"/>
        <v>0</v>
      </c>
      <c r="G991" s="35">
        <f t="shared" si="84"/>
        <v>0</v>
      </c>
      <c r="H991" s="30">
        <v>0.2</v>
      </c>
      <c r="I991" s="30">
        <f t="shared" si="85"/>
        <v>0</v>
      </c>
      <c r="J991" s="30">
        <f t="shared" si="86"/>
        <v>0</v>
      </c>
    </row>
    <row r="992" spans="1:10">
      <c r="A992" s="28">
        <v>991</v>
      </c>
      <c r="B992" s="28"/>
      <c r="C992" s="28"/>
      <c r="D992" s="29"/>
      <c r="E992" s="35">
        <f t="shared" si="82"/>
        <v>0</v>
      </c>
      <c r="F992" s="35">
        <f t="shared" si="83"/>
        <v>0</v>
      </c>
      <c r="G992" s="35">
        <f t="shared" si="84"/>
        <v>0</v>
      </c>
      <c r="H992" s="30">
        <v>0.2</v>
      </c>
      <c r="I992" s="30">
        <f t="shared" si="85"/>
        <v>0</v>
      </c>
      <c r="J992" s="30">
        <f t="shared" si="86"/>
        <v>0</v>
      </c>
    </row>
    <row r="993" spans="1:10">
      <c r="A993" s="28">
        <v>992</v>
      </c>
      <c r="B993" s="28"/>
      <c r="C993" s="28"/>
      <c r="D993" s="29"/>
      <c r="E993" s="35">
        <f t="shared" si="82"/>
        <v>0</v>
      </c>
      <c r="F993" s="35">
        <f t="shared" si="83"/>
        <v>0</v>
      </c>
      <c r="G993" s="35">
        <f t="shared" si="84"/>
        <v>0</v>
      </c>
      <c r="H993" s="30">
        <v>0.2</v>
      </c>
      <c r="I993" s="30">
        <f t="shared" si="85"/>
        <v>0</v>
      </c>
      <c r="J993" s="30">
        <f t="shared" si="86"/>
        <v>0</v>
      </c>
    </row>
    <row r="994" spans="1:10">
      <c r="A994" s="28">
        <v>993</v>
      </c>
      <c r="B994" s="28"/>
      <c r="C994" s="28"/>
      <c r="D994" s="29"/>
      <c r="E994" s="35">
        <f t="shared" si="82"/>
        <v>0</v>
      </c>
      <c r="F994" s="35">
        <f t="shared" si="83"/>
        <v>0</v>
      </c>
      <c r="G994" s="35">
        <f t="shared" si="84"/>
        <v>0</v>
      </c>
      <c r="H994" s="30">
        <v>0.2</v>
      </c>
      <c r="I994" s="30">
        <f t="shared" si="85"/>
        <v>0</v>
      </c>
      <c r="J994" s="30">
        <f t="shared" si="86"/>
        <v>0</v>
      </c>
    </row>
    <row r="995" spans="1:10">
      <c r="A995" s="28">
        <v>994</v>
      </c>
      <c r="B995" s="28"/>
      <c r="C995" s="28"/>
      <c r="D995" s="29"/>
      <c r="E995" s="35">
        <f t="shared" si="82"/>
        <v>0</v>
      </c>
      <c r="F995" s="35">
        <f t="shared" si="83"/>
        <v>0</v>
      </c>
      <c r="G995" s="35">
        <f t="shared" si="84"/>
        <v>0</v>
      </c>
      <c r="H995" s="30">
        <v>0.2</v>
      </c>
      <c r="I995" s="30">
        <f t="shared" si="85"/>
        <v>0</v>
      </c>
      <c r="J995" s="30">
        <f t="shared" si="86"/>
        <v>0</v>
      </c>
    </row>
    <row r="996" spans="1:10">
      <c r="A996" s="28">
        <v>995</v>
      </c>
      <c r="B996" s="28"/>
      <c r="C996" s="28"/>
      <c r="D996" s="29"/>
      <c r="E996" s="35">
        <f t="shared" si="82"/>
        <v>0</v>
      </c>
      <c r="F996" s="35">
        <f t="shared" si="83"/>
        <v>0</v>
      </c>
      <c r="G996" s="35">
        <f t="shared" si="84"/>
        <v>0</v>
      </c>
      <c r="H996" s="30">
        <v>0.2</v>
      </c>
      <c r="I996" s="30">
        <f t="shared" si="85"/>
        <v>0</v>
      </c>
      <c r="J996" s="30">
        <f t="shared" si="86"/>
        <v>0</v>
      </c>
    </row>
    <row r="997" spans="1:10">
      <c r="A997" s="28">
        <v>996</v>
      </c>
      <c r="B997" s="28"/>
      <c r="C997" s="28"/>
      <c r="D997" s="29"/>
      <c r="E997" s="35">
        <f t="shared" si="82"/>
        <v>0</v>
      </c>
      <c r="F997" s="35">
        <f t="shared" si="83"/>
        <v>0</v>
      </c>
      <c r="G997" s="35">
        <f t="shared" si="84"/>
        <v>0</v>
      </c>
      <c r="H997" s="30">
        <v>0.2</v>
      </c>
      <c r="I997" s="30">
        <f t="shared" si="85"/>
        <v>0</v>
      </c>
      <c r="J997" s="30">
        <f t="shared" si="86"/>
        <v>0</v>
      </c>
    </row>
    <row r="998" spans="1:10">
      <c r="A998" s="28">
        <v>997</v>
      </c>
      <c r="B998" s="28"/>
      <c r="C998" s="28"/>
      <c r="D998" s="29"/>
      <c r="E998" s="35">
        <f t="shared" si="82"/>
        <v>0</v>
      </c>
      <c r="F998" s="35">
        <f t="shared" si="83"/>
        <v>0</v>
      </c>
      <c r="G998" s="35">
        <f t="shared" si="84"/>
        <v>0</v>
      </c>
      <c r="H998" s="30">
        <v>0.2</v>
      </c>
      <c r="I998" s="30">
        <f t="shared" si="85"/>
        <v>0</v>
      </c>
      <c r="J998" s="30">
        <f t="shared" si="86"/>
        <v>0</v>
      </c>
    </row>
    <row r="999" spans="1:10">
      <c r="A999" s="28">
        <v>998</v>
      </c>
      <c r="B999" s="28"/>
      <c r="C999" s="28"/>
      <c r="D999" s="29"/>
      <c r="E999" s="35">
        <f t="shared" si="82"/>
        <v>0</v>
      </c>
      <c r="F999" s="35">
        <f t="shared" si="83"/>
        <v>0</v>
      </c>
      <c r="G999" s="35">
        <f t="shared" si="84"/>
        <v>0</v>
      </c>
      <c r="H999" s="30">
        <v>0.2</v>
      </c>
      <c r="I999" s="30">
        <f t="shared" si="85"/>
        <v>0</v>
      </c>
      <c r="J999" s="30">
        <f t="shared" si="86"/>
        <v>0</v>
      </c>
    </row>
    <row r="1000" spans="1:10">
      <c r="A1000" s="28">
        <v>999</v>
      </c>
      <c r="B1000" s="28"/>
      <c r="C1000" s="28"/>
      <c r="D1000" s="29"/>
      <c r="E1000" s="35">
        <f t="shared" si="82"/>
        <v>0</v>
      </c>
      <c r="F1000" s="35">
        <f t="shared" si="83"/>
        <v>0</v>
      </c>
      <c r="G1000" s="35">
        <f t="shared" si="84"/>
        <v>0</v>
      </c>
      <c r="H1000" s="30">
        <v>0.2</v>
      </c>
      <c r="I1000" s="30">
        <f t="shared" si="85"/>
        <v>0</v>
      </c>
      <c r="J1000" s="30">
        <f t="shared" si="86"/>
        <v>0</v>
      </c>
    </row>
    <row r="1001" spans="1:10">
      <c r="A1001" s="28">
        <v>1000</v>
      </c>
      <c r="B1001" s="28"/>
      <c r="C1001" s="28"/>
      <c r="D1001" s="29"/>
      <c r="E1001" s="35">
        <f t="shared" si="82"/>
        <v>0</v>
      </c>
      <c r="F1001" s="35">
        <f t="shared" si="83"/>
        <v>0</v>
      </c>
      <c r="G1001" s="35">
        <f t="shared" si="84"/>
        <v>0</v>
      </c>
      <c r="H1001" s="30">
        <v>0.2</v>
      </c>
      <c r="I1001" s="30">
        <f t="shared" si="85"/>
        <v>0</v>
      </c>
      <c r="J1001" s="30">
        <f t="shared" si="86"/>
        <v>0</v>
      </c>
    </row>
  </sheetData>
  <sheetProtection password="EFBF" sheet="1" formatColumns="0" objects="1" scenarios="1"/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01"/>
  <sheetViews>
    <sheetView workbookViewId="0">
      <pane ySplit="1" topLeftCell="A2" activePane="bottomLeft" state="frozen"/>
      <selection/>
      <selection pane="bottomLeft" activeCell="G2" sqref="G2"/>
    </sheetView>
  </sheetViews>
  <sheetFormatPr defaultColWidth="9" defaultRowHeight="14"/>
  <cols>
    <col min="1" max="1" width="9" customWidth="1"/>
    <col min="3" max="3" width="10.4" customWidth="1"/>
    <col min="4" max="5" width="15.2636363636364" customWidth="1"/>
    <col min="6" max="6" width="12.7272727272727" customWidth="1"/>
    <col min="7" max="9" width="16.4636363636364" customWidth="1"/>
  </cols>
  <sheetData>
    <row r="1" ht="24" customHeight="1" spans="1:9">
      <c r="A1" s="23" t="s">
        <v>0</v>
      </c>
      <c r="B1" s="23" t="s">
        <v>1</v>
      </c>
      <c r="C1" s="24" t="s">
        <v>2</v>
      </c>
      <c r="D1" s="24" t="s">
        <v>34</v>
      </c>
      <c r="E1" s="25" t="s">
        <v>9</v>
      </c>
      <c r="F1" s="26" t="s">
        <v>14</v>
      </c>
      <c r="G1" s="26" t="s">
        <v>27</v>
      </c>
      <c r="H1" s="27" t="s">
        <v>35</v>
      </c>
      <c r="I1" s="32" t="s">
        <v>36</v>
      </c>
    </row>
    <row r="2" spans="1:9">
      <c r="A2" s="28">
        <v>1</v>
      </c>
      <c r="B2" s="28"/>
      <c r="C2" s="28"/>
      <c r="D2" s="29"/>
      <c r="E2" s="30">
        <v>0.2</v>
      </c>
      <c r="F2" s="30">
        <f t="shared" ref="F2:F33" si="0">ROUND(G2-D2,2)</f>
        <v>0</v>
      </c>
      <c r="G2" s="30">
        <f t="shared" ref="G2:G33" si="1">IF(D2&lt;=800,D2,IF(D2&gt;3552,ROUND(D2/0.888,2),MAX(ROUND((D2-112)/0.86,2),0)))</f>
        <v>0</v>
      </c>
      <c r="H2" s="31">
        <f t="shared" ref="H2:H33" si="2">IF(G2&gt;4000,ROUND(ROUND(ROUND(G2*0.8,2)*0.7,2)*20%,2),MAX(ROUND(ROUND((G2-800)*0.7,2)*E2,2),0))</f>
        <v>0</v>
      </c>
      <c r="I2" s="33" t="str">
        <f>IF(F2=H2,"","计算有误")</f>
        <v/>
      </c>
    </row>
    <row r="3" spans="1:9">
      <c r="A3" s="28">
        <v>2</v>
      </c>
      <c r="B3" s="28"/>
      <c r="C3" s="28"/>
      <c r="D3" s="29"/>
      <c r="E3" s="30">
        <v>0.2</v>
      </c>
      <c r="F3" s="30">
        <f t="shared" si="0"/>
        <v>0</v>
      </c>
      <c r="G3" s="30">
        <f t="shared" si="1"/>
        <v>0</v>
      </c>
      <c r="H3" s="31">
        <f t="shared" si="2"/>
        <v>0</v>
      </c>
      <c r="I3" s="33" t="str">
        <f t="shared" ref="I3:I66" si="3">IF(F3=H3,"","计算有误")</f>
        <v/>
      </c>
    </row>
    <row r="4" spans="1:9">
      <c r="A4" s="28">
        <v>3</v>
      </c>
      <c r="B4" s="28"/>
      <c r="C4" s="28"/>
      <c r="D4" s="29"/>
      <c r="E4" s="30">
        <v>0.2</v>
      </c>
      <c r="F4" s="30">
        <f t="shared" si="0"/>
        <v>0</v>
      </c>
      <c r="G4" s="30">
        <f t="shared" si="1"/>
        <v>0</v>
      </c>
      <c r="H4" s="31">
        <f t="shared" si="2"/>
        <v>0</v>
      </c>
      <c r="I4" s="33" t="str">
        <f t="shared" si="3"/>
        <v/>
      </c>
    </row>
    <row r="5" spans="1:9">
      <c r="A5" s="28">
        <v>4</v>
      </c>
      <c r="B5" s="28"/>
      <c r="C5" s="28"/>
      <c r="D5" s="29"/>
      <c r="E5" s="30">
        <v>0.2</v>
      </c>
      <c r="F5" s="30">
        <f t="shared" si="0"/>
        <v>0</v>
      </c>
      <c r="G5" s="30">
        <f t="shared" si="1"/>
        <v>0</v>
      </c>
      <c r="H5" s="31">
        <f t="shared" si="2"/>
        <v>0</v>
      </c>
      <c r="I5" s="33" t="str">
        <f t="shared" si="3"/>
        <v/>
      </c>
    </row>
    <row r="6" spans="1:9">
      <c r="A6" s="28">
        <v>5</v>
      </c>
      <c r="B6" s="28"/>
      <c r="C6" s="28"/>
      <c r="D6" s="29"/>
      <c r="E6" s="30">
        <v>0.2</v>
      </c>
      <c r="F6" s="30">
        <f t="shared" si="0"/>
        <v>0</v>
      </c>
      <c r="G6" s="30">
        <f t="shared" si="1"/>
        <v>0</v>
      </c>
      <c r="H6" s="31">
        <f t="shared" si="2"/>
        <v>0</v>
      </c>
      <c r="I6" s="33" t="str">
        <f t="shared" si="3"/>
        <v/>
      </c>
    </row>
    <row r="7" spans="1:9">
      <c r="A7" s="28">
        <v>6</v>
      </c>
      <c r="B7" s="28"/>
      <c r="C7" s="28"/>
      <c r="D7" s="29"/>
      <c r="E7" s="30">
        <v>0.2</v>
      </c>
      <c r="F7" s="30">
        <f t="shared" si="0"/>
        <v>0</v>
      </c>
      <c r="G7" s="30">
        <f t="shared" si="1"/>
        <v>0</v>
      </c>
      <c r="H7" s="31">
        <f t="shared" si="2"/>
        <v>0</v>
      </c>
      <c r="I7" s="33" t="str">
        <f t="shared" si="3"/>
        <v/>
      </c>
    </row>
    <row r="8" spans="1:9">
      <c r="A8" s="28">
        <v>7</v>
      </c>
      <c r="B8" s="28"/>
      <c r="C8" s="28"/>
      <c r="D8" s="29"/>
      <c r="E8" s="30">
        <v>0.2</v>
      </c>
      <c r="F8" s="30">
        <f t="shared" si="0"/>
        <v>0</v>
      </c>
      <c r="G8" s="30">
        <f t="shared" si="1"/>
        <v>0</v>
      </c>
      <c r="H8" s="31">
        <f t="shared" si="2"/>
        <v>0</v>
      </c>
      <c r="I8" s="33" t="str">
        <f t="shared" si="3"/>
        <v/>
      </c>
    </row>
    <row r="9" spans="1:9">
      <c r="A9" s="28">
        <v>8</v>
      </c>
      <c r="B9" s="28"/>
      <c r="C9" s="28"/>
      <c r="D9" s="29"/>
      <c r="E9" s="30">
        <v>0.2</v>
      </c>
      <c r="F9" s="30">
        <f t="shared" si="0"/>
        <v>0</v>
      </c>
      <c r="G9" s="30">
        <f t="shared" si="1"/>
        <v>0</v>
      </c>
      <c r="H9" s="31">
        <f t="shared" si="2"/>
        <v>0</v>
      </c>
      <c r="I9" s="33" t="str">
        <f t="shared" si="3"/>
        <v/>
      </c>
    </row>
    <row r="10" spans="1:9">
      <c r="A10" s="28">
        <v>9</v>
      </c>
      <c r="B10" s="28"/>
      <c r="C10" s="28"/>
      <c r="D10" s="29"/>
      <c r="E10" s="30">
        <v>0.2</v>
      </c>
      <c r="F10" s="30">
        <f t="shared" si="0"/>
        <v>0</v>
      </c>
      <c r="G10" s="30">
        <f t="shared" si="1"/>
        <v>0</v>
      </c>
      <c r="H10" s="31">
        <f t="shared" si="2"/>
        <v>0</v>
      </c>
      <c r="I10" s="33" t="str">
        <f t="shared" si="3"/>
        <v/>
      </c>
    </row>
    <row r="11" spans="1:9">
      <c r="A11" s="28">
        <v>10</v>
      </c>
      <c r="B11" s="28"/>
      <c r="C11" s="28"/>
      <c r="D11" s="29"/>
      <c r="E11" s="30">
        <v>0.2</v>
      </c>
      <c r="F11" s="30">
        <f t="shared" si="0"/>
        <v>0</v>
      </c>
      <c r="G11" s="30">
        <f t="shared" si="1"/>
        <v>0</v>
      </c>
      <c r="H11" s="31">
        <f t="shared" si="2"/>
        <v>0</v>
      </c>
      <c r="I11" s="33" t="str">
        <f t="shared" si="3"/>
        <v/>
      </c>
    </row>
    <row r="12" spans="1:9">
      <c r="A12" s="28">
        <v>11</v>
      </c>
      <c r="B12" s="28"/>
      <c r="C12" s="28"/>
      <c r="D12" s="29"/>
      <c r="E12" s="30">
        <v>0.2</v>
      </c>
      <c r="F12" s="30">
        <f t="shared" si="0"/>
        <v>0</v>
      </c>
      <c r="G12" s="30">
        <f t="shared" si="1"/>
        <v>0</v>
      </c>
      <c r="H12" s="31">
        <f t="shared" si="2"/>
        <v>0</v>
      </c>
      <c r="I12" s="33" t="str">
        <f t="shared" si="3"/>
        <v/>
      </c>
    </row>
    <row r="13" spans="1:9">
      <c r="A13" s="28">
        <v>12</v>
      </c>
      <c r="B13" s="28"/>
      <c r="C13" s="28"/>
      <c r="D13" s="29"/>
      <c r="E13" s="30">
        <v>0.2</v>
      </c>
      <c r="F13" s="30">
        <f t="shared" si="0"/>
        <v>0</v>
      </c>
      <c r="G13" s="30">
        <f t="shared" si="1"/>
        <v>0</v>
      </c>
      <c r="H13" s="31">
        <f t="shared" si="2"/>
        <v>0</v>
      </c>
      <c r="I13" s="33" t="str">
        <f t="shared" si="3"/>
        <v/>
      </c>
    </row>
    <row r="14" spans="1:9">
      <c r="A14" s="28">
        <v>13</v>
      </c>
      <c r="B14" s="28"/>
      <c r="C14" s="28"/>
      <c r="D14" s="29"/>
      <c r="E14" s="30">
        <v>0.2</v>
      </c>
      <c r="F14" s="30">
        <f t="shared" si="0"/>
        <v>0</v>
      </c>
      <c r="G14" s="30">
        <f t="shared" si="1"/>
        <v>0</v>
      </c>
      <c r="H14" s="31">
        <f t="shared" si="2"/>
        <v>0</v>
      </c>
      <c r="I14" s="33" t="str">
        <f t="shared" si="3"/>
        <v/>
      </c>
    </row>
    <row r="15" spans="1:9">
      <c r="A15" s="28">
        <v>14</v>
      </c>
      <c r="B15" s="28"/>
      <c r="C15" s="28"/>
      <c r="D15" s="29"/>
      <c r="E15" s="30">
        <v>0.2</v>
      </c>
      <c r="F15" s="30">
        <f t="shared" si="0"/>
        <v>0</v>
      </c>
      <c r="G15" s="30">
        <f t="shared" si="1"/>
        <v>0</v>
      </c>
      <c r="H15" s="31">
        <f t="shared" si="2"/>
        <v>0</v>
      </c>
      <c r="I15" s="33" t="str">
        <f t="shared" si="3"/>
        <v/>
      </c>
    </row>
    <row r="16" spans="1:9">
      <c r="A16" s="28">
        <v>15</v>
      </c>
      <c r="B16" s="28"/>
      <c r="C16" s="28"/>
      <c r="D16" s="29"/>
      <c r="E16" s="30">
        <v>0.2</v>
      </c>
      <c r="F16" s="30">
        <f t="shared" si="0"/>
        <v>0</v>
      </c>
      <c r="G16" s="30">
        <f t="shared" si="1"/>
        <v>0</v>
      </c>
      <c r="H16" s="31">
        <f t="shared" si="2"/>
        <v>0</v>
      </c>
      <c r="I16" s="33" t="str">
        <f t="shared" si="3"/>
        <v/>
      </c>
    </row>
    <row r="17" spans="1:9">
      <c r="A17" s="28">
        <v>16</v>
      </c>
      <c r="B17" s="28"/>
      <c r="C17" s="28"/>
      <c r="D17" s="29"/>
      <c r="E17" s="30">
        <v>0.2</v>
      </c>
      <c r="F17" s="30">
        <f t="shared" si="0"/>
        <v>0</v>
      </c>
      <c r="G17" s="30">
        <f t="shared" si="1"/>
        <v>0</v>
      </c>
      <c r="H17" s="31">
        <f t="shared" si="2"/>
        <v>0</v>
      </c>
      <c r="I17" s="33" t="str">
        <f t="shared" si="3"/>
        <v/>
      </c>
    </row>
    <row r="18" spans="1:9">
      <c r="A18" s="28">
        <v>17</v>
      </c>
      <c r="B18" s="28"/>
      <c r="C18" s="28"/>
      <c r="D18" s="29"/>
      <c r="E18" s="30">
        <v>0.2</v>
      </c>
      <c r="F18" s="30">
        <f t="shared" si="0"/>
        <v>0</v>
      </c>
      <c r="G18" s="30">
        <f t="shared" si="1"/>
        <v>0</v>
      </c>
      <c r="H18" s="31">
        <f t="shared" si="2"/>
        <v>0</v>
      </c>
      <c r="I18" s="33" t="str">
        <f t="shared" si="3"/>
        <v/>
      </c>
    </row>
    <row r="19" spans="1:9">
      <c r="A19" s="28">
        <v>18</v>
      </c>
      <c r="B19" s="28"/>
      <c r="C19" s="28"/>
      <c r="D19" s="29"/>
      <c r="E19" s="30">
        <v>0.2</v>
      </c>
      <c r="F19" s="30">
        <f t="shared" si="0"/>
        <v>0</v>
      </c>
      <c r="G19" s="30">
        <f t="shared" si="1"/>
        <v>0</v>
      </c>
      <c r="H19" s="31">
        <f t="shared" si="2"/>
        <v>0</v>
      </c>
      <c r="I19" s="33" t="str">
        <f t="shared" si="3"/>
        <v/>
      </c>
    </row>
    <row r="20" spans="1:9">
      <c r="A20" s="28">
        <v>19</v>
      </c>
      <c r="B20" s="28"/>
      <c r="C20" s="28"/>
      <c r="D20" s="29"/>
      <c r="E20" s="30">
        <v>0.2</v>
      </c>
      <c r="F20" s="30">
        <f t="shared" si="0"/>
        <v>0</v>
      </c>
      <c r="G20" s="30">
        <f t="shared" si="1"/>
        <v>0</v>
      </c>
      <c r="H20" s="31">
        <f t="shared" si="2"/>
        <v>0</v>
      </c>
      <c r="I20" s="33" t="str">
        <f t="shared" si="3"/>
        <v/>
      </c>
    </row>
    <row r="21" spans="1:9">
      <c r="A21" s="28">
        <v>20</v>
      </c>
      <c r="B21" s="28"/>
      <c r="C21" s="28"/>
      <c r="D21" s="29"/>
      <c r="E21" s="30">
        <v>0.2</v>
      </c>
      <c r="F21" s="30">
        <f t="shared" si="0"/>
        <v>0</v>
      </c>
      <c r="G21" s="30">
        <f t="shared" si="1"/>
        <v>0</v>
      </c>
      <c r="H21" s="31">
        <f t="shared" si="2"/>
        <v>0</v>
      </c>
      <c r="I21" s="33" t="str">
        <f t="shared" si="3"/>
        <v/>
      </c>
    </row>
    <row r="22" spans="1:9">
      <c r="A22" s="28">
        <v>21</v>
      </c>
      <c r="B22" s="28"/>
      <c r="C22" s="28"/>
      <c r="D22" s="29"/>
      <c r="E22" s="30">
        <v>0.2</v>
      </c>
      <c r="F22" s="30">
        <f t="shared" si="0"/>
        <v>0</v>
      </c>
      <c r="G22" s="30">
        <f t="shared" si="1"/>
        <v>0</v>
      </c>
      <c r="H22" s="31">
        <f t="shared" si="2"/>
        <v>0</v>
      </c>
      <c r="I22" s="33" t="str">
        <f t="shared" si="3"/>
        <v/>
      </c>
    </row>
    <row r="23" spans="1:9">
      <c r="A23" s="28">
        <v>22</v>
      </c>
      <c r="B23" s="28"/>
      <c r="C23" s="28"/>
      <c r="D23" s="29"/>
      <c r="E23" s="30">
        <v>0.2</v>
      </c>
      <c r="F23" s="30">
        <f t="shared" si="0"/>
        <v>0</v>
      </c>
      <c r="G23" s="30">
        <f t="shared" si="1"/>
        <v>0</v>
      </c>
      <c r="H23" s="31">
        <f t="shared" si="2"/>
        <v>0</v>
      </c>
      <c r="I23" s="33" t="str">
        <f t="shared" si="3"/>
        <v/>
      </c>
    </row>
    <row r="24" spans="1:9">
      <c r="A24" s="28">
        <v>23</v>
      </c>
      <c r="B24" s="28"/>
      <c r="C24" s="28"/>
      <c r="D24" s="29"/>
      <c r="E24" s="30">
        <v>0.2</v>
      </c>
      <c r="F24" s="30">
        <f t="shared" si="0"/>
        <v>0</v>
      </c>
      <c r="G24" s="30">
        <f t="shared" si="1"/>
        <v>0</v>
      </c>
      <c r="H24" s="31">
        <f t="shared" si="2"/>
        <v>0</v>
      </c>
      <c r="I24" s="33" t="str">
        <f t="shared" si="3"/>
        <v/>
      </c>
    </row>
    <row r="25" spans="1:9">
      <c r="A25" s="28">
        <v>24</v>
      </c>
      <c r="B25" s="28"/>
      <c r="C25" s="28"/>
      <c r="D25" s="29"/>
      <c r="E25" s="30">
        <v>0.2</v>
      </c>
      <c r="F25" s="30">
        <f t="shared" si="0"/>
        <v>0</v>
      </c>
      <c r="G25" s="30">
        <f t="shared" si="1"/>
        <v>0</v>
      </c>
      <c r="H25" s="31">
        <f t="shared" si="2"/>
        <v>0</v>
      </c>
      <c r="I25" s="33" t="str">
        <f t="shared" si="3"/>
        <v/>
      </c>
    </row>
    <row r="26" spans="1:9">
      <c r="A26" s="28">
        <v>25</v>
      </c>
      <c r="B26" s="28"/>
      <c r="C26" s="28"/>
      <c r="D26" s="29"/>
      <c r="E26" s="30">
        <v>0.2</v>
      </c>
      <c r="F26" s="30">
        <f t="shared" si="0"/>
        <v>0</v>
      </c>
      <c r="G26" s="30">
        <f t="shared" si="1"/>
        <v>0</v>
      </c>
      <c r="H26" s="31">
        <f t="shared" si="2"/>
        <v>0</v>
      </c>
      <c r="I26" s="33" t="str">
        <f t="shared" si="3"/>
        <v/>
      </c>
    </row>
    <row r="27" spans="1:9">
      <c r="A27" s="28">
        <v>26</v>
      </c>
      <c r="B27" s="28"/>
      <c r="C27" s="28"/>
      <c r="D27" s="29"/>
      <c r="E27" s="30">
        <v>0.2</v>
      </c>
      <c r="F27" s="30">
        <f t="shared" si="0"/>
        <v>0</v>
      </c>
      <c r="G27" s="30">
        <f t="shared" si="1"/>
        <v>0</v>
      </c>
      <c r="H27" s="31">
        <f t="shared" si="2"/>
        <v>0</v>
      </c>
      <c r="I27" s="33" t="str">
        <f t="shared" si="3"/>
        <v/>
      </c>
    </row>
    <row r="28" spans="1:9">
      <c r="A28" s="28">
        <v>27</v>
      </c>
      <c r="B28" s="28"/>
      <c r="C28" s="28"/>
      <c r="D28" s="29"/>
      <c r="E28" s="30">
        <v>0.2</v>
      </c>
      <c r="F28" s="30">
        <f t="shared" si="0"/>
        <v>0</v>
      </c>
      <c r="G28" s="30">
        <f t="shared" si="1"/>
        <v>0</v>
      </c>
      <c r="H28" s="31">
        <f t="shared" si="2"/>
        <v>0</v>
      </c>
      <c r="I28" s="33" t="str">
        <f t="shared" si="3"/>
        <v/>
      </c>
    </row>
    <row r="29" spans="1:9">
      <c r="A29" s="28">
        <v>28</v>
      </c>
      <c r="B29" s="28"/>
      <c r="C29" s="28"/>
      <c r="D29" s="29"/>
      <c r="E29" s="30">
        <v>0.2</v>
      </c>
      <c r="F29" s="30">
        <f t="shared" si="0"/>
        <v>0</v>
      </c>
      <c r="G29" s="30">
        <f t="shared" si="1"/>
        <v>0</v>
      </c>
      <c r="H29" s="31">
        <f t="shared" si="2"/>
        <v>0</v>
      </c>
      <c r="I29" s="33" t="str">
        <f t="shared" si="3"/>
        <v/>
      </c>
    </row>
    <row r="30" spans="1:9">
      <c r="A30" s="28">
        <v>29</v>
      </c>
      <c r="B30" s="28"/>
      <c r="C30" s="28"/>
      <c r="D30" s="29"/>
      <c r="E30" s="30">
        <v>0.2</v>
      </c>
      <c r="F30" s="30">
        <f t="shared" si="0"/>
        <v>0</v>
      </c>
      <c r="G30" s="30">
        <f t="shared" si="1"/>
        <v>0</v>
      </c>
      <c r="H30" s="31">
        <f t="shared" si="2"/>
        <v>0</v>
      </c>
      <c r="I30" s="33" t="str">
        <f t="shared" si="3"/>
        <v/>
      </c>
    </row>
    <row r="31" spans="1:9">
      <c r="A31" s="28">
        <v>30</v>
      </c>
      <c r="B31" s="28"/>
      <c r="C31" s="28"/>
      <c r="D31" s="29"/>
      <c r="E31" s="30">
        <v>0.2</v>
      </c>
      <c r="F31" s="30">
        <f t="shared" si="0"/>
        <v>0</v>
      </c>
      <c r="G31" s="30">
        <f t="shared" si="1"/>
        <v>0</v>
      </c>
      <c r="H31" s="31">
        <f t="shared" si="2"/>
        <v>0</v>
      </c>
      <c r="I31" s="33" t="str">
        <f t="shared" si="3"/>
        <v/>
      </c>
    </row>
    <row r="32" spans="1:9">
      <c r="A32" s="28">
        <v>31</v>
      </c>
      <c r="B32" s="28"/>
      <c r="C32" s="28"/>
      <c r="D32" s="29"/>
      <c r="E32" s="30">
        <v>0.2</v>
      </c>
      <c r="F32" s="30">
        <f t="shared" si="0"/>
        <v>0</v>
      </c>
      <c r="G32" s="30">
        <f t="shared" si="1"/>
        <v>0</v>
      </c>
      <c r="H32" s="31">
        <f t="shared" si="2"/>
        <v>0</v>
      </c>
      <c r="I32" s="33" t="str">
        <f t="shared" si="3"/>
        <v/>
      </c>
    </row>
    <row r="33" spans="1:9">
      <c r="A33" s="28">
        <v>32</v>
      </c>
      <c r="B33" s="28"/>
      <c r="C33" s="28"/>
      <c r="D33" s="29"/>
      <c r="E33" s="30">
        <v>0.2</v>
      </c>
      <c r="F33" s="30">
        <f t="shared" si="0"/>
        <v>0</v>
      </c>
      <c r="G33" s="30">
        <f t="shared" si="1"/>
        <v>0</v>
      </c>
      <c r="H33" s="31">
        <f t="shared" si="2"/>
        <v>0</v>
      </c>
      <c r="I33" s="33" t="str">
        <f t="shared" si="3"/>
        <v/>
      </c>
    </row>
    <row r="34" spans="1:9">
      <c r="A34" s="28">
        <v>33</v>
      </c>
      <c r="B34" s="28"/>
      <c r="C34" s="28"/>
      <c r="D34" s="29"/>
      <c r="E34" s="30">
        <v>0.2</v>
      </c>
      <c r="F34" s="30">
        <f t="shared" ref="F34:F65" si="4">ROUND(G34-D34,2)</f>
        <v>0</v>
      </c>
      <c r="G34" s="30">
        <f t="shared" ref="G34:G65" si="5">IF(D34&lt;=800,D34,IF(D34&gt;3552,ROUND(D34/0.888,2),MAX(ROUND((D34-112)/0.86,2),0)))</f>
        <v>0</v>
      </c>
      <c r="H34" s="31">
        <f t="shared" ref="H34:H65" si="6">IF(G34&gt;4000,ROUND(ROUND(ROUND(G34*0.8,2)*0.7,2)*20%,2),MAX(ROUND(ROUND((G34-800)*0.7,2)*E34,2),0))</f>
        <v>0</v>
      </c>
      <c r="I34" s="33" t="str">
        <f t="shared" si="3"/>
        <v/>
      </c>
    </row>
    <row r="35" spans="1:9">
      <c r="A35" s="28">
        <v>34</v>
      </c>
      <c r="B35" s="28"/>
      <c r="C35" s="28"/>
      <c r="D35" s="29"/>
      <c r="E35" s="30">
        <v>0.2</v>
      </c>
      <c r="F35" s="30">
        <f t="shared" si="4"/>
        <v>0</v>
      </c>
      <c r="G35" s="30">
        <f t="shared" si="5"/>
        <v>0</v>
      </c>
      <c r="H35" s="31">
        <f t="shared" si="6"/>
        <v>0</v>
      </c>
      <c r="I35" s="33" t="str">
        <f t="shared" si="3"/>
        <v/>
      </c>
    </row>
    <row r="36" spans="1:9">
      <c r="A36" s="28">
        <v>35</v>
      </c>
      <c r="B36" s="28"/>
      <c r="C36" s="28"/>
      <c r="D36" s="29"/>
      <c r="E36" s="30">
        <v>0.2</v>
      </c>
      <c r="F36" s="30">
        <f t="shared" si="4"/>
        <v>0</v>
      </c>
      <c r="G36" s="30">
        <f t="shared" si="5"/>
        <v>0</v>
      </c>
      <c r="H36" s="31">
        <f t="shared" si="6"/>
        <v>0</v>
      </c>
      <c r="I36" s="33" t="str">
        <f t="shared" si="3"/>
        <v/>
      </c>
    </row>
    <row r="37" spans="1:9">
      <c r="A37" s="28">
        <v>36</v>
      </c>
      <c r="B37" s="28"/>
      <c r="C37" s="28"/>
      <c r="D37" s="29"/>
      <c r="E37" s="30">
        <v>0.2</v>
      </c>
      <c r="F37" s="30">
        <f t="shared" si="4"/>
        <v>0</v>
      </c>
      <c r="G37" s="30">
        <f t="shared" si="5"/>
        <v>0</v>
      </c>
      <c r="H37" s="31">
        <f t="shared" si="6"/>
        <v>0</v>
      </c>
      <c r="I37" s="33" t="str">
        <f t="shared" si="3"/>
        <v/>
      </c>
    </row>
    <row r="38" spans="1:9">
      <c r="A38" s="28">
        <v>37</v>
      </c>
      <c r="B38" s="28"/>
      <c r="C38" s="28"/>
      <c r="D38" s="29"/>
      <c r="E38" s="30">
        <v>0.2</v>
      </c>
      <c r="F38" s="30">
        <f t="shared" si="4"/>
        <v>0</v>
      </c>
      <c r="G38" s="30">
        <f t="shared" si="5"/>
        <v>0</v>
      </c>
      <c r="H38" s="31">
        <f t="shared" si="6"/>
        <v>0</v>
      </c>
      <c r="I38" s="33" t="str">
        <f t="shared" si="3"/>
        <v/>
      </c>
    </row>
    <row r="39" spans="1:9">
      <c r="A39" s="28">
        <v>38</v>
      </c>
      <c r="B39" s="28"/>
      <c r="C39" s="28"/>
      <c r="D39" s="29"/>
      <c r="E39" s="30">
        <v>0.2</v>
      </c>
      <c r="F39" s="30">
        <f t="shared" si="4"/>
        <v>0</v>
      </c>
      <c r="G39" s="30">
        <f t="shared" si="5"/>
        <v>0</v>
      </c>
      <c r="H39" s="31">
        <f t="shared" si="6"/>
        <v>0</v>
      </c>
      <c r="I39" s="33" t="str">
        <f t="shared" si="3"/>
        <v/>
      </c>
    </row>
    <row r="40" spans="1:9">
      <c r="A40" s="28">
        <v>39</v>
      </c>
      <c r="B40" s="28"/>
      <c r="C40" s="28"/>
      <c r="D40" s="29"/>
      <c r="E40" s="30">
        <v>0.2</v>
      </c>
      <c r="F40" s="30">
        <f t="shared" si="4"/>
        <v>0</v>
      </c>
      <c r="G40" s="30">
        <f t="shared" si="5"/>
        <v>0</v>
      </c>
      <c r="H40" s="31">
        <f t="shared" si="6"/>
        <v>0</v>
      </c>
      <c r="I40" s="33" t="str">
        <f t="shared" si="3"/>
        <v/>
      </c>
    </row>
    <row r="41" spans="1:9">
      <c r="A41" s="28">
        <v>40</v>
      </c>
      <c r="B41" s="28"/>
      <c r="C41" s="28"/>
      <c r="D41" s="29"/>
      <c r="E41" s="30">
        <v>0.2</v>
      </c>
      <c r="F41" s="30">
        <f t="shared" si="4"/>
        <v>0</v>
      </c>
      <c r="G41" s="30">
        <f t="shared" si="5"/>
        <v>0</v>
      </c>
      <c r="H41" s="31">
        <f t="shared" si="6"/>
        <v>0</v>
      </c>
      <c r="I41" s="33" t="str">
        <f t="shared" si="3"/>
        <v/>
      </c>
    </row>
    <row r="42" spans="1:9">
      <c r="A42" s="28">
        <v>41</v>
      </c>
      <c r="B42" s="28"/>
      <c r="C42" s="28"/>
      <c r="D42" s="29"/>
      <c r="E42" s="30">
        <v>0.2</v>
      </c>
      <c r="F42" s="30">
        <f t="shared" si="4"/>
        <v>0</v>
      </c>
      <c r="G42" s="30">
        <f t="shared" si="5"/>
        <v>0</v>
      </c>
      <c r="H42" s="31">
        <f t="shared" si="6"/>
        <v>0</v>
      </c>
      <c r="I42" s="33" t="str">
        <f t="shared" si="3"/>
        <v/>
      </c>
    </row>
    <row r="43" spans="1:9">
      <c r="A43" s="28">
        <v>42</v>
      </c>
      <c r="B43" s="28"/>
      <c r="C43" s="28"/>
      <c r="D43" s="29"/>
      <c r="E43" s="30">
        <v>0.2</v>
      </c>
      <c r="F43" s="30">
        <f t="shared" si="4"/>
        <v>0</v>
      </c>
      <c r="G43" s="30">
        <f t="shared" si="5"/>
        <v>0</v>
      </c>
      <c r="H43" s="31">
        <f t="shared" si="6"/>
        <v>0</v>
      </c>
      <c r="I43" s="33" t="str">
        <f t="shared" si="3"/>
        <v/>
      </c>
    </row>
    <row r="44" spans="1:9">
      <c r="A44" s="28">
        <v>43</v>
      </c>
      <c r="B44" s="28"/>
      <c r="C44" s="28"/>
      <c r="D44" s="29"/>
      <c r="E44" s="30">
        <v>0.2</v>
      </c>
      <c r="F44" s="30">
        <f t="shared" si="4"/>
        <v>0</v>
      </c>
      <c r="G44" s="30">
        <f t="shared" si="5"/>
        <v>0</v>
      </c>
      <c r="H44" s="31">
        <f t="shared" si="6"/>
        <v>0</v>
      </c>
      <c r="I44" s="33" t="str">
        <f t="shared" si="3"/>
        <v/>
      </c>
    </row>
    <row r="45" spans="1:9">
      <c r="A45" s="28">
        <v>44</v>
      </c>
      <c r="B45" s="28"/>
      <c r="C45" s="28"/>
      <c r="D45" s="29"/>
      <c r="E45" s="30">
        <v>0.2</v>
      </c>
      <c r="F45" s="30">
        <f t="shared" si="4"/>
        <v>0</v>
      </c>
      <c r="G45" s="30">
        <f t="shared" si="5"/>
        <v>0</v>
      </c>
      <c r="H45" s="31">
        <f t="shared" si="6"/>
        <v>0</v>
      </c>
      <c r="I45" s="33" t="str">
        <f t="shared" si="3"/>
        <v/>
      </c>
    </row>
    <row r="46" spans="1:9">
      <c r="A46" s="28">
        <v>45</v>
      </c>
      <c r="B46" s="28"/>
      <c r="C46" s="28"/>
      <c r="D46" s="29"/>
      <c r="E46" s="30">
        <v>0.2</v>
      </c>
      <c r="F46" s="30">
        <f t="shared" si="4"/>
        <v>0</v>
      </c>
      <c r="G46" s="30">
        <f t="shared" si="5"/>
        <v>0</v>
      </c>
      <c r="H46" s="31">
        <f t="shared" si="6"/>
        <v>0</v>
      </c>
      <c r="I46" s="33" t="str">
        <f t="shared" si="3"/>
        <v/>
      </c>
    </row>
    <row r="47" spans="1:9">
      <c r="A47" s="28">
        <v>46</v>
      </c>
      <c r="B47" s="28"/>
      <c r="C47" s="28"/>
      <c r="D47" s="29"/>
      <c r="E47" s="30">
        <v>0.2</v>
      </c>
      <c r="F47" s="30">
        <f t="shared" si="4"/>
        <v>0</v>
      </c>
      <c r="G47" s="30">
        <f t="shared" si="5"/>
        <v>0</v>
      </c>
      <c r="H47" s="31">
        <f t="shared" si="6"/>
        <v>0</v>
      </c>
      <c r="I47" s="33" t="str">
        <f t="shared" si="3"/>
        <v/>
      </c>
    </row>
    <row r="48" spans="1:9">
      <c r="A48" s="28">
        <v>47</v>
      </c>
      <c r="B48" s="28"/>
      <c r="C48" s="28"/>
      <c r="D48" s="29"/>
      <c r="E48" s="30">
        <v>0.2</v>
      </c>
      <c r="F48" s="30">
        <f t="shared" si="4"/>
        <v>0</v>
      </c>
      <c r="G48" s="30">
        <f t="shared" si="5"/>
        <v>0</v>
      </c>
      <c r="H48" s="31">
        <f t="shared" si="6"/>
        <v>0</v>
      </c>
      <c r="I48" s="33" t="str">
        <f t="shared" si="3"/>
        <v/>
      </c>
    </row>
    <row r="49" spans="1:9">
      <c r="A49" s="28">
        <v>48</v>
      </c>
      <c r="B49" s="28"/>
      <c r="C49" s="28"/>
      <c r="D49" s="29"/>
      <c r="E49" s="30">
        <v>0.2</v>
      </c>
      <c r="F49" s="30">
        <f t="shared" si="4"/>
        <v>0</v>
      </c>
      <c r="G49" s="30">
        <f t="shared" si="5"/>
        <v>0</v>
      </c>
      <c r="H49" s="31">
        <f t="shared" si="6"/>
        <v>0</v>
      </c>
      <c r="I49" s="33" t="str">
        <f t="shared" si="3"/>
        <v/>
      </c>
    </row>
    <row r="50" spans="1:9">
      <c r="A50" s="28">
        <v>49</v>
      </c>
      <c r="B50" s="28"/>
      <c r="C50" s="28"/>
      <c r="D50" s="29"/>
      <c r="E50" s="30">
        <v>0.2</v>
      </c>
      <c r="F50" s="30">
        <f t="shared" si="4"/>
        <v>0</v>
      </c>
      <c r="G50" s="30">
        <f t="shared" si="5"/>
        <v>0</v>
      </c>
      <c r="H50" s="31">
        <f t="shared" si="6"/>
        <v>0</v>
      </c>
      <c r="I50" s="33" t="str">
        <f t="shared" si="3"/>
        <v/>
      </c>
    </row>
    <row r="51" spans="1:9">
      <c r="A51" s="28">
        <v>50</v>
      </c>
      <c r="B51" s="28"/>
      <c r="C51" s="28"/>
      <c r="D51" s="29"/>
      <c r="E51" s="30">
        <v>0.2</v>
      </c>
      <c r="F51" s="30">
        <f t="shared" si="4"/>
        <v>0</v>
      </c>
      <c r="G51" s="30">
        <f t="shared" si="5"/>
        <v>0</v>
      </c>
      <c r="H51" s="31">
        <f t="shared" si="6"/>
        <v>0</v>
      </c>
      <c r="I51" s="33" t="str">
        <f t="shared" si="3"/>
        <v/>
      </c>
    </row>
    <row r="52" spans="1:9">
      <c r="A52" s="28">
        <v>51</v>
      </c>
      <c r="B52" s="28"/>
      <c r="C52" s="28"/>
      <c r="D52" s="29"/>
      <c r="E52" s="30">
        <v>0.2</v>
      </c>
      <c r="F52" s="30">
        <f t="shared" si="4"/>
        <v>0</v>
      </c>
      <c r="G52" s="30">
        <f t="shared" si="5"/>
        <v>0</v>
      </c>
      <c r="H52" s="31">
        <f t="shared" si="6"/>
        <v>0</v>
      </c>
      <c r="I52" s="33" t="str">
        <f t="shared" si="3"/>
        <v/>
      </c>
    </row>
    <row r="53" spans="1:9">
      <c r="A53" s="28">
        <v>52</v>
      </c>
      <c r="B53" s="28"/>
      <c r="C53" s="28"/>
      <c r="D53" s="29"/>
      <c r="E53" s="30">
        <v>0.2</v>
      </c>
      <c r="F53" s="30">
        <f t="shared" si="4"/>
        <v>0</v>
      </c>
      <c r="G53" s="30">
        <f t="shared" si="5"/>
        <v>0</v>
      </c>
      <c r="H53" s="31">
        <f t="shared" si="6"/>
        <v>0</v>
      </c>
      <c r="I53" s="33" t="str">
        <f t="shared" si="3"/>
        <v/>
      </c>
    </row>
    <row r="54" spans="1:9">
      <c r="A54" s="28">
        <v>53</v>
      </c>
      <c r="B54" s="28"/>
      <c r="C54" s="28"/>
      <c r="D54" s="29"/>
      <c r="E54" s="30">
        <v>0.2</v>
      </c>
      <c r="F54" s="30">
        <f t="shared" si="4"/>
        <v>0</v>
      </c>
      <c r="G54" s="30">
        <f t="shared" si="5"/>
        <v>0</v>
      </c>
      <c r="H54" s="31">
        <f t="shared" si="6"/>
        <v>0</v>
      </c>
      <c r="I54" s="33" t="str">
        <f t="shared" si="3"/>
        <v/>
      </c>
    </row>
    <row r="55" spans="1:9">
      <c r="A55" s="28">
        <v>54</v>
      </c>
      <c r="B55" s="28"/>
      <c r="C55" s="28"/>
      <c r="D55" s="29"/>
      <c r="E55" s="30">
        <v>0.2</v>
      </c>
      <c r="F55" s="30">
        <f t="shared" si="4"/>
        <v>0</v>
      </c>
      <c r="G55" s="30">
        <f t="shared" si="5"/>
        <v>0</v>
      </c>
      <c r="H55" s="31">
        <f t="shared" si="6"/>
        <v>0</v>
      </c>
      <c r="I55" s="33" t="str">
        <f t="shared" si="3"/>
        <v/>
      </c>
    </row>
    <row r="56" spans="1:9">
      <c r="A56" s="28">
        <v>55</v>
      </c>
      <c r="B56" s="28"/>
      <c r="C56" s="28"/>
      <c r="D56" s="29"/>
      <c r="E56" s="30">
        <v>0.2</v>
      </c>
      <c r="F56" s="30">
        <f t="shared" si="4"/>
        <v>0</v>
      </c>
      <c r="G56" s="30">
        <f t="shared" si="5"/>
        <v>0</v>
      </c>
      <c r="H56" s="31">
        <f t="shared" si="6"/>
        <v>0</v>
      </c>
      <c r="I56" s="33" t="str">
        <f t="shared" si="3"/>
        <v/>
      </c>
    </row>
    <row r="57" spans="1:9">
      <c r="A57" s="28">
        <v>56</v>
      </c>
      <c r="B57" s="28"/>
      <c r="C57" s="28"/>
      <c r="D57" s="29"/>
      <c r="E57" s="30">
        <v>0.2</v>
      </c>
      <c r="F57" s="30">
        <f t="shared" si="4"/>
        <v>0</v>
      </c>
      <c r="G57" s="30">
        <f t="shared" si="5"/>
        <v>0</v>
      </c>
      <c r="H57" s="31">
        <f t="shared" si="6"/>
        <v>0</v>
      </c>
      <c r="I57" s="33" t="str">
        <f t="shared" si="3"/>
        <v/>
      </c>
    </row>
    <row r="58" spans="1:9">
      <c r="A58" s="28">
        <v>57</v>
      </c>
      <c r="B58" s="28"/>
      <c r="C58" s="28"/>
      <c r="D58" s="29"/>
      <c r="E58" s="30">
        <v>0.2</v>
      </c>
      <c r="F58" s="30">
        <f t="shared" si="4"/>
        <v>0</v>
      </c>
      <c r="G58" s="30">
        <f t="shared" si="5"/>
        <v>0</v>
      </c>
      <c r="H58" s="31">
        <f t="shared" si="6"/>
        <v>0</v>
      </c>
      <c r="I58" s="33" t="str">
        <f t="shared" si="3"/>
        <v/>
      </c>
    </row>
    <row r="59" spans="1:9">
      <c r="A59" s="28">
        <v>58</v>
      </c>
      <c r="B59" s="28"/>
      <c r="C59" s="28"/>
      <c r="D59" s="29"/>
      <c r="E59" s="30">
        <v>0.2</v>
      </c>
      <c r="F59" s="30">
        <f t="shared" si="4"/>
        <v>0</v>
      </c>
      <c r="G59" s="30">
        <f t="shared" si="5"/>
        <v>0</v>
      </c>
      <c r="H59" s="31">
        <f t="shared" si="6"/>
        <v>0</v>
      </c>
      <c r="I59" s="33" t="str">
        <f t="shared" si="3"/>
        <v/>
      </c>
    </row>
    <row r="60" spans="1:9">
      <c r="A60" s="28">
        <v>59</v>
      </c>
      <c r="B60" s="28"/>
      <c r="C60" s="28"/>
      <c r="D60" s="29"/>
      <c r="E60" s="30">
        <v>0.2</v>
      </c>
      <c r="F60" s="30">
        <f t="shared" si="4"/>
        <v>0</v>
      </c>
      <c r="G60" s="30">
        <f t="shared" si="5"/>
        <v>0</v>
      </c>
      <c r="H60" s="31">
        <f t="shared" si="6"/>
        <v>0</v>
      </c>
      <c r="I60" s="33" t="str">
        <f t="shared" si="3"/>
        <v/>
      </c>
    </row>
    <row r="61" spans="1:9">
      <c r="A61" s="28">
        <v>60</v>
      </c>
      <c r="B61" s="28"/>
      <c r="C61" s="28"/>
      <c r="D61" s="29"/>
      <c r="E61" s="30">
        <v>0.2</v>
      </c>
      <c r="F61" s="30">
        <f t="shared" si="4"/>
        <v>0</v>
      </c>
      <c r="G61" s="30">
        <f t="shared" si="5"/>
        <v>0</v>
      </c>
      <c r="H61" s="31">
        <f t="shared" si="6"/>
        <v>0</v>
      </c>
      <c r="I61" s="33" t="str">
        <f t="shared" si="3"/>
        <v/>
      </c>
    </row>
    <row r="62" spans="1:9">
      <c r="A62" s="28">
        <v>61</v>
      </c>
      <c r="B62" s="28"/>
      <c r="C62" s="28"/>
      <c r="D62" s="29"/>
      <c r="E62" s="30">
        <v>0.2</v>
      </c>
      <c r="F62" s="30">
        <f t="shared" si="4"/>
        <v>0</v>
      </c>
      <c r="G62" s="30">
        <f t="shared" si="5"/>
        <v>0</v>
      </c>
      <c r="H62" s="31">
        <f t="shared" si="6"/>
        <v>0</v>
      </c>
      <c r="I62" s="33" t="str">
        <f t="shared" si="3"/>
        <v/>
      </c>
    </row>
    <row r="63" spans="1:9">
      <c r="A63" s="28">
        <v>62</v>
      </c>
      <c r="B63" s="28"/>
      <c r="C63" s="28"/>
      <c r="D63" s="29"/>
      <c r="E63" s="30">
        <v>0.2</v>
      </c>
      <c r="F63" s="30">
        <f t="shared" si="4"/>
        <v>0</v>
      </c>
      <c r="G63" s="30">
        <f t="shared" si="5"/>
        <v>0</v>
      </c>
      <c r="H63" s="31">
        <f t="shared" si="6"/>
        <v>0</v>
      </c>
      <c r="I63" s="33" t="str">
        <f t="shared" si="3"/>
        <v/>
      </c>
    </row>
    <row r="64" spans="1:9">
      <c r="A64" s="28">
        <v>63</v>
      </c>
      <c r="B64" s="28"/>
      <c r="C64" s="28"/>
      <c r="D64" s="29"/>
      <c r="E64" s="30">
        <v>0.2</v>
      </c>
      <c r="F64" s="30">
        <f t="shared" si="4"/>
        <v>0</v>
      </c>
      <c r="G64" s="30">
        <f t="shared" si="5"/>
        <v>0</v>
      </c>
      <c r="H64" s="31">
        <f t="shared" si="6"/>
        <v>0</v>
      </c>
      <c r="I64" s="33" t="str">
        <f t="shared" si="3"/>
        <v/>
      </c>
    </row>
    <row r="65" spans="1:9">
      <c r="A65" s="28">
        <v>64</v>
      </c>
      <c r="B65" s="28"/>
      <c r="C65" s="28"/>
      <c r="D65" s="29"/>
      <c r="E65" s="30">
        <v>0.2</v>
      </c>
      <c r="F65" s="30">
        <f t="shared" si="4"/>
        <v>0</v>
      </c>
      <c r="G65" s="30">
        <f t="shared" si="5"/>
        <v>0</v>
      </c>
      <c r="H65" s="31">
        <f t="shared" si="6"/>
        <v>0</v>
      </c>
      <c r="I65" s="33" t="str">
        <f t="shared" si="3"/>
        <v/>
      </c>
    </row>
    <row r="66" spans="1:9">
      <c r="A66" s="28">
        <v>65</v>
      </c>
      <c r="B66" s="28"/>
      <c r="C66" s="28"/>
      <c r="D66" s="29"/>
      <c r="E66" s="30">
        <v>0.2</v>
      </c>
      <c r="F66" s="30">
        <f t="shared" ref="F66:F97" si="7">ROUND(G66-D66,2)</f>
        <v>0</v>
      </c>
      <c r="G66" s="30">
        <f t="shared" ref="G66:G97" si="8">IF(D66&lt;=800,D66,IF(D66&gt;3552,ROUND(D66/0.888,2),MAX(ROUND((D66-112)/0.86,2),0)))</f>
        <v>0</v>
      </c>
      <c r="H66" s="31">
        <f t="shared" ref="H66:H97" si="9">IF(G66&gt;4000,ROUND(ROUND(ROUND(G66*0.8,2)*0.7,2)*20%,2),MAX(ROUND(ROUND((G66-800)*0.7,2)*E66,2),0))</f>
        <v>0</v>
      </c>
      <c r="I66" s="33" t="str">
        <f t="shared" si="3"/>
        <v/>
      </c>
    </row>
    <row r="67" spans="1:9">
      <c r="A67" s="28">
        <v>66</v>
      </c>
      <c r="B67" s="28"/>
      <c r="C67" s="28"/>
      <c r="D67" s="29"/>
      <c r="E67" s="30">
        <v>0.2</v>
      </c>
      <c r="F67" s="30">
        <f t="shared" si="7"/>
        <v>0</v>
      </c>
      <c r="G67" s="30">
        <f t="shared" si="8"/>
        <v>0</v>
      </c>
      <c r="H67" s="31">
        <f t="shared" si="9"/>
        <v>0</v>
      </c>
      <c r="I67" s="33" t="str">
        <f t="shared" ref="I67:I130" si="10">IF(F67=H67,"","计算有误")</f>
        <v/>
      </c>
    </row>
    <row r="68" spans="1:9">
      <c r="A68" s="28">
        <v>67</v>
      </c>
      <c r="B68" s="28"/>
      <c r="C68" s="28"/>
      <c r="D68" s="29"/>
      <c r="E68" s="30">
        <v>0.2</v>
      </c>
      <c r="F68" s="30">
        <f t="shared" si="7"/>
        <v>0</v>
      </c>
      <c r="G68" s="30">
        <f t="shared" si="8"/>
        <v>0</v>
      </c>
      <c r="H68" s="31">
        <f t="shared" si="9"/>
        <v>0</v>
      </c>
      <c r="I68" s="33" t="str">
        <f t="shared" si="10"/>
        <v/>
      </c>
    </row>
    <row r="69" spans="1:9">
      <c r="A69" s="28">
        <v>68</v>
      </c>
      <c r="B69" s="28"/>
      <c r="C69" s="28"/>
      <c r="D69" s="29"/>
      <c r="E69" s="30">
        <v>0.2</v>
      </c>
      <c r="F69" s="30">
        <f t="shared" si="7"/>
        <v>0</v>
      </c>
      <c r="G69" s="30">
        <f t="shared" si="8"/>
        <v>0</v>
      </c>
      <c r="H69" s="31">
        <f t="shared" si="9"/>
        <v>0</v>
      </c>
      <c r="I69" s="33" t="str">
        <f t="shared" si="10"/>
        <v/>
      </c>
    </row>
    <row r="70" spans="1:9">
      <c r="A70" s="28">
        <v>69</v>
      </c>
      <c r="B70" s="28"/>
      <c r="C70" s="28"/>
      <c r="D70" s="29"/>
      <c r="E70" s="30">
        <v>0.2</v>
      </c>
      <c r="F70" s="30">
        <f t="shared" si="7"/>
        <v>0</v>
      </c>
      <c r="G70" s="30">
        <f t="shared" si="8"/>
        <v>0</v>
      </c>
      <c r="H70" s="31">
        <f t="shared" si="9"/>
        <v>0</v>
      </c>
      <c r="I70" s="33" t="str">
        <f t="shared" si="10"/>
        <v/>
      </c>
    </row>
    <row r="71" spans="1:9">
      <c r="A71" s="28">
        <v>70</v>
      </c>
      <c r="B71" s="28"/>
      <c r="C71" s="28"/>
      <c r="D71" s="29"/>
      <c r="E71" s="30">
        <v>0.2</v>
      </c>
      <c r="F71" s="30">
        <f t="shared" si="7"/>
        <v>0</v>
      </c>
      <c r="G71" s="30">
        <f t="shared" si="8"/>
        <v>0</v>
      </c>
      <c r="H71" s="31">
        <f t="shared" si="9"/>
        <v>0</v>
      </c>
      <c r="I71" s="33" t="str">
        <f t="shared" si="10"/>
        <v/>
      </c>
    </row>
    <row r="72" spans="1:9">
      <c r="A72" s="28">
        <v>71</v>
      </c>
      <c r="B72" s="28"/>
      <c r="C72" s="28"/>
      <c r="D72" s="29"/>
      <c r="E72" s="30">
        <v>0.2</v>
      </c>
      <c r="F72" s="30">
        <f t="shared" si="7"/>
        <v>0</v>
      </c>
      <c r="G72" s="30">
        <f t="shared" si="8"/>
        <v>0</v>
      </c>
      <c r="H72" s="31">
        <f t="shared" si="9"/>
        <v>0</v>
      </c>
      <c r="I72" s="33" t="str">
        <f t="shared" si="10"/>
        <v/>
      </c>
    </row>
    <row r="73" spans="1:9">
      <c r="A73" s="28">
        <v>72</v>
      </c>
      <c r="B73" s="28"/>
      <c r="C73" s="28"/>
      <c r="D73" s="29"/>
      <c r="E73" s="30">
        <v>0.2</v>
      </c>
      <c r="F73" s="30">
        <f t="shared" si="7"/>
        <v>0</v>
      </c>
      <c r="G73" s="30">
        <f t="shared" si="8"/>
        <v>0</v>
      </c>
      <c r="H73" s="31">
        <f t="shared" si="9"/>
        <v>0</v>
      </c>
      <c r="I73" s="33" t="str">
        <f t="shared" si="10"/>
        <v/>
      </c>
    </row>
    <row r="74" spans="1:9">
      <c r="A74" s="28">
        <v>73</v>
      </c>
      <c r="B74" s="28"/>
      <c r="C74" s="28"/>
      <c r="D74" s="29"/>
      <c r="E74" s="30">
        <v>0.2</v>
      </c>
      <c r="F74" s="30">
        <f t="shared" si="7"/>
        <v>0</v>
      </c>
      <c r="G74" s="30">
        <f t="shared" si="8"/>
        <v>0</v>
      </c>
      <c r="H74" s="31">
        <f t="shared" si="9"/>
        <v>0</v>
      </c>
      <c r="I74" s="33" t="str">
        <f t="shared" si="10"/>
        <v/>
      </c>
    </row>
    <row r="75" spans="1:9">
      <c r="A75" s="28">
        <v>74</v>
      </c>
      <c r="B75" s="28"/>
      <c r="C75" s="28"/>
      <c r="D75" s="29"/>
      <c r="E75" s="30">
        <v>0.2</v>
      </c>
      <c r="F75" s="30">
        <f t="shared" si="7"/>
        <v>0</v>
      </c>
      <c r="G75" s="30">
        <f t="shared" si="8"/>
        <v>0</v>
      </c>
      <c r="H75" s="31">
        <f t="shared" si="9"/>
        <v>0</v>
      </c>
      <c r="I75" s="33" t="str">
        <f t="shared" si="10"/>
        <v/>
      </c>
    </row>
    <row r="76" spans="1:9">
      <c r="A76" s="28">
        <v>75</v>
      </c>
      <c r="B76" s="28"/>
      <c r="C76" s="28"/>
      <c r="D76" s="29"/>
      <c r="E76" s="30">
        <v>0.2</v>
      </c>
      <c r="F76" s="30">
        <f t="shared" si="7"/>
        <v>0</v>
      </c>
      <c r="G76" s="30">
        <f t="shared" si="8"/>
        <v>0</v>
      </c>
      <c r="H76" s="31">
        <f t="shared" si="9"/>
        <v>0</v>
      </c>
      <c r="I76" s="33" t="str">
        <f t="shared" si="10"/>
        <v/>
      </c>
    </row>
    <row r="77" spans="1:9">
      <c r="A77" s="28">
        <v>76</v>
      </c>
      <c r="B77" s="28"/>
      <c r="C77" s="28"/>
      <c r="D77" s="29"/>
      <c r="E77" s="30">
        <v>0.2</v>
      </c>
      <c r="F77" s="30">
        <f t="shared" si="7"/>
        <v>0</v>
      </c>
      <c r="G77" s="30">
        <f t="shared" si="8"/>
        <v>0</v>
      </c>
      <c r="H77" s="31">
        <f t="shared" si="9"/>
        <v>0</v>
      </c>
      <c r="I77" s="33" t="str">
        <f t="shared" si="10"/>
        <v/>
      </c>
    </row>
    <row r="78" spans="1:9">
      <c r="A78" s="28">
        <v>77</v>
      </c>
      <c r="B78" s="28"/>
      <c r="C78" s="28"/>
      <c r="D78" s="29"/>
      <c r="E78" s="30">
        <v>0.2</v>
      </c>
      <c r="F78" s="30">
        <f t="shared" si="7"/>
        <v>0</v>
      </c>
      <c r="G78" s="30">
        <f t="shared" si="8"/>
        <v>0</v>
      </c>
      <c r="H78" s="31">
        <f t="shared" si="9"/>
        <v>0</v>
      </c>
      <c r="I78" s="33" t="str">
        <f t="shared" si="10"/>
        <v/>
      </c>
    </row>
    <row r="79" spans="1:9">
      <c r="A79" s="28">
        <v>78</v>
      </c>
      <c r="B79" s="28"/>
      <c r="C79" s="28"/>
      <c r="D79" s="29"/>
      <c r="E79" s="30">
        <v>0.2</v>
      </c>
      <c r="F79" s="30">
        <f t="shared" si="7"/>
        <v>0</v>
      </c>
      <c r="G79" s="30">
        <f t="shared" si="8"/>
        <v>0</v>
      </c>
      <c r="H79" s="31">
        <f t="shared" si="9"/>
        <v>0</v>
      </c>
      <c r="I79" s="33" t="str">
        <f t="shared" si="10"/>
        <v/>
      </c>
    </row>
    <row r="80" spans="1:9">
      <c r="A80" s="28">
        <v>79</v>
      </c>
      <c r="B80" s="28"/>
      <c r="C80" s="28"/>
      <c r="D80" s="29"/>
      <c r="E80" s="30">
        <v>0.2</v>
      </c>
      <c r="F80" s="30">
        <f t="shared" si="7"/>
        <v>0</v>
      </c>
      <c r="G80" s="30">
        <f t="shared" si="8"/>
        <v>0</v>
      </c>
      <c r="H80" s="31">
        <f t="shared" si="9"/>
        <v>0</v>
      </c>
      <c r="I80" s="33" t="str">
        <f t="shared" si="10"/>
        <v/>
      </c>
    </row>
    <row r="81" spans="1:9">
      <c r="A81" s="28">
        <v>80</v>
      </c>
      <c r="B81" s="28"/>
      <c r="C81" s="28"/>
      <c r="D81" s="29"/>
      <c r="E81" s="30">
        <v>0.2</v>
      </c>
      <c r="F81" s="30">
        <f t="shared" si="7"/>
        <v>0</v>
      </c>
      <c r="G81" s="30">
        <f t="shared" si="8"/>
        <v>0</v>
      </c>
      <c r="H81" s="31">
        <f t="shared" si="9"/>
        <v>0</v>
      </c>
      <c r="I81" s="33" t="str">
        <f t="shared" si="10"/>
        <v/>
      </c>
    </row>
    <row r="82" spans="1:9">
      <c r="A82" s="28">
        <v>81</v>
      </c>
      <c r="B82" s="28"/>
      <c r="C82" s="28"/>
      <c r="D82" s="29"/>
      <c r="E82" s="30">
        <v>0.2</v>
      </c>
      <c r="F82" s="30">
        <f t="shared" si="7"/>
        <v>0</v>
      </c>
      <c r="G82" s="30">
        <f t="shared" si="8"/>
        <v>0</v>
      </c>
      <c r="H82" s="31">
        <f t="shared" si="9"/>
        <v>0</v>
      </c>
      <c r="I82" s="33" t="str">
        <f t="shared" si="10"/>
        <v/>
      </c>
    </row>
    <row r="83" spans="1:9">
      <c r="A83" s="28">
        <v>82</v>
      </c>
      <c r="B83" s="28"/>
      <c r="C83" s="28"/>
      <c r="D83" s="29"/>
      <c r="E83" s="30">
        <v>0.2</v>
      </c>
      <c r="F83" s="30">
        <f t="shared" si="7"/>
        <v>0</v>
      </c>
      <c r="G83" s="30">
        <f t="shared" si="8"/>
        <v>0</v>
      </c>
      <c r="H83" s="31">
        <f t="shared" si="9"/>
        <v>0</v>
      </c>
      <c r="I83" s="33" t="str">
        <f t="shared" si="10"/>
        <v/>
      </c>
    </row>
    <row r="84" spans="1:9">
      <c r="A84" s="28">
        <v>83</v>
      </c>
      <c r="B84" s="28"/>
      <c r="C84" s="28"/>
      <c r="D84" s="29"/>
      <c r="E84" s="30">
        <v>0.2</v>
      </c>
      <c r="F84" s="30">
        <f t="shared" si="7"/>
        <v>0</v>
      </c>
      <c r="G84" s="30">
        <f t="shared" si="8"/>
        <v>0</v>
      </c>
      <c r="H84" s="31">
        <f t="shared" si="9"/>
        <v>0</v>
      </c>
      <c r="I84" s="33" t="str">
        <f t="shared" si="10"/>
        <v/>
      </c>
    </row>
    <row r="85" spans="1:9">
      <c r="A85" s="28">
        <v>84</v>
      </c>
      <c r="B85" s="28"/>
      <c r="C85" s="28"/>
      <c r="D85" s="29"/>
      <c r="E85" s="30">
        <v>0.2</v>
      </c>
      <c r="F85" s="30">
        <f t="shared" si="7"/>
        <v>0</v>
      </c>
      <c r="G85" s="30">
        <f t="shared" si="8"/>
        <v>0</v>
      </c>
      <c r="H85" s="31">
        <f t="shared" si="9"/>
        <v>0</v>
      </c>
      <c r="I85" s="33" t="str">
        <f t="shared" si="10"/>
        <v/>
      </c>
    </row>
    <row r="86" spans="1:9">
      <c r="A86" s="28">
        <v>85</v>
      </c>
      <c r="B86" s="28"/>
      <c r="C86" s="28"/>
      <c r="D86" s="29"/>
      <c r="E86" s="30">
        <v>0.2</v>
      </c>
      <c r="F86" s="30">
        <f t="shared" si="7"/>
        <v>0</v>
      </c>
      <c r="G86" s="30">
        <f t="shared" si="8"/>
        <v>0</v>
      </c>
      <c r="H86" s="31">
        <f t="shared" si="9"/>
        <v>0</v>
      </c>
      <c r="I86" s="33" t="str">
        <f t="shared" si="10"/>
        <v/>
      </c>
    </row>
    <row r="87" spans="1:9">
      <c r="A87" s="28">
        <v>86</v>
      </c>
      <c r="B87" s="28"/>
      <c r="C87" s="28"/>
      <c r="D87" s="29"/>
      <c r="E87" s="30">
        <v>0.2</v>
      </c>
      <c r="F87" s="30">
        <f t="shared" si="7"/>
        <v>0</v>
      </c>
      <c r="G87" s="30">
        <f t="shared" si="8"/>
        <v>0</v>
      </c>
      <c r="H87" s="31">
        <f t="shared" si="9"/>
        <v>0</v>
      </c>
      <c r="I87" s="33" t="str">
        <f t="shared" si="10"/>
        <v/>
      </c>
    </row>
    <row r="88" spans="1:9">
      <c r="A88" s="28">
        <v>87</v>
      </c>
      <c r="B88" s="28"/>
      <c r="C88" s="28"/>
      <c r="D88" s="29"/>
      <c r="E88" s="30">
        <v>0.2</v>
      </c>
      <c r="F88" s="30">
        <f t="shared" si="7"/>
        <v>0</v>
      </c>
      <c r="G88" s="30">
        <f t="shared" si="8"/>
        <v>0</v>
      </c>
      <c r="H88" s="31">
        <f t="shared" si="9"/>
        <v>0</v>
      </c>
      <c r="I88" s="33" t="str">
        <f t="shared" si="10"/>
        <v/>
      </c>
    </row>
    <row r="89" spans="1:9">
      <c r="A89" s="28">
        <v>88</v>
      </c>
      <c r="B89" s="28"/>
      <c r="C89" s="28"/>
      <c r="D89" s="29"/>
      <c r="E89" s="30">
        <v>0.2</v>
      </c>
      <c r="F89" s="30">
        <f t="shared" si="7"/>
        <v>0</v>
      </c>
      <c r="G89" s="30">
        <f t="shared" si="8"/>
        <v>0</v>
      </c>
      <c r="H89" s="31">
        <f t="shared" si="9"/>
        <v>0</v>
      </c>
      <c r="I89" s="33" t="str">
        <f t="shared" si="10"/>
        <v/>
      </c>
    </row>
    <row r="90" spans="1:9">
      <c r="A90" s="28">
        <v>89</v>
      </c>
      <c r="B90" s="28"/>
      <c r="C90" s="28"/>
      <c r="D90" s="29"/>
      <c r="E90" s="30">
        <v>0.2</v>
      </c>
      <c r="F90" s="30">
        <f t="shared" si="7"/>
        <v>0</v>
      </c>
      <c r="G90" s="30">
        <f t="shared" si="8"/>
        <v>0</v>
      </c>
      <c r="H90" s="31">
        <f t="shared" si="9"/>
        <v>0</v>
      </c>
      <c r="I90" s="33" t="str">
        <f t="shared" si="10"/>
        <v/>
      </c>
    </row>
    <row r="91" spans="1:9">
      <c r="A91" s="28">
        <v>90</v>
      </c>
      <c r="B91" s="28"/>
      <c r="C91" s="28"/>
      <c r="D91" s="29"/>
      <c r="E91" s="30">
        <v>0.2</v>
      </c>
      <c r="F91" s="30">
        <f t="shared" si="7"/>
        <v>0</v>
      </c>
      <c r="G91" s="30">
        <f t="shared" si="8"/>
        <v>0</v>
      </c>
      <c r="H91" s="31">
        <f t="shared" si="9"/>
        <v>0</v>
      </c>
      <c r="I91" s="33" t="str">
        <f t="shared" si="10"/>
        <v/>
      </c>
    </row>
    <row r="92" spans="1:9">
      <c r="A92" s="28">
        <v>91</v>
      </c>
      <c r="B92" s="28"/>
      <c r="C92" s="28"/>
      <c r="D92" s="29"/>
      <c r="E92" s="30">
        <v>0.2</v>
      </c>
      <c r="F92" s="30">
        <f t="shared" si="7"/>
        <v>0</v>
      </c>
      <c r="G92" s="30">
        <f t="shared" si="8"/>
        <v>0</v>
      </c>
      <c r="H92" s="31">
        <f t="shared" si="9"/>
        <v>0</v>
      </c>
      <c r="I92" s="33" t="str">
        <f t="shared" si="10"/>
        <v/>
      </c>
    </row>
    <row r="93" spans="1:9">
      <c r="A93" s="28">
        <v>92</v>
      </c>
      <c r="B93" s="28"/>
      <c r="C93" s="28"/>
      <c r="D93" s="29"/>
      <c r="E93" s="30">
        <v>0.2</v>
      </c>
      <c r="F93" s="30">
        <f t="shared" si="7"/>
        <v>0</v>
      </c>
      <c r="G93" s="30">
        <f t="shared" si="8"/>
        <v>0</v>
      </c>
      <c r="H93" s="31">
        <f t="shared" si="9"/>
        <v>0</v>
      </c>
      <c r="I93" s="33" t="str">
        <f t="shared" si="10"/>
        <v/>
      </c>
    </row>
    <row r="94" spans="1:9">
      <c r="A94" s="28">
        <v>93</v>
      </c>
      <c r="B94" s="28"/>
      <c r="C94" s="28"/>
      <c r="D94" s="29"/>
      <c r="E94" s="30">
        <v>0.2</v>
      </c>
      <c r="F94" s="30">
        <f t="shared" si="7"/>
        <v>0</v>
      </c>
      <c r="G94" s="30">
        <f t="shared" si="8"/>
        <v>0</v>
      </c>
      <c r="H94" s="31">
        <f t="shared" si="9"/>
        <v>0</v>
      </c>
      <c r="I94" s="33" t="str">
        <f t="shared" si="10"/>
        <v/>
      </c>
    </row>
    <row r="95" spans="1:9">
      <c r="A95" s="28">
        <v>94</v>
      </c>
      <c r="B95" s="28"/>
      <c r="C95" s="28"/>
      <c r="D95" s="29"/>
      <c r="E95" s="30">
        <v>0.2</v>
      </c>
      <c r="F95" s="30">
        <f t="shared" si="7"/>
        <v>0</v>
      </c>
      <c r="G95" s="30">
        <f t="shared" si="8"/>
        <v>0</v>
      </c>
      <c r="H95" s="31">
        <f t="shared" si="9"/>
        <v>0</v>
      </c>
      <c r="I95" s="33" t="str">
        <f t="shared" si="10"/>
        <v/>
      </c>
    </row>
    <row r="96" spans="1:9">
      <c r="A96" s="28">
        <v>95</v>
      </c>
      <c r="B96" s="28"/>
      <c r="C96" s="28"/>
      <c r="D96" s="29"/>
      <c r="E96" s="30">
        <v>0.2</v>
      </c>
      <c r="F96" s="30">
        <f t="shared" si="7"/>
        <v>0</v>
      </c>
      <c r="G96" s="30">
        <f t="shared" si="8"/>
        <v>0</v>
      </c>
      <c r="H96" s="31">
        <f t="shared" si="9"/>
        <v>0</v>
      </c>
      <c r="I96" s="33" t="str">
        <f t="shared" si="10"/>
        <v/>
      </c>
    </row>
    <row r="97" spans="1:9">
      <c r="A97" s="28">
        <v>96</v>
      </c>
      <c r="B97" s="28"/>
      <c r="C97" s="28"/>
      <c r="D97" s="29"/>
      <c r="E97" s="30">
        <v>0.2</v>
      </c>
      <c r="F97" s="30">
        <f t="shared" si="7"/>
        <v>0</v>
      </c>
      <c r="G97" s="30">
        <f t="shared" si="8"/>
        <v>0</v>
      </c>
      <c r="H97" s="31">
        <f t="shared" si="9"/>
        <v>0</v>
      </c>
      <c r="I97" s="33" t="str">
        <f t="shared" si="10"/>
        <v/>
      </c>
    </row>
    <row r="98" spans="1:9">
      <c r="A98" s="28">
        <v>97</v>
      </c>
      <c r="B98" s="28"/>
      <c r="C98" s="28"/>
      <c r="D98" s="29"/>
      <c r="E98" s="30">
        <v>0.2</v>
      </c>
      <c r="F98" s="30">
        <f t="shared" ref="F98:F129" si="11">ROUND(G98-D98,2)</f>
        <v>0</v>
      </c>
      <c r="G98" s="30">
        <f t="shared" ref="G98:G129" si="12">IF(D98&lt;=800,D98,IF(D98&gt;3552,ROUND(D98/0.888,2),MAX(ROUND((D98-112)/0.86,2),0)))</f>
        <v>0</v>
      </c>
      <c r="H98" s="31">
        <f t="shared" ref="H98:H129" si="13">IF(G98&gt;4000,ROUND(ROUND(ROUND(G98*0.8,2)*0.7,2)*20%,2),MAX(ROUND(ROUND((G98-800)*0.7,2)*E98,2),0))</f>
        <v>0</v>
      </c>
      <c r="I98" s="33" t="str">
        <f t="shared" si="10"/>
        <v/>
      </c>
    </row>
    <row r="99" spans="1:9">
      <c r="A99" s="28">
        <v>98</v>
      </c>
      <c r="B99" s="28"/>
      <c r="C99" s="28"/>
      <c r="D99" s="29"/>
      <c r="E99" s="30">
        <v>0.2</v>
      </c>
      <c r="F99" s="30">
        <f t="shared" si="11"/>
        <v>0</v>
      </c>
      <c r="G99" s="30">
        <f t="shared" si="12"/>
        <v>0</v>
      </c>
      <c r="H99" s="31">
        <f t="shared" si="13"/>
        <v>0</v>
      </c>
      <c r="I99" s="33" t="str">
        <f t="shared" si="10"/>
        <v/>
      </c>
    </row>
    <row r="100" spans="1:9">
      <c r="A100" s="28">
        <v>99</v>
      </c>
      <c r="B100" s="28"/>
      <c r="C100" s="28"/>
      <c r="D100" s="29"/>
      <c r="E100" s="30">
        <v>0.2</v>
      </c>
      <c r="F100" s="30">
        <f t="shared" si="11"/>
        <v>0</v>
      </c>
      <c r="G100" s="30">
        <f t="shared" si="12"/>
        <v>0</v>
      </c>
      <c r="H100" s="31">
        <f t="shared" si="13"/>
        <v>0</v>
      </c>
      <c r="I100" s="33" t="str">
        <f t="shared" si="10"/>
        <v/>
      </c>
    </row>
    <row r="101" spans="1:9">
      <c r="A101" s="28">
        <v>100</v>
      </c>
      <c r="B101" s="28"/>
      <c r="C101" s="28"/>
      <c r="D101" s="29"/>
      <c r="E101" s="30">
        <v>0.2</v>
      </c>
      <c r="F101" s="30">
        <f t="shared" si="11"/>
        <v>0</v>
      </c>
      <c r="G101" s="30">
        <f t="shared" si="12"/>
        <v>0</v>
      </c>
      <c r="H101" s="31">
        <f t="shared" si="13"/>
        <v>0</v>
      </c>
      <c r="I101" s="33" t="str">
        <f t="shared" si="10"/>
        <v/>
      </c>
    </row>
    <row r="102" spans="1:9">
      <c r="A102" s="28">
        <v>101</v>
      </c>
      <c r="B102" s="28"/>
      <c r="C102" s="28"/>
      <c r="D102" s="29"/>
      <c r="E102" s="30">
        <v>0.2</v>
      </c>
      <c r="F102" s="30">
        <f t="shared" si="11"/>
        <v>0</v>
      </c>
      <c r="G102" s="30">
        <f t="shared" si="12"/>
        <v>0</v>
      </c>
      <c r="H102" s="31">
        <f t="shared" si="13"/>
        <v>0</v>
      </c>
      <c r="I102" s="33" t="str">
        <f t="shared" si="10"/>
        <v/>
      </c>
    </row>
    <row r="103" spans="1:9">
      <c r="A103" s="28">
        <v>102</v>
      </c>
      <c r="B103" s="28"/>
      <c r="C103" s="28"/>
      <c r="D103" s="29"/>
      <c r="E103" s="30">
        <v>0.2</v>
      </c>
      <c r="F103" s="30">
        <f t="shared" si="11"/>
        <v>0</v>
      </c>
      <c r="G103" s="30">
        <f t="shared" si="12"/>
        <v>0</v>
      </c>
      <c r="H103" s="31">
        <f t="shared" si="13"/>
        <v>0</v>
      </c>
      <c r="I103" s="33" t="str">
        <f t="shared" si="10"/>
        <v/>
      </c>
    </row>
    <row r="104" spans="1:9">
      <c r="A104" s="28">
        <v>103</v>
      </c>
      <c r="B104" s="28"/>
      <c r="C104" s="28"/>
      <c r="D104" s="29"/>
      <c r="E104" s="30">
        <v>0.2</v>
      </c>
      <c r="F104" s="30">
        <f t="shared" si="11"/>
        <v>0</v>
      </c>
      <c r="G104" s="30">
        <f t="shared" si="12"/>
        <v>0</v>
      </c>
      <c r="H104" s="31">
        <f t="shared" si="13"/>
        <v>0</v>
      </c>
      <c r="I104" s="33" t="str">
        <f t="shared" si="10"/>
        <v/>
      </c>
    </row>
    <row r="105" spans="1:9">
      <c r="A105" s="28">
        <v>104</v>
      </c>
      <c r="B105" s="28"/>
      <c r="C105" s="28"/>
      <c r="D105" s="29"/>
      <c r="E105" s="30">
        <v>0.2</v>
      </c>
      <c r="F105" s="30">
        <f t="shared" si="11"/>
        <v>0</v>
      </c>
      <c r="G105" s="30">
        <f t="shared" si="12"/>
        <v>0</v>
      </c>
      <c r="H105" s="31">
        <f t="shared" si="13"/>
        <v>0</v>
      </c>
      <c r="I105" s="33" t="str">
        <f t="shared" si="10"/>
        <v/>
      </c>
    </row>
    <row r="106" spans="1:9">
      <c r="A106" s="28">
        <v>105</v>
      </c>
      <c r="B106" s="28"/>
      <c r="C106" s="28"/>
      <c r="D106" s="29"/>
      <c r="E106" s="30">
        <v>0.2</v>
      </c>
      <c r="F106" s="30">
        <f t="shared" si="11"/>
        <v>0</v>
      </c>
      <c r="G106" s="30">
        <f t="shared" si="12"/>
        <v>0</v>
      </c>
      <c r="H106" s="31">
        <f t="shared" si="13"/>
        <v>0</v>
      </c>
      <c r="I106" s="33" t="str">
        <f t="shared" si="10"/>
        <v/>
      </c>
    </row>
    <row r="107" spans="1:9">
      <c r="A107" s="28">
        <v>106</v>
      </c>
      <c r="B107" s="28"/>
      <c r="C107" s="28"/>
      <c r="D107" s="29"/>
      <c r="E107" s="30">
        <v>0.2</v>
      </c>
      <c r="F107" s="30">
        <f t="shared" si="11"/>
        <v>0</v>
      </c>
      <c r="G107" s="30">
        <f t="shared" si="12"/>
        <v>0</v>
      </c>
      <c r="H107" s="31">
        <f t="shared" si="13"/>
        <v>0</v>
      </c>
      <c r="I107" s="33" t="str">
        <f t="shared" si="10"/>
        <v/>
      </c>
    </row>
    <row r="108" spans="1:9">
      <c r="A108" s="28">
        <v>107</v>
      </c>
      <c r="B108" s="28"/>
      <c r="C108" s="28"/>
      <c r="D108" s="29"/>
      <c r="E108" s="30">
        <v>0.2</v>
      </c>
      <c r="F108" s="30">
        <f t="shared" si="11"/>
        <v>0</v>
      </c>
      <c r="G108" s="30">
        <f t="shared" si="12"/>
        <v>0</v>
      </c>
      <c r="H108" s="31">
        <f t="shared" si="13"/>
        <v>0</v>
      </c>
      <c r="I108" s="33" t="str">
        <f t="shared" si="10"/>
        <v/>
      </c>
    </row>
    <row r="109" spans="1:9">
      <c r="A109" s="28">
        <v>108</v>
      </c>
      <c r="B109" s="28"/>
      <c r="C109" s="28"/>
      <c r="D109" s="29"/>
      <c r="E109" s="30">
        <v>0.2</v>
      </c>
      <c r="F109" s="30">
        <f t="shared" si="11"/>
        <v>0</v>
      </c>
      <c r="G109" s="30">
        <f t="shared" si="12"/>
        <v>0</v>
      </c>
      <c r="H109" s="31">
        <f t="shared" si="13"/>
        <v>0</v>
      </c>
      <c r="I109" s="33" t="str">
        <f t="shared" si="10"/>
        <v/>
      </c>
    </row>
    <row r="110" spans="1:9">
      <c r="A110" s="28">
        <v>109</v>
      </c>
      <c r="B110" s="28"/>
      <c r="C110" s="28"/>
      <c r="D110" s="29"/>
      <c r="E110" s="30">
        <v>0.2</v>
      </c>
      <c r="F110" s="30">
        <f t="shared" si="11"/>
        <v>0</v>
      </c>
      <c r="G110" s="30">
        <f t="shared" si="12"/>
        <v>0</v>
      </c>
      <c r="H110" s="31">
        <f t="shared" si="13"/>
        <v>0</v>
      </c>
      <c r="I110" s="33" t="str">
        <f t="shared" si="10"/>
        <v/>
      </c>
    </row>
    <row r="111" spans="1:9">
      <c r="A111" s="28">
        <v>110</v>
      </c>
      <c r="B111" s="28"/>
      <c r="C111" s="28"/>
      <c r="D111" s="29"/>
      <c r="E111" s="30">
        <v>0.2</v>
      </c>
      <c r="F111" s="30">
        <f t="shared" si="11"/>
        <v>0</v>
      </c>
      <c r="G111" s="30">
        <f t="shared" si="12"/>
        <v>0</v>
      </c>
      <c r="H111" s="31">
        <f t="shared" si="13"/>
        <v>0</v>
      </c>
      <c r="I111" s="33" t="str">
        <f t="shared" si="10"/>
        <v/>
      </c>
    </row>
    <row r="112" spans="1:9">
      <c r="A112" s="28">
        <v>111</v>
      </c>
      <c r="B112" s="28"/>
      <c r="C112" s="28"/>
      <c r="D112" s="29"/>
      <c r="E112" s="30">
        <v>0.2</v>
      </c>
      <c r="F112" s="30">
        <f t="shared" si="11"/>
        <v>0</v>
      </c>
      <c r="G112" s="30">
        <f t="shared" si="12"/>
        <v>0</v>
      </c>
      <c r="H112" s="31">
        <f t="shared" si="13"/>
        <v>0</v>
      </c>
      <c r="I112" s="33" t="str">
        <f t="shared" si="10"/>
        <v/>
      </c>
    </row>
    <row r="113" spans="1:9">
      <c r="A113" s="28">
        <v>112</v>
      </c>
      <c r="B113" s="28"/>
      <c r="C113" s="28"/>
      <c r="D113" s="29"/>
      <c r="E113" s="30">
        <v>0.2</v>
      </c>
      <c r="F113" s="30">
        <f t="shared" si="11"/>
        <v>0</v>
      </c>
      <c r="G113" s="30">
        <f t="shared" si="12"/>
        <v>0</v>
      </c>
      <c r="H113" s="31">
        <f t="shared" si="13"/>
        <v>0</v>
      </c>
      <c r="I113" s="33" t="str">
        <f t="shared" si="10"/>
        <v/>
      </c>
    </row>
    <row r="114" spans="1:9">
      <c r="A114" s="28">
        <v>113</v>
      </c>
      <c r="B114" s="28"/>
      <c r="C114" s="28"/>
      <c r="D114" s="29"/>
      <c r="E114" s="30">
        <v>0.2</v>
      </c>
      <c r="F114" s="30">
        <f t="shared" si="11"/>
        <v>0</v>
      </c>
      <c r="G114" s="30">
        <f t="shared" si="12"/>
        <v>0</v>
      </c>
      <c r="H114" s="31">
        <f t="shared" si="13"/>
        <v>0</v>
      </c>
      <c r="I114" s="33" t="str">
        <f t="shared" si="10"/>
        <v/>
      </c>
    </row>
    <row r="115" spans="1:9">
      <c r="A115" s="28">
        <v>114</v>
      </c>
      <c r="B115" s="28"/>
      <c r="C115" s="28"/>
      <c r="D115" s="29"/>
      <c r="E115" s="30">
        <v>0.2</v>
      </c>
      <c r="F115" s="30">
        <f t="shared" si="11"/>
        <v>0</v>
      </c>
      <c r="G115" s="30">
        <f t="shared" si="12"/>
        <v>0</v>
      </c>
      <c r="H115" s="31">
        <f t="shared" si="13"/>
        <v>0</v>
      </c>
      <c r="I115" s="33" t="str">
        <f t="shared" si="10"/>
        <v/>
      </c>
    </row>
    <row r="116" spans="1:9">
      <c r="A116" s="28">
        <v>115</v>
      </c>
      <c r="B116" s="28"/>
      <c r="C116" s="28"/>
      <c r="D116" s="29"/>
      <c r="E116" s="30">
        <v>0.2</v>
      </c>
      <c r="F116" s="30">
        <f t="shared" si="11"/>
        <v>0</v>
      </c>
      <c r="G116" s="30">
        <f t="shared" si="12"/>
        <v>0</v>
      </c>
      <c r="H116" s="31">
        <f t="shared" si="13"/>
        <v>0</v>
      </c>
      <c r="I116" s="33" t="str">
        <f t="shared" si="10"/>
        <v/>
      </c>
    </row>
    <row r="117" spans="1:9">
      <c r="A117" s="28">
        <v>116</v>
      </c>
      <c r="B117" s="28"/>
      <c r="C117" s="28"/>
      <c r="D117" s="29"/>
      <c r="E117" s="30">
        <v>0.2</v>
      </c>
      <c r="F117" s="30">
        <f t="shared" si="11"/>
        <v>0</v>
      </c>
      <c r="G117" s="30">
        <f t="shared" si="12"/>
        <v>0</v>
      </c>
      <c r="H117" s="31">
        <f t="shared" si="13"/>
        <v>0</v>
      </c>
      <c r="I117" s="33" t="str">
        <f t="shared" si="10"/>
        <v/>
      </c>
    </row>
    <row r="118" spans="1:9">
      <c r="A118" s="28">
        <v>117</v>
      </c>
      <c r="B118" s="28"/>
      <c r="C118" s="28"/>
      <c r="D118" s="29"/>
      <c r="E118" s="30">
        <v>0.2</v>
      </c>
      <c r="F118" s="30">
        <f t="shared" si="11"/>
        <v>0</v>
      </c>
      <c r="G118" s="30">
        <f t="shared" si="12"/>
        <v>0</v>
      </c>
      <c r="H118" s="31">
        <f t="shared" si="13"/>
        <v>0</v>
      </c>
      <c r="I118" s="33" t="str">
        <f t="shared" si="10"/>
        <v/>
      </c>
    </row>
    <row r="119" spans="1:9">
      <c r="A119" s="28">
        <v>118</v>
      </c>
      <c r="B119" s="28"/>
      <c r="C119" s="28"/>
      <c r="D119" s="29"/>
      <c r="E119" s="30">
        <v>0.2</v>
      </c>
      <c r="F119" s="30">
        <f t="shared" si="11"/>
        <v>0</v>
      </c>
      <c r="G119" s="30">
        <f t="shared" si="12"/>
        <v>0</v>
      </c>
      <c r="H119" s="31">
        <f t="shared" si="13"/>
        <v>0</v>
      </c>
      <c r="I119" s="33" t="str">
        <f t="shared" si="10"/>
        <v/>
      </c>
    </row>
    <row r="120" spans="1:9">
      <c r="A120" s="28">
        <v>119</v>
      </c>
      <c r="B120" s="28"/>
      <c r="C120" s="28"/>
      <c r="D120" s="29"/>
      <c r="E120" s="30">
        <v>0.2</v>
      </c>
      <c r="F120" s="30">
        <f t="shared" si="11"/>
        <v>0</v>
      </c>
      <c r="G120" s="30">
        <f t="shared" si="12"/>
        <v>0</v>
      </c>
      <c r="H120" s="31">
        <f t="shared" si="13"/>
        <v>0</v>
      </c>
      <c r="I120" s="33" t="str">
        <f t="shared" si="10"/>
        <v/>
      </c>
    </row>
    <row r="121" spans="1:9">
      <c r="A121" s="28">
        <v>120</v>
      </c>
      <c r="B121" s="28"/>
      <c r="C121" s="28"/>
      <c r="D121" s="29"/>
      <c r="E121" s="30">
        <v>0.2</v>
      </c>
      <c r="F121" s="30">
        <f t="shared" si="11"/>
        <v>0</v>
      </c>
      <c r="G121" s="30">
        <f t="shared" si="12"/>
        <v>0</v>
      </c>
      <c r="H121" s="31">
        <f t="shared" si="13"/>
        <v>0</v>
      </c>
      <c r="I121" s="33" t="str">
        <f t="shared" si="10"/>
        <v/>
      </c>
    </row>
    <row r="122" spans="1:9">
      <c r="A122" s="28">
        <v>121</v>
      </c>
      <c r="B122" s="28"/>
      <c r="C122" s="28"/>
      <c r="D122" s="29"/>
      <c r="E122" s="30">
        <v>0.2</v>
      </c>
      <c r="F122" s="30">
        <f t="shared" si="11"/>
        <v>0</v>
      </c>
      <c r="G122" s="30">
        <f t="shared" si="12"/>
        <v>0</v>
      </c>
      <c r="H122" s="31">
        <f t="shared" si="13"/>
        <v>0</v>
      </c>
      <c r="I122" s="33" t="str">
        <f t="shared" si="10"/>
        <v/>
      </c>
    </row>
    <row r="123" spans="1:9">
      <c r="A123" s="28">
        <v>122</v>
      </c>
      <c r="B123" s="28"/>
      <c r="C123" s="28"/>
      <c r="D123" s="29"/>
      <c r="E123" s="30">
        <v>0.2</v>
      </c>
      <c r="F123" s="30">
        <f t="shared" si="11"/>
        <v>0</v>
      </c>
      <c r="G123" s="30">
        <f t="shared" si="12"/>
        <v>0</v>
      </c>
      <c r="H123" s="31">
        <f t="shared" si="13"/>
        <v>0</v>
      </c>
      <c r="I123" s="33" t="str">
        <f t="shared" si="10"/>
        <v/>
      </c>
    </row>
    <row r="124" spans="1:9">
      <c r="A124" s="28">
        <v>123</v>
      </c>
      <c r="B124" s="28"/>
      <c r="C124" s="28"/>
      <c r="D124" s="29"/>
      <c r="E124" s="30">
        <v>0.2</v>
      </c>
      <c r="F124" s="30">
        <f t="shared" si="11"/>
        <v>0</v>
      </c>
      <c r="G124" s="30">
        <f t="shared" si="12"/>
        <v>0</v>
      </c>
      <c r="H124" s="31">
        <f t="shared" si="13"/>
        <v>0</v>
      </c>
      <c r="I124" s="33" t="str">
        <f t="shared" si="10"/>
        <v/>
      </c>
    </row>
    <row r="125" spans="1:9">
      <c r="A125" s="28">
        <v>124</v>
      </c>
      <c r="B125" s="28"/>
      <c r="C125" s="28"/>
      <c r="D125" s="29"/>
      <c r="E125" s="30">
        <v>0.2</v>
      </c>
      <c r="F125" s="30">
        <f t="shared" si="11"/>
        <v>0</v>
      </c>
      <c r="G125" s="30">
        <f t="shared" si="12"/>
        <v>0</v>
      </c>
      <c r="H125" s="31">
        <f t="shared" si="13"/>
        <v>0</v>
      </c>
      <c r="I125" s="33" t="str">
        <f t="shared" si="10"/>
        <v/>
      </c>
    </row>
    <row r="126" spans="1:9">
      <c r="A126" s="28">
        <v>125</v>
      </c>
      <c r="B126" s="28"/>
      <c r="C126" s="28"/>
      <c r="D126" s="29"/>
      <c r="E126" s="30">
        <v>0.2</v>
      </c>
      <c r="F126" s="30">
        <f t="shared" si="11"/>
        <v>0</v>
      </c>
      <c r="G126" s="30">
        <f t="shared" si="12"/>
        <v>0</v>
      </c>
      <c r="H126" s="31">
        <f t="shared" si="13"/>
        <v>0</v>
      </c>
      <c r="I126" s="33" t="str">
        <f t="shared" si="10"/>
        <v/>
      </c>
    </row>
    <row r="127" spans="1:9">
      <c r="A127" s="28">
        <v>126</v>
      </c>
      <c r="B127" s="28"/>
      <c r="C127" s="28"/>
      <c r="D127" s="29"/>
      <c r="E127" s="30">
        <v>0.2</v>
      </c>
      <c r="F127" s="30">
        <f t="shared" si="11"/>
        <v>0</v>
      </c>
      <c r="G127" s="30">
        <f t="shared" si="12"/>
        <v>0</v>
      </c>
      <c r="H127" s="31">
        <f t="shared" si="13"/>
        <v>0</v>
      </c>
      <c r="I127" s="33" t="str">
        <f t="shared" si="10"/>
        <v/>
      </c>
    </row>
    <row r="128" spans="1:9">
      <c r="A128" s="28">
        <v>127</v>
      </c>
      <c r="B128" s="28"/>
      <c r="C128" s="28"/>
      <c r="D128" s="29"/>
      <c r="E128" s="30">
        <v>0.2</v>
      </c>
      <c r="F128" s="30">
        <f t="shared" si="11"/>
        <v>0</v>
      </c>
      <c r="G128" s="30">
        <f t="shared" si="12"/>
        <v>0</v>
      </c>
      <c r="H128" s="31">
        <f t="shared" si="13"/>
        <v>0</v>
      </c>
      <c r="I128" s="33" t="str">
        <f t="shared" si="10"/>
        <v/>
      </c>
    </row>
    <row r="129" spans="1:9">
      <c r="A129" s="28">
        <v>128</v>
      </c>
      <c r="B129" s="28"/>
      <c r="C129" s="28"/>
      <c r="D129" s="29"/>
      <c r="E129" s="30">
        <v>0.2</v>
      </c>
      <c r="F129" s="30">
        <f t="shared" si="11"/>
        <v>0</v>
      </c>
      <c r="G129" s="30">
        <f t="shared" si="12"/>
        <v>0</v>
      </c>
      <c r="H129" s="31">
        <f t="shared" si="13"/>
        <v>0</v>
      </c>
      <c r="I129" s="33" t="str">
        <f t="shared" si="10"/>
        <v/>
      </c>
    </row>
    <row r="130" spans="1:9">
      <c r="A130" s="28">
        <v>129</v>
      </c>
      <c r="B130" s="28"/>
      <c r="C130" s="28"/>
      <c r="D130" s="29"/>
      <c r="E130" s="30">
        <v>0.2</v>
      </c>
      <c r="F130" s="30">
        <f t="shared" ref="F130:F161" si="14">ROUND(G130-D130,2)</f>
        <v>0</v>
      </c>
      <c r="G130" s="30">
        <f t="shared" ref="G130:G161" si="15">IF(D130&lt;=800,D130,IF(D130&gt;3552,ROUND(D130/0.888,2),MAX(ROUND((D130-112)/0.86,2),0)))</f>
        <v>0</v>
      </c>
      <c r="H130" s="31">
        <f t="shared" ref="H130:H161" si="16">IF(G130&gt;4000,ROUND(ROUND(ROUND(G130*0.8,2)*0.7,2)*20%,2),MAX(ROUND(ROUND((G130-800)*0.7,2)*E130,2),0))</f>
        <v>0</v>
      </c>
      <c r="I130" s="33" t="str">
        <f t="shared" si="10"/>
        <v/>
      </c>
    </row>
    <row r="131" spans="1:9">
      <c r="A131" s="28">
        <v>130</v>
      </c>
      <c r="B131" s="28"/>
      <c r="C131" s="28"/>
      <c r="D131" s="29"/>
      <c r="E131" s="30">
        <v>0.2</v>
      </c>
      <c r="F131" s="30">
        <f t="shared" si="14"/>
        <v>0</v>
      </c>
      <c r="G131" s="30">
        <f t="shared" si="15"/>
        <v>0</v>
      </c>
      <c r="H131" s="31">
        <f t="shared" si="16"/>
        <v>0</v>
      </c>
      <c r="I131" s="33" t="str">
        <f t="shared" ref="I131:I194" si="17">IF(F131=H131,"","计算有误")</f>
        <v/>
      </c>
    </row>
    <row r="132" spans="1:9">
      <c r="A132" s="28">
        <v>131</v>
      </c>
      <c r="B132" s="28"/>
      <c r="C132" s="28"/>
      <c r="D132" s="29"/>
      <c r="E132" s="30">
        <v>0.2</v>
      </c>
      <c r="F132" s="30">
        <f t="shared" si="14"/>
        <v>0</v>
      </c>
      <c r="G132" s="30">
        <f t="shared" si="15"/>
        <v>0</v>
      </c>
      <c r="H132" s="31">
        <f t="shared" si="16"/>
        <v>0</v>
      </c>
      <c r="I132" s="33" t="str">
        <f t="shared" si="17"/>
        <v/>
      </c>
    </row>
    <row r="133" spans="1:9">
      <c r="A133" s="28">
        <v>132</v>
      </c>
      <c r="B133" s="28"/>
      <c r="C133" s="28"/>
      <c r="D133" s="29"/>
      <c r="E133" s="30">
        <v>0.2</v>
      </c>
      <c r="F133" s="30">
        <f t="shared" si="14"/>
        <v>0</v>
      </c>
      <c r="G133" s="30">
        <f t="shared" si="15"/>
        <v>0</v>
      </c>
      <c r="H133" s="31">
        <f t="shared" si="16"/>
        <v>0</v>
      </c>
      <c r="I133" s="33" t="str">
        <f t="shared" si="17"/>
        <v/>
      </c>
    </row>
    <row r="134" spans="1:9">
      <c r="A134" s="28">
        <v>133</v>
      </c>
      <c r="B134" s="28"/>
      <c r="C134" s="28"/>
      <c r="D134" s="29"/>
      <c r="E134" s="30">
        <v>0.2</v>
      </c>
      <c r="F134" s="30">
        <f t="shared" si="14"/>
        <v>0</v>
      </c>
      <c r="G134" s="30">
        <f t="shared" si="15"/>
        <v>0</v>
      </c>
      <c r="H134" s="31">
        <f t="shared" si="16"/>
        <v>0</v>
      </c>
      <c r="I134" s="33" t="str">
        <f t="shared" si="17"/>
        <v/>
      </c>
    </row>
    <row r="135" spans="1:9">
      <c r="A135" s="28">
        <v>134</v>
      </c>
      <c r="B135" s="28"/>
      <c r="C135" s="28"/>
      <c r="D135" s="29"/>
      <c r="E135" s="30">
        <v>0.2</v>
      </c>
      <c r="F135" s="30">
        <f t="shared" si="14"/>
        <v>0</v>
      </c>
      <c r="G135" s="30">
        <f t="shared" si="15"/>
        <v>0</v>
      </c>
      <c r="H135" s="31">
        <f t="shared" si="16"/>
        <v>0</v>
      </c>
      <c r="I135" s="33" t="str">
        <f t="shared" si="17"/>
        <v/>
      </c>
    </row>
    <row r="136" spans="1:9">
      <c r="A136" s="28">
        <v>135</v>
      </c>
      <c r="B136" s="28"/>
      <c r="C136" s="28"/>
      <c r="D136" s="29"/>
      <c r="E136" s="30">
        <v>0.2</v>
      </c>
      <c r="F136" s="30">
        <f t="shared" si="14"/>
        <v>0</v>
      </c>
      <c r="G136" s="30">
        <f t="shared" si="15"/>
        <v>0</v>
      </c>
      <c r="H136" s="31">
        <f t="shared" si="16"/>
        <v>0</v>
      </c>
      <c r="I136" s="33" t="str">
        <f t="shared" si="17"/>
        <v/>
      </c>
    </row>
    <row r="137" spans="1:9">
      <c r="A137" s="28">
        <v>136</v>
      </c>
      <c r="B137" s="28"/>
      <c r="C137" s="28"/>
      <c r="D137" s="29"/>
      <c r="E137" s="30">
        <v>0.2</v>
      </c>
      <c r="F137" s="30">
        <f t="shared" si="14"/>
        <v>0</v>
      </c>
      <c r="G137" s="30">
        <f t="shared" si="15"/>
        <v>0</v>
      </c>
      <c r="H137" s="31">
        <f t="shared" si="16"/>
        <v>0</v>
      </c>
      <c r="I137" s="33" t="str">
        <f t="shared" si="17"/>
        <v/>
      </c>
    </row>
    <row r="138" spans="1:9">
      <c r="A138" s="28">
        <v>137</v>
      </c>
      <c r="B138" s="28"/>
      <c r="C138" s="28"/>
      <c r="D138" s="29"/>
      <c r="E138" s="30">
        <v>0.2</v>
      </c>
      <c r="F138" s="30">
        <f t="shared" si="14"/>
        <v>0</v>
      </c>
      <c r="G138" s="30">
        <f t="shared" si="15"/>
        <v>0</v>
      </c>
      <c r="H138" s="31">
        <f t="shared" si="16"/>
        <v>0</v>
      </c>
      <c r="I138" s="33" t="str">
        <f t="shared" si="17"/>
        <v/>
      </c>
    </row>
    <row r="139" spans="1:9">
      <c r="A139" s="28">
        <v>138</v>
      </c>
      <c r="B139" s="28"/>
      <c r="C139" s="28"/>
      <c r="D139" s="29"/>
      <c r="E139" s="30">
        <v>0.2</v>
      </c>
      <c r="F139" s="30">
        <f t="shared" si="14"/>
        <v>0</v>
      </c>
      <c r="G139" s="30">
        <f t="shared" si="15"/>
        <v>0</v>
      </c>
      <c r="H139" s="31">
        <f t="shared" si="16"/>
        <v>0</v>
      </c>
      <c r="I139" s="33" t="str">
        <f t="shared" si="17"/>
        <v/>
      </c>
    </row>
    <row r="140" spans="1:9">
      <c r="A140" s="28">
        <v>139</v>
      </c>
      <c r="B140" s="28"/>
      <c r="C140" s="28"/>
      <c r="D140" s="29"/>
      <c r="E140" s="30">
        <v>0.2</v>
      </c>
      <c r="F140" s="30">
        <f t="shared" si="14"/>
        <v>0</v>
      </c>
      <c r="G140" s="30">
        <f t="shared" si="15"/>
        <v>0</v>
      </c>
      <c r="H140" s="31">
        <f t="shared" si="16"/>
        <v>0</v>
      </c>
      <c r="I140" s="33" t="str">
        <f t="shared" si="17"/>
        <v/>
      </c>
    </row>
    <row r="141" spans="1:9">
      <c r="A141" s="28">
        <v>140</v>
      </c>
      <c r="B141" s="28"/>
      <c r="C141" s="28"/>
      <c r="D141" s="29"/>
      <c r="E141" s="30">
        <v>0.2</v>
      </c>
      <c r="F141" s="30">
        <f t="shared" si="14"/>
        <v>0</v>
      </c>
      <c r="G141" s="30">
        <f t="shared" si="15"/>
        <v>0</v>
      </c>
      <c r="H141" s="31">
        <f t="shared" si="16"/>
        <v>0</v>
      </c>
      <c r="I141" s="33" t="str">
        <f t="shared" si="17"/>
        <v/>
      </c>
    </row>
    <row r="142" spans="1:9">
      <c r="A142" s="28">
        <v>141</v>
      </c>
      <c r="B142" s="28"/>
      <c r="C142" s="28"/>
      <c r="D142" s="29"/>
      <c r="E142" s="30">
        <v>0.2</v>
      </c>
      <c r="F142" s="30">
        <f t="shared" si="14"/>
        <v>0</v>
      </c>
      <c r="G142" s="30">
        <f t="shared" si="15"/>
        <v>0</v>
      </c>
      <c r="H142" s="31">
        <f t="shared" si="16"/>
        <v>0</v>
      </c>
      <c r="I142" s="33" t="str">
        <f t="shared" si="17"/>
        <v/>
      </c>
    </row>
    <row r="143" spans="1:9">
      <c r="A143" s="28">
        <v>142</v>
      </c>
      <c r="B143" s="28"/>
      <c r="C143" s="28"/>
      <c r="D143" s="29"/>
      <c r="E143" s="30">
        <v>0.2</v>
      </c>
      <c r="F143" s="30">
        <f t="shared" si="14"/>
        <v>0</v>
      </c>
      <c r="G143" s="30">
        <f t="shared" si="15"/>
        <v>0</v>
      </c>
      <c r="H143" s="31">
        <f t="shared" si="16"/>
        <v>0</v>
      </c>
      <c r="I143" s="33" t="str">
        <f t="shared" si="17"/>
        <v/>
      </c>
    </row>
    <row r="144" spans="1:9">
      <c r="A144" s="28">
        <v>143</v>
      </c>
      <c r="B144" s="28"/>
      <c r="C144" s="28"/>
      <c r="D144" s="29"/>
      <c r="E144" s="30">
        <v>0.2</v>
      </c>
      <c r="F144" s="30">
        <f t="shared" si="14"/>
        <v>0</v>
      </c>
      <c r="G144" s="30">
        <f t="shared" si="15"/>
        <v>0</v>
      </c>
      <c r="H144" s="31">
        <f t="shared" si="16"/>
        <v>0</v>
      </c>
      <c r="I144" s="33" t="str">
        <f t="shared" si="17"/>
        <v/>
      </c>
    </row>
    <row r="145" spans="1:9">
      <c r="A145" s="28">
        <v>144</v>
      </c>
      <c r="B145" s="28"/>
      <c r="C145" s="28"/>
      <c r="D145" s="29"/>
      <c r="E145" s="30">
        <v>0.2</v>
      </c>
      <c r="F145" s="30">
        <f t="shared" si="14"/>
        <v>0</v>
      </c>
      <c r="G145" s="30">
        <f t="shared" si="15"/>
        <v>0</v>
      </c>
      <c r="H145" s="31">
        <f t="shared" si="16"/>
        <v>0</v>
      </c>
      <c r="I145" s="33" t="str">
        <f t="shared" si="17"/>
        <v/>
      </c>
    </row>
    <row r="146" spans="1:9">
      <c r="A146" s="28">
        <v>145</v>
      </c>
      <c r="B146" s="28"/>
      <c r="C146" s="28"/>
      <c r="D146" s="29"/>
      <c r="E146" s="30">
        <v>0.2</v>
      </c>
      <c r="F146" s="30">
        <f t="shared" si="14"/>
        <v>0</v>
      </c>
      <c r="G146" s="30">
        <f t="shared" si="15"/>
        <v>0</v>
      </c>
      <c r="H146" s="31">
        <f t="shared" si="16"/>
        <v>0</v>
      </c>
      <c r="I146" s="33" t="str">
        <f t="shared" si="17"/>
        <v/>
      </c>
    </row>
    <row r="147" spans="1:9">
      <c r="A147" s="28">
        <v>146</v>
      </c>
      <c r="B147" s="28"/>
      <c r="C147" s="28"/>
      <c r="D147" s="29"/>
      <c r="E147" s="30">
        <v>0.2</v>
      </c>
      <c r="F147" s="30">
        <f t="shared" si="14"/>
        <v>0</v>
      </c>
      <c r="G147" s="30">
        <f t="shared" si="15"/>
        <v>0</v>
      </c>
      <c r="H147" s="31">
        <f t="shared" si="16"/>
        <v>0</v>
      </c>
      <c r="I147" s="33" t="str">
        <f t="shared" si="17"/>
        <v/>
      </c>
    </row>
    <row r="148" spans="1:9">
      <c r="A148" s="28">
        <v>147</v>
      </c>
      <c r="B148" s="28"/>
      <c r="C148" s="28"/>
      <c r="D148" s="29"/>
      <c r="E148" s="30">
        <v>0.2</v>
      </c>
      <c r="F148" s="30">
        <f t="shared" si="14"/>
        <v>0</v>
      </c>
      <c r="G148" s="30">
        <f t="shared" si="15"/>
        <v>0</v>
      </c>
      <c r="H148" s="31">
        <f t="shared" si="16"/>
        <v>0</v>
      </c>
      <c r="I148" s="33" t="str">
        <f t="shared" si="17"/>
        <v/>
      </c>
    </row>
    <row r="149" spans="1:9">
      <c r="A149" s="28">
        <v>148</v>
      </c>
      <c r="B149" s="28"/>
      <c r="C149" s="28"/>
      <c r="D149" s="29"/>
      <c r="E149" s="30">
        <v>0.2</v>
      </c>
      <c r="F149" s="30">
        <f t="shared" si="14"/>
        <v>0</v>
      </c>
      <c r="G149" s="30">
        <f t="shared" si="15"/>
        <v>0</v>
      </c>
      <c r="H149" s="31">
        <f t="shared" si="16"/>
        <v>0</v>
      </c>
      <c r="I149" s="33" t="str">
        <f t="shared" si="17"/>
        <v/>
      </c>
    </row>
    <row r="150" spans="1:9">
      <c r="A150" s="28">
        <v>149</v>
      </c>
      <c r="B150" s="28"/>
      <c r="C150" s="28"/>
      <c r="D150" s="29"/>
      <c r="E150" s="30">
        <v>0.2</v>
      </c>
      <c r="F150" s="30">
        <f t="shared" si="14"/>
        <v>0</v>
      </c>
      <c r="G150" s="30">
        <f t="shared" si="15"/>
        <v>0</v>
      </c>
      <c r="H150" s="31">
        <f t="shared" si="16"/>
        <v>0</v>
      </c>
      <c r="I150" s="33" t="str">
        <f t="shared" si="17"/>
        <v/>
      </c>
    </row>
    <row r="151" spans="1:9">
      <c r="A151" s="28">
        <v>150</v>
      </c>
      <c r="B151" s="28"/>
      <c r="C151" s="28"/>
      <c r="D151" s="29"/>
      <c r="E151" s="30">
        <v>0.2</v>
      </c>
      <c r="F151" s="30">
        <f t="shared" si="14"/>
        <v>0</v>
      </c>
      <c r="G151" s="30">
        <f t="shared" si="15"/>
        <v>0</v>
      </c>
      <c r="H151" s="31">
        <f t="shared" si="16"/>
        <v>0</v>
      </c>
      <c r="I151" s="33" t="str">
        <f t="shared" si="17"/>
        <v/>
      </c>
    </row>
    <row r="152" spans="1:9">
      <c r="A152" s="28">
        <v>151</v>
      </c>
      <c r="B152" s="28"/>
      <c r="C152" s="28"/>
      <c r="D152" s="29"/>
      <c r="E152" s="30">
        <v>0.2</v>
      </c>
      <c r="F152" s="30">
        <f t="shared" si="14"/>
        <v>0</v>
      </c>
      <c r="G152" s="30">
        <f t="shared" si="15"/>
        <v>0</v>
      </c>
      <c r="H152" s="31">
        <f t="shared" si="16"/>
        <v>0</v>
      </c>
      <c r="I152" s="33" t="str">
        <f t="shared" si="17"/>
        <v/>
      </c>
    </row>
    <row r="153" spans="1:9">
      <c r="A153" s="28">
        <v>152</v>
      </c>
      <c r="B153" s="28"/>
      <c r="C153" s="28"/>
      <c r="D153" s="29"/>
      <c r="E153" s="30">
        <v>0.2</v>
      </c>
      <c r="F153" s="30">
        <f t="shared" si="14"/>
        <v>0</v>
      </c>
      <c r="G153" s="30">
        <f t="shared" si="15"/>
        <v>0</v>
      </c>
      <c r="H153" s="31">
        <f t="shared" si="16"/>
        <v>0</v>
      </c>
      <c r="I153" s="33" t="str">
        <f t="shared" si="17"/>
        <v/>
      </c>
    </row>
    <row r="154" spans="1:9">
      <c r="A154" s="28">
        <v>153</v>
      </c>
      <c r="B154" s="28"/>
      <c r="C154" s="28"/>
      <c r="D154" s="29"/>
      <c r="E154" s="30">
        <v>0.2</v>
      </c>
      <c r="F154" s="30">
        <f t="shared" si="14"/>
        <v>0</v>
      </c>
      <c r="G154" s="30">
        <f t="shared" si="15"/>
        <v>0</v>
      </c>
      <c r="H154" s="31">
        <f t="shared" si="16"/>
        <v>0</v>
      </c>
      <c r="I154" s="33" t="str">
        <f t="shared" si="17"/>
        <v/>
      </c>
    </row>
    <row r="155" spans="1:9">
      <c r="A155" s="28">
        <v>154</v>
      </c>
      <c r="B155" s="28"/>
      <c r="C155" s="28"/>
      <c r="D155" s="29"/>
      <c r="E155" s="30">
        <v>0.2</v>
      </c>
      <c r="F155" s="30">
        <f t="shared" si="14"/>
        <v>0</v>
      </c>
      <c r="G155" s="30">
        <f t="shared" si="15"/>
        <v>0</v>
      </c>
      <c r="H155" s="31">
        <f t="shared" si="16"/>
        <v>0</v>
      </c>
      <c r="I155" s="33" t="str">
        <f t="shared" si="17"/>
        <v/>
      </c>
    </row>
    <row r="156" spans="1:9">
      <c r="A156" s="28">
        <v>155</v>
      </c>
      <c r="B156" s="28"/>
      <c r="C156" s="28"/>
      <c r="D156" s="29"/>
      <c r="E156" s="30">
        <v>0.2</v>
      </c>
      <c r="F156" s="30">
        <f t="shared" si="14"/>
        <v>0</v>
      </c>
      <c r="G156" s="30">
        <f t="shared" si="15"/>
        <v>0</v>
      </c>
      <c r="H156" s="31">
        <f t="shared" si="16"/>
        <v>0</v>
      </c>
      <c r="I156" s="33" t="str">
        <f t="shared" si="17"/>
        <v/>
      </c>
    </row>
    <row r="157" spans="1:9">
      <c r="A157" s="28">
        <v>156</v>
      </c>
      <c r="B157" s="28"/>
      <c r="C157" s="28"/>
      <c r="D157" s="29"/>
      <c r="E157" s="30">
        <v>0.2</v>
      </c>
      <c r="F157" s="30">
        <f t="shared" si="14"/>
        <v>0</v>
      </c>
      <c r="G157" s="30">
        <f t="shared" si="15"/>
        <v>0</v>
      </c>
      <c r="H157" s="31">
        <f t="shared" si="16"/>
        <v>0</v>
      </c>
      <c r="I157" s="33" t="str">
        <f t="shared" si="17"/>
        <v/>
      </c>
    </row>
    <row r="158" spans="1:9">
      <c r="A158" s="28">
        <v>157</v>
      </c>
      <c r="B158" s="28"/>
      <c r="C158" s="28"/>
      <c r="D158" s="29"/>
      <c r="E158" s="30">
        <v>0.2</v>
      </c>
      <c r="F158" s="30">
        <f t="shared" si="14"/>
        <v>0</v>
      </c>
      <c r="G158" s="30">
        <f t="shared" si="15"/>
        <v>0</v>
      </c>
      <c r="H158" s="31">
        <f t="shared" si="16"/>
        <v>0</v>
      </c>
      <c r="I158" s="33" t="str">
        <f t="shared" si="17"/>
        <v/>
      </c>
    </row>
    <row r="159" spans="1:9">
      <c r="A159" s="28">
        <v>158</v>
      </c>
      <c r="B159" s="28"/>
      <c r="C159" s="28"/>
      <c r="D159" s="29"/>
      <c r="E159" s="30">
        <v>0.2</v>
      </c>
      <c r="F159" s="30">
        <f t="shared" si="14"/>
        <v>0</v>
      </c>
      <c r="G159" s="30">
        <f t="shared" si="15"/>
        <v>0</v>
      </c>
      <c r="H159" s="31">
        <f t="shared" si="16"/>
        <v>0</v>
      </c>
      <c r="I159" s="33" t="str">
        <f t="shared" si="17"/>
        <v/>
      </c>
    </row>
    <row r="160" spans="1:9">
      <c r="A160" s="28">
        <v>159</v>
      </c>
      <c r="B160" s="28"/>
      <c r="C160" s="28"/>
      <c r="D160" s="29"/>
      <c r="E160" s="30">
        <v>0.2</v>
      </c>
      <c r="F160" s="30">
        <f t="shared" si="14"/>
        <v>0</v>
      </c>
      <c r="G160" s="30">
        <f t="shared" si="15"/>
        <v>0</v>
      </c>
      <c r="H160" s="31">
        <f t="shared" si="16"/>
        <v>0</v>
      </c>
      <c r="I160" s="33" t="str">
        <f t="shared" si="17"/>
        <v/>
      </c>
    </row>
    <row r="161" spans="1:9">
      <c r="A161" s="28">
        <v>160</v>
      </c>
      <c r="B161" s="28"/>
      <c r="C161" s="28"/>
      <c r="D161" s="29"/>
      <c r="E161" s="30">
        <v>0.2</v>
      </c>
      <c r="F161" s="30">
        <f t="shared" si="14"/>
        <v>0</v>
      </c>
      <c r="G161" s="30">
        <f t="shared" si="15"/>
        <v>0</v>
      </c>
      <c r="H161" s="31">
        <f t="shared" si="16"/>
        <v>0</v>
      </c>
      <c r="I161" s="33" t="str">
        <f t="shared" si="17"/>
        <v/>
      </c>
    </row>
    <row r="162" spans="1:9">
      <c r="A162" s="28">
        <v>161</v>
      </c>
      <c r="B162" s="28"/>
      <c r="C162" s="28"/>
      <c r="D162" s="29"/>
      <c r="E162" s="30">
        <v>0.2</v>
      </c>
      <c r="F162" s="30">
        <f t="shared" ref="F162:F193" si="18">ROUND(G162-D162,2)</f>
        <v>0</v>
      </c>
      <c r="G162" s="30">
        <f t="shared" ref="G162:G193" si="19">IF(D162&lt;=800,D162,IF(D162&gt;3552,ROUND(D162/0.888,2),MAX(ROUND((D162-112)/0.86,2),0)))</f>
        <v>0</v>
      </c>
      <c r="H162" s="31">
        <f t="shared" ref="H162:H193" si="20">IF(G162&gt;4000,ROUND(ROUND(ROUND(G162*0.8,2)*0.7,2)*20%,2),MAX(ROUND(ROUND((G162-800)*0.7,2)*E162,2),0))</f>
        <v>0</v>
      </c>
      <c r="I162" s="33" t="str">
        <f t="shared" si="17"/>
        <v/>
      </c>
    </row>
    <row r="163" spans="1:9">
      <c r="A163" s="28">
        <v>162</v>
      </c>
      <c r="B163" s="28"/>
      <c r="C163" s="28"/>
      <c r="D163" s="29"/>
      <c r="E163" s="30">
        <v>0.2</v>
      </c>
      <c r="F163" s="30">
        <f t="shared" si="18"/>
        <v>0</v>
      </c>
      <c r="G163" s="30">
        <f t="shared" si="19"/>
        <v>0</v>
      </c>
      <c r="H163" s="31">
        <f t="shared" si="20"/>
        <v>0</v>
      </c>
      <c r="I163" s="33" t="str">
        <f t="shared" si="17"/>
        <v/>
      </c>
    </row>
    <row r="164" spans="1:9">
      <c r="A164" s="28">
        <v>163</v>
      </c>
      <c r="B164" s="28"/>
      <c r="C164" s="28"/>
      <c r="D164" s="29"/>
      <c r="E164" s="30">
        <v>0.2</v>
      </c>
      <c r="F164" s="30">
        <f t="shared" si="18"/>
        <v>0</v>
      </c>
      <c r="G164" s="30">
        <f t="shared" si="19"/>
        <v>0</v>
      </c>
      <c r="H164" s="31">
        <f t="shared" si="20"/>
        <v>0</v>
      </c>
      <c r="I164" s="33" t="str">
        <f t="shared" si="17"/>
        <v/>
      </c>
    </row>
    <row r="165" spans="1:9">
      <c r="A165" s="28">
        <v>164</v>
      </c>
      <c r="B165" s="28"/>
      <c r="C165" s="28"/>
      <c r="D165" s="29"/>
      <c r="E165" s="30">
        <v>0.2</v>
      </c>
      <c r="F165" s="30">
        <f t="shared" si="18"/>
        <v>0</v>
      </c>
      <c r="G165" s="30">
        <f t="shared" si="19"/>
        <v>0</v>
      </c>
      <c r="H165" s="31">
        <f t="shared" si="20"/>
        <v>0</v>
      </c>
      <c r="I165" s="33" t="str">
        <f t="shared" si="17"/>
        <v/>
      </c>
    </row>
    <row r="166" spans="1:9">
      <c r="A166" s="28">
        <v>165</v>
      </c>
      <c r="B166" s="28"/>
      <c r="C166" s="28"/>
      <c r="D166" s="29"/>
      <c r="E166" s="30">
        <v>0.2</v>
      </c>
      <c r="F166" s="30">
        <f t="shared" si="18"/>
        <v>0</v>
      </c>
      <c r="G166" s="30">
        <f t="shared" si="19"/>
        <v>0</v>
      </c>
      <c r="H166" s="31">
        <f t="shared" si="20"/>
        <v>0</v>
      </c>
      <c r="I166" s="33" t="str">
        <f t="shared" si="17"/>
        <v/>
      </c>
    </row>
    <row r="167" spans="1:9">
      <c r="A167" s="28">
        <v>166</v>
      </c>
      <c r="B167" s="28"/>
      <c r="C167" s="28"/>
      <c r="D167" s="29"/>
      <c r="E167" s="30">
        <v>0.2</v>
      </c>
      <c r="F167" s="30">
        <f t="shared" si="18"/>
        <v>0</v>
      </c>
      <c r="G167" s="30">
        <f t="shared" si="19"/>
        <v>0</v>
      </c>
      <c r="H167" s="31">
        <f t="shared" si="20"/>
        <v>0</v>
      </c>
      <c r="I167" s="33" t="str">
        <f t="shared" si="17"/>
        <v/>
      </c>
    </row>
    <row r="168" spans="1:9">
      <c r="A168" s="28">
        <v>167</v>
      </c>
      <c r="B168" s="28"/>
      <c r="C168" s="28"/>
      <c r="D168" s="29"/>
      <c r="E168" s="30">
        <v>0.2</v>
      </c>
      <c r="F168" s="30">
        <f t="shared" si="18"/>
        <v>0</v>
      </c>
      <c r="G168" s="30">
        <f t="shared" si="19"/>
        <v>0</v>
      </c>
      <c r="H168" s="31">
        <f t="shared" si="20"/>
        <v>0</v>
      </c>
      <c r="I168" s="33" t="str">
        <f t="shared" si="17"/>
        <v/>
      </c>
    </row>
    <row r="169" spans="1:9">
      <c r="A169" s="28">
        <v>168</v>
      </c>
      <c r="B169" s="28"/>
      <c r="C169" s="28"/>
      <c r="D169" s="29"/>
      <c r="E169" s="30">
        <v>0.2</v>
      </c>
      <c r="F169" s="30">
        <f t="shared" si="18"/>
        <v>0</v>
      </c>
      <c r="G169" s="30">
        <f t="shared" si="19"/>
        <v>0</v>
      </c>
      <c r="H169" s="31">
        <f t="shared" si="20"/>
        <v>0</v>
      </c>
      <c r="I169" s="33" t="str">
        <f t="shared" si="17"/>
        <v/>
      </c>
    </row>
    <row r="170" spans="1:9">
      <c r="A170" s="28">
        <v>169</v>
      </c>
      <c r="B170" s="28"/>
      <c r="C170" s="28"/>
      <c r="D170" s="29"/>
      <c r="E170" s="30">
        <v>0.2</v>
      </c>
      <c r="F170" s="30">
        <f t="shared" si="18"/>
        <v>0</v>
      </c>
      <c r="G170" s="30">
        <f t="shared" si="19"/>
        <v>0</v>
      </c>
      <c r="H170" s="31">
        <f t="shared" si="20"/>
        <v>0</v>
      </c>
      <c r="I170" s="33" t="str">
        <f t="shared" si="17"/>
        <v/>
      </c>
    </row>
    <row r="171" spans="1:9">
      <c r="A171" s="28">
        <v>170</v>
      </c>
      <c r="B171" s="28"/>
      <c r="C171" s="28"/>
      <c r="D171" s="29"/>
      <c r="E171" s="30">
        <v>0.2</v>
      </c>
      <c r="F171" s="30">
        <f t="shared" si="18"/>
        <v>0</v>
      </c>
      <c r="G171" s="30">
        <f t="shared" si="19"/>
        <v>0</v>
      </c>
      <c r="H171" s="31">
        <f t="shared" si="20"/>
        <v>0</v>
      </c>
      <c r="I171" s="33" t="str">
        <f t="shared" si="17"/>
        <v/>
      </c>
    </row>
    <row r="172" spans="1:9">
      <c r="A172" s="28">
        <v>171</v>
      </c>
      <c r="B172" s="28"/>
      <c r="C172" s="28"/>
      <c r="D172" s="29"/>
      <c r="E172" s="30">
        <v>0.2</v>
      </c>
      <c r="F172" s="30">
        <f t="shared" si="18"/>
        <v>0</v>
      </c>
      <c r="G172" s="30">
        <f t="shared" si="19"/>
        <v>0</v>
      </c>
      <c r="H172" s="31">
        <f t="shared" si="20"/>
        <v>0</v>
      </c>
      <c r="I172" s="33" t="str">
        <f t="shared" si="17"/>
        <v/>
      </c>
    </row>
    <row r="173" spans="1:9">
      <c r="A173" s="28">
        <v>172</v>
      </c>
      <c r="B173" s="28"/>
      <c r="C173" s="28"/>
      <c r="D173" s="29"/>
      <c r="E173" s="30">
        <v>0.2</v>
      </c>
      <c r="F173" s="30">
        <f t="shared" si="18"/>
        <v>0</v>
      </c>
      <c r="G173" s="30">
        <f t="shared" si="19"/>
        <v>0</v>
      </c>
      <c r="H173" s="31">
        <f t="shared" si="20"/>
        <v>0</v>
      </c>
      <c r="I173" s="33" t="str">
        <f t="shared" si="17"/>
        <v/>
      </c>
    </row>
    <row r="174" spans="1:9">
      <c r="A174" s="28">
        <v>173</v>
      </c>
      <c r="B174" s="28"/>
      <c r="C174" s="28"/>
      <c r="D174" s="29"/>
      <c r="E174" s="30">
        <v>0.2</v>
      </c>
      <c r="F174" s="30">
        <f t="shared" si="18"/>
        <v>0</v>
      </c>
      <c r="G174" s="30">
        <f t="shared" si="19"/>
        <v>0</v>
      </c>
      <c r="H174" s="31">
        <f t="shared" si="20"/>
        <v>0</v>
      </c>
      <c r="I174" s="33" t="str">
        <f t="shared" si="17"/>
        <v/>
      </c>
    </row>
    <row r="175" spans="1:9">
      <c r="A175" s="28">
        <v>174</v>
      </c>
      <c r="B175" s="28"/>
      <c r="C175" s="28"/>
      <c r="D175" s="29"/>
      <c r="E175" s="30">
        <v>0.2</v>
      </c>
      <c r="F175" s="30">
        <f t="shared" si="18"/>
        <v>0</v>
      </c>
      <c r="G175" s="30">
        <f t="shared" si="19"/>
        <v>0</v>
      </c>
      <c r="H175" s="31">
        <f t="shared" si="20"/>
        <v>0</v>
      </c>
      <c r="I175" s="33" t="str">
        <f t="shared" si="17"/>
        <v/>
      </c>
    </row>
    <row r="176" spans="1:9">
      <c r="A176" s="28">
        <v>175</v>
      </c>
      <c r="B176" s="28"/>
      <c r="C176" s="28"/>
      <c r="D176" s="29"/>
      <c r="E176" s="30">
        <v>0.2</v>
      </c>
      <c r="F176" s="30">
        <f t="shared" si="18"/>
        <v>0</v>
      </c>
      <c r="G176" s="30">
        <f t="shared" si="19"/>
        <v>0</v>
      </c>
      <c r="H176" s="31">
        <f t="shared" si="20"/>
        <v>0</v>
      </c>
      <c r="I176" s="33" t="str">
        <f t="shared" si="17"/>
        <v/>
      </c>
    </row>
    <row r="177" spans="1:9">
      <c r="A177" s="28">
        <v>176</v>
      </c>
      <c r="B177" s="28"/>
      <c r="C177" s="28"/>
      <c r="D177" s="29"/>
      <c r="E177" s="30">
        <v>0.2</v>
      </c>
      <c r="F177" s="30">
        <f t="shared" si="18"/>
        <v>0</v>
      </c>
      <c r="G177" s="30">
        <f t="shared" si="19"/>
        <v>0</v>
      </c>
      <c r="H177" s="31">
        <f t="shared" si="20"/>
        <v>0</v>
      </c>
      <c r="I177" s="33" t="str">
        <f t="shared" si="17"/>
        <v/>
      </c>
    </row>
    <row r="178" spans="1:9">
      <c r="A178" s="28">
        <v>177</v>
      </c>
      <c r="B178" s="28"/>
      <c r="C178" s="28"/>
      <c r="D178" s="29"/>
      <c r="E178" s="30">
        <v>0.2</v>
      </c>
      <c r="F178" s="30">
        <f t="shared" si="18"/>
        <v>0</v>
      </c>
      <c r="G178" s="30">
        <f t="shared" si="19"/>
        <v>0</v>
      </c>
      <c r="H178" s="31">
        <f t="shared" si="20"/>
        <v>0</v>
      </c>
      <c r="I178" s="33" t="str">
        <f t="shared" si="17"/>
        <v/>
      </c>
    </row>
    <row r="179" spans="1:9">
      <c r="A179" s="28">
        <v>178</v>
      </c>
      <c r="B179" s="28"/>
      <c r="C179" s="28"/>
      <c r="D179" s="29"/>
      <c r="E179" s="30">
        <v>0.2</v>
      </c>
      <c r="F179" s="30">
        <f t="shared" si="18"/>
        <v>0</v>
      </c>
      <c r="G179" s="30">
        <f t="shared" si="19"/>
        <v>0</v>
      </c>
      <c r="H179" s="31">
        <f t="shared" si="20"/>
        <v>0</v>
      </c>
      <c r="I179" s="33" t="str">
        <f t="shared" si="17"/>
        <v/>
      </c>
    </row>
    <row r="180" spans="1:9">
      <c r="A180" s="28">
        <v>179</v>
      </c>
      <c r="B180" s="28"/>
      <c r="C180" s="28"/>
      <c r="D180" s="29"/>
      <c r="E180" s="30">
        <v>0.2</v>
      </c>
      <c r="F180" s="30">
        <f t="shared" si="18"/>
        <v>0</v>
      </c>
      <c r="G180" s="30">
        <f t="shared" si="19"/>
        <v>0</v>
      </c>
      <c r="H180" s="31">
        <f t="shared" si="20"/>
        <v>0</v>
      </c>
      <c r="I180" s="33" t="str">
        <f t="shared" si="17"/>
        <v/>
      </c>
    </row>
    <row r="181" spans="1:9">
      <c r="A181" s="28">
        <v>180</v>
      </c>
      <c r="B181" s="28"/>
      <c r="C181" s="28"/>
      <c r="D181" s="29"/>
      <c r="E181" s="30">
        <v>0.2</v>
      </c>
      <c r="F181" s="30">
        <f t="shared" si="18"/>
        <v>0</v>
      </c>
      <c r="G181" s="30">
        <f t="shared" si="19"/>
        <v>0</v>
      </c>
      <c r="H181" s="31">
        <f t="shared" si="20"/>
        <v>0</v>
      </c>
      <c r="I181" s="33" t="str">
        <f t="shared" si="17"/>
        <v/>
      </c>
    </row>
    <row r="182" spans="1:9">
      <c r="A182" s="28">
        <v>181</v>
      </c>
      <c r="B182" s="28"/>
      <c r="C182" s="28"/>
      <c r="D182" s="29"/>
      <c r="E182" s="30">
        <v>0.2</v>
      </c>
      <c r="F182" s="30">
        <f t="shared" si="18"/>
        <v>0</v>
      </c>
      <c r="G182" s="30">
        <f t="shared" si="19"/>
        <v>0</v>
      </c>
      <c r="H182" s="31">
        <f t="shared" si="20"/>
        <v>0</v>
      </c>
      <c r="I182" s="33" t="str">
        <f t="shared" si="17"/>
        <v/>
      </c>
    </row>
    <row r="183" spans="1:9">
      <c r="A183" s="28">
        <v>182</v>
      </c>
      <c r="B183" s="28"/>
      <c r="C183" s="28"/>
      <c r="D183" s="29"/>
      <c r="E183" s="30">
        <v>0.2</v>
      </c>
      <c r="F183" s="30">
        <f t="shared" si="18"/>
        <v>0</v>
      </c>
      <c r="G183" s="30">
        <f t="shared" si="19"/>
        <v>0</v>
      </c>
      <c r="H183" s="31">
        <f t="shared" si="20"/>
        <v>0</v>
      </c>
      <c r="I183" s="33" t="str">
        <f t="shared" si="17"/>
        <v/>
      </c>
    </row>
    <row r="184" spans="1:9">
      <c r="A184" s="28">
        <v>183</v>
      </c>
      <c r="B184" s="28"/>
      <c r="C184" s="28"/>
      <c r="D184" s="29"/>
      <c r="E184" s="30">
        <v>0.2</v>
      </c>
      <c r="F184" s="30">
        <f t="shared" si="18"/>
        <v>0</v>
      </c>
      <c r="G184" s="30">
        <f t="shared" si="19"/>
        <v>0</v>
      </c>
      <c r="H184" s="31">
        <f t="shared" si="20"/>
        <v>0</v>
      </c>
      <c r="I184" s="33" t="str">
        <f t="shared" si="17"/>
        <v/>
      </c>
    </row>
    <row r="185" spans="1:9">
      <c r="A185" s="28">
        <v>184</v>
      </c>
      <c r="B185" s="28"/>
      <c r="C185" s="28"/>
      <c r="D185" s="29"/>
      <c r="E185" s="30">
        <v>0.2</v>
      </c>
      <c r="F185" s="30">
        <f t="shared" si="18"/>
        <v>0</v>
      </c>
      <c r="G185" s="30">
        <f t="shared" si="19"/>
        <v>0</v>
      </c>
      <c r="H185" s="31">
        <f t="shared" si="20"/>
        <v>0</v>
      </c>
      <c r="I185" s="33" t="str">
        <f t="shared" si="17"/>
        <v/>
      </c>
    </row>
    <row r="186" spans="1:9">
      <c r="A186" s="28">
        <v>185</v>
      </c>
      <c r="B186" s="28"/>
      <c r="C186" s="28"/>
      <c r="D186" s="29"/>
      <c r="E186" s="30">
        <v>0.2</v>
      </c>
      <c r="F186" s="30">
        <f t="shared" si="18"/>
        <v>0</v>
      </c>
      <c r="G186" s="30">
        <f t="shared" si="19"/>
        <v>0</v>
      </c>
      <c r="H186" s="31">
        <f t="shared" si="20"/>
        <v>0</v>
      </c>
      <c r="I186" s="33" t="str">
        <f t="shared" si="17"/>
        <v/>
      </c>
    </row>
    <row r="187" spans="1:9">
      <c r="A187" s="28">
        <v>186</v>
      </c>
      <c r="B187" s="28"/>
      <c r="C187" s="28"/>
      <c r="D187" s="29"/>
      <c r="E187" s="30">
        <v>0.2</v>
      </c>
      <c r="F187" s="30">
        <f t="shared" si="18"/>
        <v>0</v>
      </c>
      <c r="G187" s="30">
        <f t="shared" si="19"/>
        <v>0</v>
      </c>
      <c r="H187" s="31">
        <f t="shared" si="20"/>
        <v>0</v>
      </c>
      <c r="I187" s="33" t="str">
        <f t="shared" si="17"/>
        <v/>
      </c>
    </row>
    <row r="188" spans="1:9">
      <c r="A188" s="28">
        <v>187</v>
      </c>
      <c r="B188" s="28"/>
      <c r="C188" s="28"/>
      <c r="D188" s="29"/>
      <c r="E188" s="30">
        <v>0.2</v>
      </c>
      <c r="F188" s="30">
        <f t="shared" si="18"/>
        <v>0</v>
      </c>
      <c r="G188" s="30">
        <f t="shared" si="19"/>
        <v>0</v>
      </c>
      <c r="H188" s="31">
        <f t="shared" si="20"/>
        <v>0</v>
      </c>
      <c r="I188" s="33" t="str">
        <f t="shared" si="17"/>
        <v/>
      </c>
    </row>
    <row r="189" spans="1:9">
      <c r="A189" s="28">
        <v>188</v>
      </c>
      <c r="B189" s="28"/>
      <c r="C189" s="28"/>
      <c r="D189" s="29"/>
      <c r="E189" s="30">
        <v>0.2</v>
      </c>
      <c r="F189" s="30">
        <f t="shared" si="18"/>
        <v>0</v>
      </c>
      <c r="G189" s="30">
        <f t="shared" si="19"/>
        <v>0</v>
      </c>
      <c r="H189" s="31">
        <f t="shared" si="20"/>
        <v>0</v>
      </c>
      <c r="I189" s="33" t="str">
        <f t="shared" si="17"/>
        <v/>
      </c>
    </row>
    <row r="190" spans="1:9">
      <c r="A190" s="28">
        <v>189</v>
      </c>
      <c r="B190" s="28"/>
      <c r="C190" s="28"/>
      <c r="D190" s="29"/>
      <c r="E190" s="30">
        <v>0.2</v>
      </c>
      <c r="F190" s="30">
        <f t="shared" si="18"/>
        <v>0</v>
      </c>
      <c r="G190" s="30">
        <f t="shared" si="19"/>
        <v>0</v>
      </c>
      <c r="H190" s="31">
        <f t="shared" si="20"/>
        <v>0</v>
      </c>
      <c r="I190" s="33" t="str">
        <f t="shared" si="17"/>
        <v/>
      </c>
    </row>
    <row r="191" spans="1:9">
      <c r="A191" s="28">
        <v>190</v>
      </c>
      <c r="B191" s="28"/>
      <c r="C191" s="28"/>
      <c r="D191" s="29"/>
      <c r="E191" s="30">
        <v>0.2</v>
      </c>
      <c r="F191" s="30">
        <f t="shared" si="18"/>
        <v>0</v>
      </c>
      <c r="G191" s="30">
        <f t="shared" si="19"/>
        <v>0</v>
      </c>
      <c r="H191" s="31">
        <f t="shared" si="20"/>
        <v>0</v>
      </c>
      <c r="I191" s="33" t="str">
        <f t="shared" si="17"/>
        <v/>
      </c>
    </row>
    <row r="192" spans="1:9">
      <c r="A192" s="28">
        <v>191</v>
      </c>
      <c r="B192" s="28"/>
      <c r="C192" s="28"/>
      <c r="D192" s="29"/>
      <c r="E192" s="30">
        <v>0.2</v>
      </c>
      <c r="F192" s="30">
        <f t="shared" si="18"/>
        <v>0</v>
      </c>
      <c r="G192" s="30">
        <f t="shared" si="19"/>
        <v>0</v>
      </c>
      <c r="H192" s="31">
        <f t="shared" si="20"/>
        <v>0</v>
      </c>
      <c r="I192" s="33" t="str">
        <f t="shared" si="17"/>
        <v/>
      </c>
    </row>
    <row r="193" spans="1:9">
      <c r="A193" s="28">
        <v>192</v>
      </c>
      <c r="B193" s="28"/>
      <c r="C193" s="28"/>
      <c r="D193" s="29"/>
      <c r="E193" s="30">
        <v>0.2</v>
      </c>
      <c r="F193" s="30">
        <f t="shared" si="18"/>
        <v>0</v>
      </c>
      <c r="G193" s="30">
        <f t="shared" si="19"/>
        <v>0</v>
      </c>
      <c r="H193" s="31">
        <f t="shared" si="20"/>
        <v>0</v>
      </c>
      <c r="I193" s="33" t="str">
        <f t="shared" si="17"/>
        <v/>
      </c>
    </row>
    <row r="194" spans="1:9">
      <c r="A194" s="28">
        <v>193</v>
      </c>
      <c r="B194" s="28"/>
      <c r="C194" s="28"/>
      <c r="D194" s="29"/>
      <c r="E194" s="30">
        <v>0.2</v>
      </c>
      <c r="F194" s="30">
        <f t="shared" ref="F194:F201" si="21">ROUND(G194-D194,2)</f>
        <v>0</v>
      </c>
      <c r="G194" s="30">
        <f t="shared" ref="G194:G201" si="22">IF(D194&lt;=800,D194,IF(D194&gt;3552,ROUND(D194/0.888,2),MAX(ROUND((D194-112)/0.86,2),0)))</f>
        <v>0</v>
      </c>
      <c r="H194" s="31">
        <f t="shared" ref="H194:H201" si="23">IF(G194&gt;4000,ROUND(ROUND(ROUND(G194*0.8,2)*0.7,2)*20%,2),MAX(ROUND(ROUND((G194-800)*0.7,2)*E194,2),0))</f>
        <v>0</v>
      </c>
      <c r="I194" s="33" t="str">
        <f t="shared" si="17"/>
        <v/>
      </c>
    </row>
    <row r="195" spans="1:9">
      <c r="A195" s="28">
        <v>194</v>
      </c>
      <c r="B195" s="28"/>
      <c r="C195" s="28"/>
      <c r="D195" s="29"/>
      <c r="E195" s="30">
        <v>0.2</v>
      </c>
      <c r="F195" s="30">
        <f t="shared" si="21"/>
        <v>0</v>
      </c>
      <c r="G195" s="30">
        <f t="shared" si="22"/>
        <v>0</v>
      </c>
      <c r="H195" s="31">
        <f t="shared" si="23"/>
        <v>0</v>
      </c>
      <c r="I195" s="33" t="str">
        <f t="shared" ref="I195:I201" si="24">IF(F195=H195,"","计算有误")</f>
        <v/>
      </c>
    </row>
    <row r="196" spans="1:9">
      <c r="A196" s="28">
        <v>195</v>
      </c>
      <c r="B196" s="28"/>
      <c r="C196" s="28"/>
      <c r="D196" s="29"/>
      <c r="E196" s="30">
        <v>0.2</v>
      </c>
      <c r="F196" s="30">
        <f t="shared" si="21"/>
        <v>0</v>
      </c>
      <c r="G196" s="30">
        <f t="shared" si="22"/>
        <v>0</v>
      </c>
      <c r="H196" s="31">
        <f t="shared" si="23"/>
        <v>0</v>
      </c>
      <c r="I196" s="33" t="str">
        <f t="shared" si="24"/>
        <v/>
      </c>
    </row>
    <row r="197" spans="1:9">
      <c r="A197" s="28">
        <v>196</v>
      </c>
      <c r="B197" s="28"/>
      <c r="C197" s="28"/>
      <c r="D197" s="29"/>
      <c r="E197" s="30">
        <v>0.2</v>
      </c>
      <c r="F197" s="30">
        <f t="shared" si="21"/>
        <v>0</v>
      </c>
      <c r="G197" s="30">
        <f t="shared" si="22"/>
        <v>0</v>
      </c>
      <c r="H197" s="31">
        <f t="shared" si="23"/>
        <v>0</v>
      </c>
      <c r="I197" s="33" t="str">
        <f t="shared" si="24"/>
        <v/>
      </c>
    </row>
    <row r="198" spans="1:9">
      <c r="A198" s="28">
        <v>197</v>
      </c>
      <c r="B198" s="28"/>
      <c r="C198" s="28"/>
      <c r="D198" s="29"/>
      <c r="E198" s="30">
        <v>0.2</v>
      </c>
      <c r="F198" s="30">
        <f t="shared" si="21"/>
        <v>0</v>
      </c>
      <c r="G198" s="30">
        <f t="shared" si="22"/>
        <v>0</v>
      </c>
      <c r="H198" s="31">
        <f t="shared" si="23"/>
        <v>0</v>
      </c>
      <c r="I198" s="33" t="str">
        <f t="shared" si="24"/>
        <v/>
      </c>
    </row>
    <row r="199" spans="1:9">
      <c r="A199" s="28">
        <v>198</v>
      </c>
      <c r="B199" s="28"/>
      <c r="C199" s="28"/>
      <c r="D199" s="29"/>
      <c r="E199" s="30">
        <v>0.2</v>
      </c>
      <c r="F199" s="30">
        <f t="shared" si="21"/>
        <v>0</v>
      </c>
      <c r="G199" s="30">
        <f t="shared" si="22"/>
        <v>0</v>
      </c>
      <c r="H199" s="31">
        <f t="shared" si="23"/>
        <v>0</v>
      </c>
      <c r="I199" s="33" t="str">
        <f t="shared" si="24"/>
        <v/>
      </c>
    </row>
    <row r="200" spans="1:9">
      <c r="A200" s="28">
        <v>199</v>
      </c>
      <c r="B200" s="28"/>
      <c r="C200" s="28"/>
      <c r="D200" s="29"/>
      <c r="E200" s="30">
        <v>0.2</v>
      </c>
      <c r="F200" s="30">
        <f t="shared" si="21"/>
        <v>0</v>
      </c>
      <c r="G200" s="30">
        <f t="shared" si="22"/>
        <v>0</v>
      </c>
      <c r="H200" s="31">
        <f t="shared" si="23"/>
        <v>0</v>
      </c>
      <c r="I200" s="33" t="str">
        <f t="shared" si="24"/>
        <v/>
      </c>
    </row>
    <row r="201" spans="1:9">
      <c r="A201" s="28">
        <v>200</v>
      </c>
      <c r="B201" s="28"/>
      <c r="C201" s="28"/>
      <c r="D201" s="29"/>
      <c r="E201" s="30">
        <v>0.2</v>
      </c>
      <c r="F201" s="30">
        <f t="shared" si="21"/>
        <v>0</v>
      </c>
      <c r="G201" s="30">
        <f t="shared" si="22"/>
        <v>0</v>
      </c>
      <c r="H201" s="31">
        <f t="shared" si="23"/>
        <v>0</v>
      </c>
      <c r="I201" s="33" t="str">
        <f t="shared" si="24"/>
        <v/>
      </c>
    </row>
    <row r="202" spans="1:9">
      <c r="A202" s="28">
        <v>200</v>
      </c>
      <c r="B202" s="28"/>
      <c r="C202" s="28"/>
      <c r="D202" s="29"/>
      <c r="E202" s="30">
        <v>0.2</v>
      </c>
      <c r="F202" s="30">
        <f t="shared" ref="F202:F265" si="25">ROUND(G202-D202,2)</f>
        <v>0</v>
      </c>
      <c r="G202" s="30">
        <f t="shared" ref="G202:G265" si="26">IF(D202&lt;=800,D202,IF(D202&gt;3552,ROUND(D202/0.888,2),MAX(ROUND((D202-112)/0.86,2),0)))</f>
        <v>0</v>
      </c>
      <c r="H202" s="31">
        <f t="shared" ref="H202:H265" si="27">IF(G202&gt;4000,ROUND(ROUND(ROUND(G202*0.8,2)*0.7,2)*20%,2),MAX(ROUND(ROUND((G202-800)*0.7,2)*E202,2),0))</f>
        <v>0</v>
      </c>
      <c r="I202" s="33" t="str">
        <f t="shared" ref="I202:I265" si="28">IF(F202=H202,"","计算有误")</f>
        <v/>
      </c>
    </row>
    <row r="203" spans="1:9">
      <c r="A203" s="28">
        <v>200</v>
      </c>
      <c r="B203" s="28"/>
      <c r="C203" s="28"/>
      <c r="D203" s="29"/>
      <c r="E203" s="30">
        <v>0.2</v>
      </c>
      <c r="F203" s="30">
        <f t="shared" si="25"/>
        <v>0</v>
      </c>
      <c r="G203" s="30">
        <f t="shared" si="26"/>
        <v>0</v>
      </c>
      <c r="H203" s="31">
        <f t="shared" si="27"/>
        <v>0</v>
      </c>
      <c r="I203" s="33" t="str">
        <f t="shared" si="28"/>
        <v/>
      </c>
    </row>
    <row r="204" spans="1:9">
      <c r="A204" s="28">
        <v>200</v>
      </c>
      <c r="B204" s="28"/>
      <c r="C204" s="28"/>
      <c r="D204" s="29"/>
      <c r="E204" s="30">
        <v>0.2</v>
      </c>
      <c r="F204" s="30">
        <f t="shared" si="25"/>
        <v>0</v>
      </c>
      <c r="G204" s="30">
        <f t="shared" si="26"/>
        <v>0</v>
      </c>
      <c r="H204" s="31">
        <f t="shared" si="27"/>
        <v>0</v>
      </c>
      <c r="I204" s="33" t="str">
        <f t="shared" si="28"/>
        <v/>
      </c>
    </row>
    <row r="205" spans="1:9">
      <c r="A205" s="28">
        <v>200</v>
      </c>
      <c r="B205" s="28"/>
      <c r="C205" s="28"/>
      <c r="D205" s="29"/>
      <c r="E205" s="30">
        <v>0.2</v>
      </c>
      <c r="F205" s="30">
        <f t="shared" si="25"/>
        <v>0</v>
      </c>
      <c r="G205" s="30">
        <f t="shared" si="26"/>
        <v>0</v>
      </c>
      <c r="H205" s="31">
        <f t="shared" si="27"/>
        <v>0</v>
      </c>
      <c r="I205" s="33" t="str">
        <f t="shared" si="28"/>
        <v/>
      </c>
    </row>
    <row r="206" spans="1:9">
      <c r="A206" s="28">
        <v>200</v>
      </c>
      <c r="B206" s="28"/>
      <c r="C206" s="28"/>
      <c r="D206" s="29"/>
      <c r="E206" s="30">
        <v>0.2</v>
      </c>
      <c r="F206" s="30">
        <f t="shared" si="25"/>
        <v>0</v>
      </c>
      <c r="G206" s="30">
        <f t="shared" si="26"/>
        <v>0</v>
      </c>
      <c r="H206" s="31">
        <f t="shared" si="27"/>
        <v>0</v>
      </c>
      <c r="I206" s="33" t="str">
        <f t="shared" si="28"/>
        <v/>
      </c>
    </row>
    <row r="207" spans="1:9">
      <c r="A207" s="28">
        <v>200</v>
      </c>
      <c r="B207" s="28"/>
      <c r="C207" s="28"/>
      <c r="D207" s="29"/>
      <c r="E207" s="30">
        <v>0.2</v>
      </c>
      <c r="F207" s="30">
        <f t="shared" si="25"/>
        <v>0</v>
      </c>
      <c r="G207" s="30">
        <f t="shared" si="26"/>
        <v>0</v>
      </c>
      <c r="H207" s="31">
        <f t="shared" si="27"/>
        <v>0</v>
      </c>
      <c r="I207" s="33" t="str">
        <f t="shared" si="28"/>
        <v/>
      </c>
    </row>
    <row r="208" spans="1:9">
      <c r="A208" s="28">
        <v>200</v>
      </c>
      <c r="B208" s="28"/>
      <c r="C208" s="28"/>
      <c r="D208" s="29"/>
      <c r="E208" s="30">
        <v>0.2</v>
      </c>
      <c r="F208" s="30">
        <f t="shared" si="25"/>
        <v>0</v>
      </c>
      <c r="G208" s="30">
        <f t="shared" si="26"/>
        <v>0</v>
      </c>
      <c r="H208" s="31">
        <f t="shared" si="27"/>
        <v>0</v>
      </c>
      <c r="I208" s="33" t="str">
        <f t="shared" si="28"/>
        <v/>
      </c>
    </row>
    <row r="209" spans="1:9">
      <c r="A209" s="28">
        <v>200</v>
      </c>
      <c r="B209" s="28"/>
      <c r="C209" s="28"/>
      <c r="D209" s="29"/>
      <c r="E209" s="30">
        <v>0.2</v>
      </c>
      <c r="F209" s="30">
        <f t="shared" si="25"/>
        <v>0</v>
      </c>
      <c r="G209" s="30">
        <f t="shared" si="26"/>
        <v>0</v>
      </c>
      <c r="H209" s="31">
        <f t="shared" si="27"/>
        <v>0</v>
      </c>
      <c r="I209" s="33" t="str">
        <f t="shared" si="28"/>
        <v/>
      </c>
    </row>
    <row r="210" spans="1:9">
      <c r="A210" s="28">
        <v>200</v>
      </c>
      <c r="B210" s="28"/>
      <c r="C210" s="28"/>
      <c r="D210" s="29"/>
      <c r="E210" s="30">
        <v>0.2</v>
      </c>
      <c r="F210" s="30">
        <f t="shared" si="25"/>
        <v>0</v>
      </c>
      <c r="G210" s="30">
        <f t="shared" si="26"/>
        <v>0</v>
      </c>
      <c r="H210" s="31">
        <f t="shared" si="27"/>
        <v>0</v>
      </c>
      <c r="I210" s="33" t="str">
        <f t="shared" si="28"/>
        <v/>
      </c>
    </row>
    <row r="211" spans="1:9">
      <c r="A211" s="28">
        <v>200</v>
      </c>
      <c r="B211" s="28"/>
      <c r="C211" s="28"/>
      <c r="D211" s="29"/>
      <c r="E211" s="30">
        <v>0.2</v>
      </c>
      <c r="F211" s="30">
        <f t="shared" si="25"/>
        <v>0</v>
      </c>
      <c r="G211" s="30">
        <f t="shared" si="26"/>
        <v>0</v>
      </c>
      <c r="H211" s="31">
        <f t="shared" si="27"/>
        <v>0</v>
      </c>
      <c r="I211" s="33" t="str">
        <f t="shared" si="28"/>
        <v/>
      </c>
    </row>
    <row r="212" spans="1:9">
      <c r="A212" s="28">
        <v>200</v>
      </c>
      <c r="B212" s="28"/>
      <c r="C212" s="28"/>
      <c r="D212" s="29"/>
      <c r="E212" s="30">
        <v>0.2</v>
      </c>
      <c r="F212" s="30">
        <f t="shared" si="25"/>
        <v>0</v>
      </c>
      <c r="G212" s="30">
        <f t="shared" si="26"/>
        <v>0</v>
      </c>
      <c r="H212" s="31">
        <f t="shared" si="27"/>
        <v>0</v>
      </c>
      <c r="I212" s="33" t="str">
        <f t="shared" si="28"/>
        <v/>
      </c>
    </row>
    <row r="213" spans="1:9">
      <c r="A213" s="28">
        <v>200</v>
      </c>
      <c r="B213" s="28"/>
      <c r="C213" s="28"/>
      <c r="D213" s="29"/>
      <c r="E213" s="30">
        <v>0.2</v>
      </c>
      <c r="F213" s="30">
        <f t="shared" si="25"/>
        <v>0</v>
      </c>
      <c r="G213" s="30">
        <f t="shared" si="26"/>
        <v>0</v>
      </c>
      <c r="H213" s="31">
        <f t="shared" si="27"/>
        <v>0</v>
      </c>
      <c r="I213" s="33" t="str">
        <f t="shared" si="28"/>
        <v/>
      </c>
    </row>
    <row r="214" spans="1:9">
      <c r="A214" s="28">
        <v>200</v>
      </c>
      <c r="B214" s="28"/>
      <c r="C214" s="28"/>
      <c r="D214" s="29"/>
      <c r="E214" s="30">
        <v>0.2</v>
      </c>
      <c r="F214" s="30">
        <f t="shared" si="25"/>
        <v>0</v>
      </c>
      <c r="G214" s="30">
        <f t="shared" si="26"/>
        <v>0</v>
      </c>
      <c r="H214" s="31">
        <f t="shared" si="27"/>
        <v>0</v>
      </c>
      <c r="I214" s="33" t="str">
        <f t="shared" si="28"/>
        <v/>
      </c>
    </row>
    <row r="215" spans="1:9">
      <c r="A215" s="28">
        <v>200</v>
      </c>
      <c r="B215" s="28"/>
      <c r="C215" s="28"/>
      <c r="D215" s="29"/>
      <c r="E215" s="30">
        <v>0.2</v>
      </c>
      <c r="F215" s="30">
        <f t="shared" si="25"/>
        <v>0</v>
      </c>
      <c r="G215" s="30">
        <f t="shared" si="26"/>
        <v>0</v>
      </c>
      <c r="H215" s="31">
        <f t="shared" si="27"/>
        <v>0</v>
      </c>
      <c r="I215" s="33" t="str">
        <f t="shared" si="28"/>
        <v/>
      </c>
    </row>
    <row r="216" spans="1:9">
      <c r="A216" s="28">
        <v>200</v>
      </c>
      <c r="B216" s="28"/>
      <c r="C216" s="28"/>
      <c r="D216" s="29"/>
      <c r="E216" s="30">
        <v>0.2</v>
      </c>
      <c r="F216" s="30">
        <f t="shared" si="25"/>
        <v>0</v>
      </c>
      <c r="G216" s="30">
        <f t="shared" si="26"/>
        <v>0</v>
      </c>
      <c r="H216" s="31">
        <f t="shared" si="27"/>
        <v>0</v>
      </c>
      <c r="I216" s="33" t="str">
        <f t="shared" si="28"/>
        <v/>
      </c>
    </row>
    <row r="217" spans="1:9">
      <c r="A217" s="28">
        <v>200</v>
      </c>
      <c r="B217" s="28"/>
      <c r="C217" s="28"/>
      <c r="D217" s="29"/>
      <c r="E217" s="30">
        <v>0.2</v>
      </c>
      <c r="F217" s="30">
        <f t="shared" si="25"/>
        <v>0</v>
      </c>
      <c r="G217" s="30">
        <f t="shared" si="26"/>
        <v>0</v>
      </c>
      <c r="H217" s="31">
        <f t="shared" si="27"/>
        <v>0</v>
      </c>
      <c r="I217" s="33" t="str">
        <f t="shared" si="28"/>
        <v/>
      </c>
    </row>
    <row r="218" spans="1:9">
      <c r="A218" s="28">
        <v>200</v>
      </c>
      <c r="B218" s="28"/>
      <c r="C218" s="28"/>
      <c r="D218" s="29"/>
      <c r="E218" s="30">
        <v>0.2</v>
      </c>
      <c r="F218" s="30">
        <f t="shared" si="25"/>
        <v>0</v>
      </c>
      <c r="G218" s="30">
        <f t="shared" si="26"/>
        <v>0</v>
      </c>
      <c r="H218" s="31">
        <f t="shared" si="27"/>
        <v>0</v>
      </c>
      <c r="I218" s="33" t="str">
        <f t="shared" si="28"/>
        <v/>
      </c>
    </row>
    <row r="219" spans="1:9">
      <c r="A219" s="28">
        <v>200</v>
      </c>
      <c r="B219" s="28"/>
      <c r="C219" s="28"/>
      <c r="D219" s="29"/>
      <c r="E219" s="30">
        <v>0.2</v>
      </c>
      <c r="F219" s="30">
        <f t="shared" si="25"/>
        <v>0</v>
      </c>
      <c r="G219" s="30">
        <f t="shared" si="26"/>
        <v>0</v>
      </c>
      <c r="H219" s="31">
        <f t="shared" si="27"/>
        <v>0</v>
      </c>
      <c r="I219" s="33" t="str">
        <f t="shared" si="28"/>
        <v/>
      </c>
    </row>
    <row r="220" spans="1:9">
      <c r="A220" s="28">
        <v>200</v>
      </c>
      <c r="B220" s="28"/>
      <c r="C220" s="28"/>
      <c r="D220" s="29"/>
      <c r="E220" s="30">
        <v>0.2</v>
      </c>
      <c r="F220" s="30">
        <f t="shared" si="25"/>
        <v>0</v>
      </c>
      <c r="G220" s="30">
        <f t="shared" si="26"/>
        <v>0</v>
      </c>
      <c r="H220" s="31">
        <f t="shared" si="27"/>
        <v>0</v>
      </c>
      <c r="I220" s="33" t="str">
        <f t="shared" si="28"/>
        <v/>
      </c>
    </row>
    <row r="221" spans="1:9">
      <c r="A221" s="28">
        <v>200</v>
      </c>
      <c r="B221" s="28"/>
      <c r="C221" s="28"/>
      <c r="D221" s="29"/>
      <c r="E221" s="30">
        <v>0.2</v>
      </c>
      <c r="F221" s="30">
        <f t="shared" si="25"/>
        <v>0</v>
      </c>
      <c r="G221" s="30">
        <f t="shared" si="26"/>
        <v>0</v>
      </c>
      <c r="H221" s="31">
        <f t="shared" si="27"/>
        <v>0</v>
      </c>
      <c r="I221" s="33" t="str">
        <f t="shared" si="28"/>
        <v/>
      </c>
    </row>
    <row r="222" spans="1:9">
      <c r="A222" s="28">
        <v>200</v>
      </c>
      <c r="B222" s="28"/>
      <c r="C222" s="28"/>
      <c r="D222" s="29"/>
      <c r="E222" s="30">
        <v>0.2</v>
      </c>
      <c r="F222" s="30">
        <f t="shared" si="25"/>
        <v>0</v>
      </c>
      <c r="G222" s="30">
        <f t="shared" si="26"/>
        <v>0</v>
      </c>
      <c r="H222" s="31">
        <f t="shared" si="27"/>
        <v>0</v>
      </c>
      <c r="I222" s="33" t="str">
        <f t="shared" si="28"/>
        <v/>
      </c>
    </row>
    <row r="223" spans="1:9">
      <c r="A223" s="28">
        <v>200</v>
      </c>
      <c r="B223" s="28"/>
      <c r="C223" s="28"/>
      <c r="D223" s="29"/>
      <c r="E223" s="30">
        <v>0.2</v>
      </c>
      <c r="F223" s="30">
        <f t="shared" si="25"/>
        <v>0</v>
      </c>
      <c r="G223" s="30">
        <f t="shared" si="26"/>
        <v>0</v>
      </c>
      <c r="H223" s="31">
        <f t="shared" si="27"/>
        <v>0</v>
      </c>
      <c r="I223" s="33" t="str">
        <f t="shared" si="28"/>
        <v/>
      </c>
    </row>
    <row r="224" spans="1:9">
      <c r="A224" s="28">
        <v>200</v>
      </c>
      <c r="B224" s="28"/>
      <c r="C224" s="28"/>
      <c r="D224" s="29"/>
      <c r="E224" s="30">
        <v>0.2</v>
      </c>
      <c r="F224" s="30">
        <f t="shared" si="25"/>
        <v>0</v>
      </c>
      <c r="G224" s="30">
        <f t="shared" si="26"/>
        <v>0</v>
      </c>
      <c r="H224" s="31">
        <f t="shared" si="27"/>
        <v>0</v>
      </c>
      <c r="I224" s="33" t="str">
        <f t="shared" si="28"/>
        <v/>
      </c>
    </row>
    <row r="225" spans="1:9">
      <c r="A225" s="28">
        <v>200</v>
      </c>
      <c r="B225" s="28"/>
      <c r="C225" s="28"/>
      <c r="D225" s="29"/>
      <c r="E225" s="30">
        <v>0.2</v>
      </c>
      <c r="F225" s="30">
        <f t="shared" si="25"/>
        <v>0</v>
      </c>
      <c r="G225" s="30">
        <f t="shared" si="26"/>
        <v>0</v>
      </c>
      <c r="H225" s="31">
        <f t="shared" si="27"/>
        <v>0</v>
      </c>
      <c r="I225" s="33" t="str">
        <f t="shared" si="28"/>
        <v/>
      </c>
    </row>
    <row r="226" spans="1:9">
      <c r="A226" s="28">
        <v>200</v>
      </c>
      <c r="B226" s="28"/>
      <c r="C226" s="28"/>
      <c r="D226" s="29"/>
      <c r="E226" s="30">
        <v>0.2</v>
      </c>
      <c r="F226" s="30">
        <f t="shared" si="25"/>
        <v>0</v>
      </c>
      <c r="G226" s="30">
        <f t="shared" si="26"/>
        <v>0</v>
      </c>
      <c r="H226" s="31">
        <f t="shared" si="27"/>
        <v>0</v>
      </c>
      <c r="I226" s="33" t="str">
        <f t="shared" si="28"/>
        <v/>
      </c>
    </row>
    <row r="227" spans="1:9">
      <c r="A227" s="28">
        <v>200</v>
      </c>
      <c r="B227" s="28"/>
      <c r="C227" s="28"/>
      <c r="D227" s="29"/>
      <c r="E227" s="30">
        <v>0.2</v>
      </c>
      <c r="F227" s="30">
        <f t="shared" si="25"/>
        <v>0</v>
      </c>
      <c r="G227" s="30">
        <f t="shared" si="26"/>
        <v>0</v>
      </c>
      <c r="H227" s="31">
        <f t="shared" si="27"/>
        <v>0</v>
      </c>
      <c r="I227" s="33" t="str">
        <f t="shared" si="28"/>
        <v/>
      </c>
    </row>
    <row r="228" spans="1:9">
      <c r="A228" s="28">
        <v>200</v>
      </c>
      <c r="B228" s="28"/>
      <c r="C228" s="28"/>
      <c r="D228" s="29"/>
      <c r="E228" s="30">
        <v>0.2</v>
      </c>
      <c r="F228" s="30">
        <f t="shared" si="25"/>
        <v>0</v>
      </c>
      <c r="G228" s="30">
        <f t="shared" si="26"/>
        <v>0</v>
      </c>
      <c r="H228" s="31">
        <f t="shared" si="27"/>
        <v>0</v>
      </c>
      <c r="I228" s="33" t="str">
        <f t="shared" si="28"/>
        <v/>
      </c>
    </row>
    <row r="229" spans="1:9">
      <c r="A229" s="28">
        <v>200</v>
      </c>
      <c r="B229" s="28"/>
      <c r="C229" s="28"/>
      <c r="D229" s="29"/>
      <c r="E229" s="30">
        <v>0.2</v>
      </c>
      <c r="F229" s="30">
        <f t="shared" si="25"/>
        <v>0</v>
      </c>
      <c r="G229" s="30">
        <f t="shared" si="26"/>
        <v>0</v>
      </c>
      <c r="H229" s="31">
        <f t="shared" si="27"/>
        <v>0</v>
      </c>
      <c r="I229" s="33" t="str">
        <f t="shared" si="28"/>
        <v/>
      </c>
    </row>
    <row r="230" spans="1:9">
      <c r="A230" s="28">
        <v>200</v>
      </c>
      <c r="B230" s="28"/>
      <c r="C230" s="28"/>
      <c r="D230" s="29"/>
      <c r="E230" s="30">
        <v>0.2</v>
      </c>
      <c r="F230" s="30">
        <f t="shared" si="25"/>
        <v>0</v>
      </c>
      <c r="G230" s="30">
        <f t="shared" si="26"/>
        <v>0</v>
      </c>
      <c r="H230" s="31">
        <f t="shared" si="27"/>
        <v>0</v>
      </c>
      <c r="I230" s="33" t="str">
        <f t="shared" si="28"/>
        <v/>
      </c>
    </row>
    <row r="231" spans="1:9">
      <c r="A231" s="28">
        <v>200</v>
      </c>
      <c r="B231" s="28"/>
      <c r="C231" s="28"/>
      <c r="D231" s="29"/>
      <c r="E231" s="30">
        <v>0.2</v>
      </c>
      <c r="F231" s="30">
        <f t="shared" si="25"/>
        <v>0</v>
      </c>
      <c r="G231" s="30">
        <f t="shared" si="26"/>
        <v>0</v>
      </c>
      <c r="H231" s="31">
        <f t="shared" si="27"/>
        <v>0</v>
      </c>
      <c r="I231" s="33" t="str">
        <f t="shared" si="28"/>
        <v/>
      </c>
    </row>
    <row r="232" spans="1:9">
      <c r="A232" s="28">
        <v>200</v>
      </c>
      <c r="B232" s="28"/>
      <c r="C232" s="28"/>
      <c r="D232" s="29"/>
      <c r="E232" s="30">
        <v>0.2</v>
      </c>
      <c r="F232" s="30">
        <f t="shared" si="25"/>
        <v>0</v>
      </c>
      <c r="G232" s="30">
        <f t="shared" si="26"/>
        <v>0</v>
      </c>
      <c r="H232" s="31">
        <f t="shared" si="27"/>
        <v>0</v>
      </c>
      <c r="I232" s="33" t="str">
        <f t="shared" si="28"/>
        <v/>
      </c>
    </row>
    <row r="233" spans="1:9">
      <c r="A233" s="28">
        <v>200</v>
      </c>
      <c r="B233" s="28"/>
      <c r="C233" s="28"/>
      <c r="D233" s="29"/>
      <c r="E233" s="30">
        <v>0.2</v>
      </c>
      <c r="F233" s="30">
        <f t="shared" si="25"/>
        <v>0</v>
      </c>
      <c r="G233" s="30">
        <f t="shared" si="26"/>
        <v>0</v>
      </c>
      <c r="H233" s="31">
        <f t="shared" si="27"/>
        <v>0</v>
      </c>
      <c r="I233" s="33" t="str">
        <f t="shared" si="28"/>
        <v/>
      </c>
    </row>
    <row r="234" spans="1:9">
      <c r="A234" s="28">
        <v>200</v>
      </c>
      <c r="B234" s="28"/>
      <c r="C234" s="28"/>
      <c r="D234" s="29"/>
      <c r="E234" s="30">
        <v>0.2</v>
      </c>
      <c r="F234" s="30">
        <f t="shared" si="25"/>
        <v>0</v>
      </c>
      <c r="G234" s="30">
        <f t="shared" si="26"/>
        <v>0</v>
      </c>
      <c r="H234" s="31">
        <f t="shared" si="27"/>
        <v>0</v>
      </c>
      <c r="I234" s="33" t="str">
        <f t="shared" si="28"/>
        <v/>
      </c>
    </row>
    <row r="235" spans="1:9">
      <c r="A235" s="28">
        <v>200</v>
      </c>
      <c r="B235" s="28"/>
      <c r="C235" s="28"/>
      <c r="D235" s="29"/>
      <c r="E235" s="30">
        <v>0.2</v>
      </c>
      <c r="F235" s="30">
        <f t="shared" si="25"/>
        <v>0</v>
      </c>
      <c r="G235" s="30">
        <f t="shared" si="26"/>
        <v>0</v>
      </c>
      <c r="H235" s="31">
        <f t="shared" si="27"/>
        <v>0</v>
      </c>
      <c r="I235" s="33" t="str">
        <f t="shared" si="28"/>
        <v/>
      </c>
    </row>
    <row r="236" spans="1:9">
      <c r="A236" s="28">
        <v>200</v>
      </c>
      <c r="B236" s="28"/>
      <c r="C236" s="28"/>
      <c r="D236" s="29"/>
      <c r="E236" s="30">
        <v>0.2</v>
      </c>
      <c r="F236" s="30">
        <f t="shared" si="25"/>
        <v>0</v>
      </c>
      <c r="G236" s="30">
        <f t="shared" si="26"/>
        <v>0</v>
      </c>
      <c r="H236" s="31">
        <f t="shared" si="27"/>
        <v>0</v>
      </c>
      <c r="I236" s="33" t="str">
        <f t="shared" si="28"/>
        <v/>
      </c>
    </row>
    <row r="237" spans="1:9">
      <c r="A237" s="28">
        <v>200</v>
      </c>
      <c r="B237" s="28"/>
      <c r="C237" s="28"/>
      <c r="D237" s="29"/>
      <c r="E237" s="30">
        <v>0.2</v>
      </c>
      <c r="F237" s="30">
        <f t="shared" si="25"/>
        <v>0</v>
      </c>
      <c r="G237" s="30">
        <f t="shared" si="26"/>
        <v>0</v>
      </c>
      <c r="H237" s="31">
        <f t="shared" si="27"/>
        <v>0</v>
      </c>
      <c r="I237" s="33" t="str">
        <f t="shared" si="28"/>
        <v/>
      </c>
    </row>
    <row r="238" spans="1:9">
      <c r="A238" s="28">
        <v>200</v>
      </c>
      <c r="B238" s="28"/>
      <c r="C238" s="28"/>
      <c r="D238" s="29"/>
      <c r="E238" s="30">
        <v>0.2</v>
      </c>
      <c r="F238" s="30">
        <f t="shared" si="25"/>
        <v>0</v>
      </c>
      <c r="G238" s="30">
        <f t="shared" si="26"/>
        <v>0</v>
      </c>
      <c r="H238" s="31">
        <f t="shared" si="27"/>
        <v>0</v>
      </c>
      <c r="I238" s="33" t="str">
        <f t="shared" si="28"/>
        <v/>
      </c>
    </row>
    <row r="239" spans="1:9">
      <c r="A239" s="28">
        <v>200</v>
      </c>
      <c r="B239" s="28"/>
      <c r="C239" s="28"/>
      <c r="D239" s="29"/>
      <c r="E239" s="30">
        <v>0.2</v>
      </c>
      <c r="F239" s="30">
        <f t="shared" si="25"/>
        <v>0</v>
      </c>
      <c r="G239" s="30">
        <f t="shared" si="26"/>
        <v>0</v>
      </c>
      <c r="H239" s="31">
        <f t="shared" si="27"/>
        <v>0</v>
      </c>
      <c r="I239" s="33" t="str">
        <f t="shared" si="28"/>
        <v/>
      </c>
    </row>
    <row r="240" spans="1:9">
      <c r="A240" s="28">
        <v>200</v>
      </c>
      <c r="B240" s="28"/>
      <c r="C240" s="28"/>
      <c r="D240" s="29"/>
      <c r="E240" s="30">
        <v>0.2</v>
      </c>
      <c r="F240" s="30">
        <f t="shared" si="25"/>
        <v>0</v>
      </c>
      <c r="G240" s="30">
        <f t="shared" si="26"/>
        <v>0</v>
      </c>
      <c r="H240" s="31">
        <f t="shared" si="27"/>
        <v>0</v>
      </c>
      <c r="I240" s="33" t="str">
        <f t="shared" si="28"/>
        <v/>
      </c>
    </row>
    <row r="241" spans="1:9">
      <c r="A241" s="28">
        <v>200</v>
      </c>
      <c r="B241" s="28"/>
      <c r="C241" s="28"/>
      <c r="D241" s="29"/>
      <c r="E241" s="30">
        <v>0.2</v>
      </c>
      <c r="F241" s="30">
        <f t="shared" si="25"/>
        <v>0</v>
      </c>
      <c r="G241" s="30">
        <f t="shared" si="26"/>
        <v>0</v>
      </c>
      <c r="H241" s="31">
        <f t="shared" si="27"/>
        <v>0</v>
      </c>
      <c r="I241" s="33" t="str">
        <f t="shared" si="28"/>
        <v/>
      </c>
    </row>
    <row r="242" spans="1:9">
      <c r="A242" s="28">
        <v>200</v>
      </c>
      <c r="B242" s="28"/>
      <c r="C242" s="28"/>
      <c r="D242" s="29"/>
      <c r="E242" s="30">
        <v>0.2</v>
      </c>
      <c r="F242" s="30">
        <f t="shared" si="25"/>
        <v>0</v>
      </c>
      <c r="G242" s="30">
        <f t="shared" si="26"/>
        <v>0</v>
      </c>
      <c r="H242" s="31">
        <f t="shared" si="27"/>
        <v>0</v>
      </c>
      <c r="I242" s="33" t="str">
        <f t="shared" si="28"/>
        <v/>
      </c>
    </row>
    <row r="243" spans="1:9">
      <c r="A243" s="28">
        <v>200</v>
      </c>
      <c r="B243" s="28"/>
      <c r="C243" s="28"/>
      <c r="D243" s="29"/>
      <c r="E243" s="30">
        <v>0.2</v>
      </c>
      <c r="F243" s="30">
        <f t="shared" si="25"/>
        <v>0</v>
      </c>
      <c r="G243" s="30">
        <f t="shared" si="26"/>
        <v>0</v>
      </c>
      <c r="H243" s="31">
        <f t="shared" si="27"/>
        <v>0</v>
      </c>
      <c r="I243" s="33" t="str">
        <f t="shared" si="28"/>
        <v/>
      </c>
    </row>
    <row r="244" spans="1:9">
      <c r="A244" s="28">
        <v>200</v>
      </c>
      <c r="B244" s="28"/>
      <c r="C244" s="28"/>
      <c r="D244" s="29"/>
      <c r="E244" s="30">
        <v>0.2</v>
      </c>
      <c r="F244" s="30">
        <f t="shared" si="25"/>
        <v>0</v>
      </c>
      <c r="G244" s="30">
        <f t="shared" si="26"/>
        <v>0</v>
      </c>
      <c r="H244" s="31">
        <f t="shared" si="27"/>
        <v>0</v>
      </c>
      <c r="I244" s="33" t="str">
        <f t="shared" si="28"/>
        <v/>
      </c>
    </row>
    <row r="245" spans="1:9">
      <c r="A245" s="28">
        <v>200</v>
      </c>
      <c r="B245" s="28"/>
      <c r="C245" s="28"/>
      <c r="D245" s="29"/>
      <c r="E245" s="30">
        <v>0.2</v>
      </c>
      <c r="F245" s="30">
        <f t="shared" si="25"/>
        <v>0</v>
      </c>
      <c r="G245" s="30">
        <f t="shared" si="26"/>
        <v>0</v>
      </c>
      <c r="H245" s="31">
        <f t="shared" si="27"/>
        <v>0</v>
      </c>
      <c r="I245" s="33" t="str">
        <f t="shared" si="28"/>
        <v/>
      </c>
    </row>
    <row r="246" spans="1:9">
      <c r="A246" s="28">
        <v>200</v>
      </c>
      <c r="B246" s="28"/>
      <c r="C246" s="28"/>
      <c r="D246" s="29"/>
      <c r="E246" s="30">
        <v>0.2</v>
      </c>
      <c r="F246" s="30">
        <f t="shared" si="25"/>
        <v>0</v>
      </c>
      <c r="G246" s="30">
        <f t="shared" si="26"/>
        <v>0</v>
      </c>
      <c r="H246" s="31">
        <f t="shared" si="27"/>
        <v>0</v>
      </c>
      <c r="I246" s="33" t="str">
        <f t="shared" si="28"/>
        <v/>
      </c>
    </row>
    <row r="247" spans="1:9">
      <c r="A247" s="28">
        <v>200</v>
      </c>
      <c r="B247" s="28"/>
      <c r="C247" s="28"/>
      <c r="D247" s="29"/>
      <c r="E247" s="30">
        <v>0.2</v>
      </c>
      <c r="F247" s="30">
        <f t="shared" si="25"/>
        <v>0</v>
      </c>
      <c r="G247" s="30">
        <f t="shared" si="26"/>
        <v>0</v>
      </c>
      <c r="H247" s="31">
        <f t="shared" si="27"/>
        <v>0</v>
      </c>
      <c r="I247" s="33" t="str">
        <f t="shared" si="28"/>
        <v/>
      </c>
    </row>
    <row r="248" spans="1:9">
      <c r="A248" s="28">
        <v>200</v>
      </c>
      <c r="B248" s="28"/>
      <c r="C248" s="28"/>
      <c r="D248" s="29"/>
      <c r="E248" s="30">
        <v>0.2</v>
      </c>
      <c r="F248" s="30">
        <f t="shared" si="25"/>
        <v>0</v>
      </c>
      <c r="G248" s="30">
        <f t="shared" si="26"/>
        <v>0</v>
      </c>
      <c r="H248" s="31">
        <f t="shared" si="27"/>
        <v>0</v>
      </c>
      <c r="I248" s="33" t="str">
        <f t="shared" si="28"/>
        <v/>
      </c>
    </row>
    <row r="249" spans="1:9">
      <c r="A249" s="28">
        <v>200</v>
      </c>
      <c r="B249" s="28"/>
      <c r="C249" s="28"/>
      <c r="D249" s="29"/>
      <c r="E249" s="30">
        <v>0.2</v>
      </c>
      <c r="F249" s="30">
        <f t="shared" si="25"/>
        <v>0</v>
      </c>
      <c r="G249" s="30">
        <f t="shared" si="26"/>
        <v>0</v>
      </c>
      <c r="H249" s="31">
        <f t="shared" si="27"/>
        <v>0</v>
      </c>
      <c r="I249" s="33" t="str">
        <f t="shared" si="28"/>
        <v/>
      </c>
    </row>
    <row r="250" spans="1:9">
      <c r="A250" s="28">
        <v>200</v>
      </c>
      <c r="B250" s="28"/>
      <c r="C250" s="28"/>
      <c r="D250" s="29"/>
      <c r="E250" s="30">
        <v>0.2</v>
      </c>
      <c r="F250" s="30">
        <f t="shared" si="25"/>
        <v>0</v>
      </c>
      <c r="G250" s="30">
        <f t="shared" si="26"/>
        <v>0</v>
      </c>
      <c r="H250" s="31">
        <f t="shared" si="27"/>
        <v>0</v>
      </c>
      <c r="I250" s="33" t="str">
        <f t="shared" si="28"/>
        <v/>
      </c>
    </row>
    <row r="251" spans="1:9">
      <c r="A251" s="28">
        <v>200</v>
      </c>
      <c r="B251" s="28"/>
      <c r="C251" s="28"/>
      <c r="D251" s="29"/>
      <c r="E251" s="30">
        <v>0.2</v>
      </c>
      <c r="F251" s="30">
        <f t="shared" si="25"/>
        <v>0</v>
      </c>
      <c r="G251" s="30">
        <f t="shared" si="26"/>
        <v>0</v>
      </c>
      <c r="H251" s="31">
        <f t="shared" si="27"/>
        <v>0</v>
      </c>
      <c r="I251" s="33" t="str">
        <f t="shared" si="28"/>
        <v/>
      </c>
    </row>
    <row r="252" spans="1:9">
      <c r="A252" s="28">
        <v>200</v>
      </c>
      <c r="B252" s="28"/>
      <c r="C252" s="28"/>
      <c r="D252" s="29"/>
      <c r="E252" s="30">
        <v>0.2</v>
      </c>
      <c r="F252" s="30">
        <f t="shared" si="25"/>
        <v>0</v>
      </c>
      <c r="G252" s="30">
        <f t="shared" si="26"/>
        <v>0</v>
      </c>
      <c r="H252" s="31">
        <f t="shared" si="27"/>
        <v>0</v>
      </c>
      <c r="I252" s="33" t="str">
        <f t="shared" si="28"/>
        <v/>
      </c>
    </row>
    <row r="253" spans="1:9">
      <c r="A253" s="28">
        <v>200</v>
      </c>
      <c r="B253" s="28"/>
      <c r="C253" s="28"/>
      <c r="D253" s="29"/>
      <c r="E253" s="30">
        <v>0.2</v>
      </c>
      <c r="F253" s="30">
        <f t="shared" si="25"/>
        <v>0</v>
      </c>
      <c r="G253" s="30">
        <f t="shared" si="26"/>
        <v>0</v>
      </c>
      <c r="H253" s="31">
        <f t="shared" si="27"/>
        <v>0</v>
      </c>
      <c r="I253" s="33" t="str">
        <f t="shared" si="28"/>
        <v/>
      </c>
    </row>
    <row r="254" spans="1:9">
      <c r="A254" s="28">
        <v>200</v>
      </c>
      <c r="B254" s="28"/>
      <c r="C254" s="28"/>
      <c r="D254" s="29"/>
      <c r="E254" s="30">
        <v>0.2</v>
      </c>
      <c r="F254" s="30">
        <f t="shared" si="25"/>
        <v>0</v>
      </c>
      <c r="G254" s="30">
        <f t="shared" si="26"/>
        <v>0</v>
      </c>
      <c r="H254" s="31">
        <f t="shared" si="27"/>
        <v>0</v>
      </c>
      <c r="I254" s="33" t="str">
        <f t="shared" si="28"/>
        <v/>
      </c>
    </row>
    <row r="255" spans="1:9">
      <c r="A255" s="28">
        <v>200</v>
      </c>
      <c r="B255" s="28"/>
      <c r="C255" s="28"/>
      <c r="D255" s="29"/>
      <c r="E255" s="30">
        <v>0.2</v>
      </c>
      <c r="F255" s="30">
        <f t="shared" si="25"/>
        <v>0</v>
      </c>
      <c r="G255" s="30">
        <f t="shared" si="26"/>
        <v>0</v>
      </c>
      <c r="H255" s="31">
        <f t="shared" si="27"/>
        <v>0</v>
      </c>
      <c r="I255" s="33" t="str">
        <f t="shared" si="28"/>
        <v/>
      </c>
    </row>
    <row r="256" spans="1:9">
      <c r="A256" s="28">
        <v>200</v>
      </c>
      <c r="B256" s="28"/>
      <c r="C256" s="28"/>
      <c r="D256" s="29"/>
      <c r="E256" s="30">
        <v>0.2</v>
      </c>
      <c r="F256" s="30">
        <f t="shared" si="25"/>
        <v>0</v>
      </c>
      <c r="G256" s="30">
        <f t="shared" si="26"/>
        <v>0</v>
      </c>
      <c r="H256" s="31">
        <f t="shared" si="27"/>
        <v>0</v>
      </c>
      <c r="I256" s="33" t="str">
        <f t="shared" si="28"/>
        <v/>
      </c>
    </row>
    <row r="257" spans="1:9">
      <c r="A257" s="28">
        <v>200</v>
      </c>
      <c r="B257" s="28"/>
      <c r="C257" s="28"/>
      <c r="D257" s="29"/>
      <c r="E257" s="30">
        <v>0.2</v>
      </c>
      <c r="F257" s="30">
        <f t="shared" si="25"/>
        <v>0</v>
      </c>
      <c r="G257" s="30">
        <f t="shared" si="26"/>
        <v>0</v>
      </c>
      <c r="H257" s="31">
        <f t="shared" si="27"/>
        <v>0</v>
      </c>
      <c r="I257" s="33" t="str">
        <f t="shared" si="28"/>
        <v/>
      </c>
    </row>
    <row r="258" spans="1:9">
      <c r="A258" s="28">
        <v>200</v>
      </c>
      <c r="B258" s="28"/>
      <c r="C258" s="28"/>
      <c r="D258" s="29"/>
      <c r="E258" s="30">
        <v>0.2</v>
      </c>
      <c r="F258" s="30">
        <f t="shared" si="25"/>
        <v>0</v>
      </c>
      <c r="G258" s="30">
        <f t="shared" si="26"/>
        <v>0</v>
      </c>
      <c r="H258" s="31">
        <f t="shared" si="27"/>
        <v>0</v>
      </c>
      <c r="I258" s="33" t="str">
        <f t="shared" si="28"/>
        <v/>
      </c>
    </row>
    <row r="259" spans="1:9">
      <c r="A259" s="28">
        <v>200</v>
      </c>
      <c r="B259" s="28"/>
      <c r="C259" s="28"/>
      <c r="D259" s="29"/>
      <c r="E259" s="30">
        <v>0.2</v>
      </c>
      <c r="F259" s="30">
        <f t="shared" si="25"/>
        <v>0</v>
      </c>
      <c r="G259" s="30">
        <f t="shared" si="26"/>
        <v>0</v>
      </c>
      <c r="H259" s="31">
        <f t="shared" si="27"/>
        <v>0</v>
      </c>
      <c r="I259" s="33" t="str">
        <f t="shared" si="28"/>
        <v/>
      </c>
    </row>
    <row r="260" spans="1:9">
      <c r="A260" s="28">
        <v>200</v>
      </c>
      <c r="B260" s="28"/>
      <c r="C260" s="28"/>
      <c r="D260" s="29"/>
      <c r="E260" s="30">
        <v>0.2</v>
      </c>
      <c r="F260" s="30">
        <f t="shared" si="25"/>
        <v>0</v>
      </c>
      <c r="G260" s="30">
        <f t="shared" si="26"/>
        <v>0</v>
      </c>
      <c r="H260" s="31">
        <f t="shared" si="27"/>
        <v>0</v>
      </c>
      <c r="I260" s="33" t="str">
        <f t="shared" si="28"/>
        <v/>
      </c>
    </row>
    <row r="261" spans="1:9">
      <c r="A261" s="28">
        <v>200</v>
      </c>
      <c r="B261" s="28"/>
      <c r="C261" s="28"/>
      <c r="D261" s="29"/>
      <c r="E261" s="30">
        <v>0.2</v>
      </c>
      <c r="F261" s="30">
        <f t="shared" si="25"/>
        <v>0</v>
      </c>
      <c r="G261" s="30">
        <f t="shared" si="26"/>
        <v>0</v>
      </c>
      <c r="H261" s="31">
        <f t="shared" si="27"/>
        <v>0</v>
      </c>
      <c r="I261" s="33" t="str">
        <f t="shared" si="28"/>
        <v/>
      </c>
    </row>
    <row r="262" spans="1:9">
      <c r="A262" s="28">
        <v>200</v>
      </c>
      <c r="B262" s="28"/>
      <c r="C262" s="28"/>
      <c r="D262" s="29"/>
      <c r="E262" s="30">
        <v>0.2</v>
      </c>
      <c r="F262" s="30">
        <f t="shared" si="25"/>
        <v>0</v>
      </c>
      <c r="G262" s="30">
        <f t="shared" si="26"/>
        <v>0</v>
      </c>
      <c r="H262" s="31">
        <f t="shared" si="27"/>
        <v>0</v>
      </c>
      <c r="I262" s="33" t="str">
        <f t="shared" si="28"/>
        <v/>
      </c>
    </row>
    <row r="263" spans="1:9">
      <c r="A263" s="28">
        <v>200</v>
      </c>
      <c r="B263" s="28"/>
      <c r="C263" s="28"/>
      <c r="D263" s="29"/>
      <c r="E263" s="30">
        <v>0.2</v>
      </c>
      <c r="F263" s="30">
        <f t="shared" si="25"/>
        <v>0</v>
      </c>
      <c r="G263" s="30">
        <f t="shared" si="26"/>
        <v>0</v>
      </c>
      <c r="H263" s="31">
        <f t="shared" si="27"/>
        <v>0</v>
      </c>
      <c r="I263" s="33" t="str">
        <f t="shared" si="28"/>
        <v/>
      </c>
    </row>
    <row r="264" spans="1:9">
      <c r="A264" s="28">
        <v>200</v>
      </c>
      <c r="B264" s="28"/>
      <c r="C264" s="28"/>
      <c r="D264" s="29"/>
      <c r="E264" s="30">
        <v>0.2</v>
      </c>
      <c r="F264" s="30">
        <f t="shared" si="25"/>
        <v>0</v>
      </c>
      <c r="G264" s="30">
        <f t="shared" si="26"/>
        <v>0</v>
      </c>
      <c r="H264" s="31">
        <f t="shared" si="27"/>
        <v>0</v>
      </c>
      <c r="I264" s="33" t="str">
        <f t="shared" si="28"/>
        <v/>
      </c>
    </row>
    <row r="265" spans="1:9">
      <c r="A265" s="28">
        <v>200</v>
      </c>
      <c r="B265" s="28"/>
      <c r="C265" s="28"/>
      <c r="D265" s="29"/>
      <c r="E265" s="30">
        <v>0.2</v>
      </c>
      <c r="F265" s="30">
        <f t="shared" si="25"/>
        <v>0</v>
      </c>
      <c r="G265" s="30">
        <f t="shared" si="26"/>
        <v>0</v>
      </c>
      <c r="H265" s="31">
        <f t="shared" si="27"/>
        <v>0</v>
      </c>
      <c r="I265" s="33" t="str">
        <f t="shared" si="28"/>
        <v/>
      </c>
    </row>
    <row r="266" spans="1:9">
      <c r="A266" s="28">
        <v>200</v>
      </c>
      <c r="B266" s="28"/>
      <c r="C266" s="28"/>
      <c r="D266" s="29"/>
      <c r="E266" s="30">
        <v>0.2</v>
      </c>
      <c r="F266" s="30">
        <f t="shared" ref="F266:F329" si="29">ROUND(G266-D266,2)</f>
        <v>0</v>
      </c>
      <c r="G266" s="30">
        <f t="shared" ref="G266:G329" si="30">IF(D266&lt;=800,D266,IF(D266&gt;3552,ROUND(D266/0.888,2),MAX(ROUND((D266-112)/0.86,2),0)))</f>
        <v>0</v>
      </c>
      <c r="H266" s="31">
        <f t="shared" ref="H266:H329" si="31">IF(G266&gt;4000,ROUND(ROUND(ROUND(G266*0.8,2)*0.7,2)*20%,2),MAX(ROUND(ROUND((G266-800)*0.7,2)*E266,2),0))</f>
        <v>0</v>
      </c>
      <c r="I266" s="33" t="str">
        <f t="shared" ref="I266:I329" si="32">IF(F266=H266,"","计算有误")</f>
        <v/>
      </c>
    </row>
    <row r="267" spans="1:9">
      <c r="A267" s="28">
        <v>200</v>
      </c>
      <c r="B267" s="28"/>
      <c r="C267" s="28"/>
      <c r="D267" s="29"/>
      <c r="E267" s="30">
        <v>0.2</v>
      </c>
      <c r="F267" s="30">
        <f t="shared" si="29"/>
        <v>0</v>
      </c>
      <c r="G267" s="30">
        <f t="shared" si="30"/>
        <v>0</v>
      </c>
      <c r="H267" s="31">
        <f t="shared" si="31"/>
        <v>0</v>
      </c>
      <c r="I267" s="33" t="str">
        <f t="shared" si="32"/>
        <v/>
      </c>
    </row>
    <row r="268" spans="1:9">
      <c r="A268" s="28">
        <v>200</v>
      </c>
      <c r="B268" s="28"/>
      <c r="C268" s="28"/>
      <c r="D268" s="29"/>
      <c r="E268" s="30">
        <v>0.2</v>
      </c>
      <c r="F268" s="30">
        <f t="shared" si="29"/>
        <v>0</v>
      </c>
      <c r="G268" s="30">
        <f t="shared" si="30"/>
        <v>0</v>
      </c>
      <c r="H268" s="31">
        <f t="shared" si="31"/>
        <v>0</v>
      </c>
      <c r="I268" s="33" t="str">
        <f t="shared" si="32"/>
        <v/>
      </c>
    </row>
    <row r="269" spans="1:9">
      <c r="A269" s="28">
        <v>200</v>
      </c>
      <c r="B269" s="28"/>
      <c r="C269" s="28"/>
      <c r="D269" s="29"/>
      <c r="E269" s="30">
        <v>0.2</v>
      </c>
      <c r="F269" s="30">
        <f t="shared" si="29"/>
        <v>0</v>
      </c>
      <c r="G269" s="30">
        <f t="shared" si="30"/>
        <v>0</v>
      </c>
      <c r="H269" s="31">
        <f t="shared" si="31"/>
        <v>0</v>
      </c>
      <c r="I269" s="33" t="str">
        <f t="shared" si="32"/>
        <v/>
      </c>
    </row>
    <row r="270" spans="1:9">
      <c r="A270" s="28">
        <v>200</v>
      </c>
      <c r="B270" s="28"/>
      <c r="C270" s="28"/>
      <c r="D270" s="29"/>
      <c r="E270" s="30">
        <v>0.2</v>
      </c>
      <c r="F270" s="30">
        <f t="shared" si="29"/>
        <v>0</v>
      </c>
      <c r="G270" s="30">
        <f t="shared" si="30"/>
        <v>0</v>
      </c>
      <c r="H270" s="31">
        <f t="shared" si="31"/>
        <v>0</v>
      </c>
      <c r="I270" s="33" t="str">
        <f t="shared" si="32"/>
        <v/>
      </c>
    </row>
    <row r="271" spans="1:9">
      <c r="A271" s="28">
        <v>200</v>
      </c>
      <c r="B271" s="28"/>
      <c r="C271" s="28"/>
      <c r="D271" s="29"/>
      <c r="E271" s="30">
        <v>0.2</v>
      </c>
      <c r="F271" s="30">
        <f t="shared" si="29"/>
        <v>0</v>
      </c>
      <c r="G271" s="30">
        <f t="shared" si="30"/>
        <v>0</v>
      </c>
      <c r="H271" s="31">
        <f t="shared" si="31"/>
        <v>0</v>
      </c>
      <c r="I271" s="33" t="str">
        <f t="shared" si="32"/>
        <v/>
      </c>
    </row>
    <row r="272" spans="1:9">
      <c r="A272" s="28">
        <v>200</v>
      </c>
      <c r="B272" s="28"/>
      <c r="C272" s="28"/>
      <c r="D272" s="29"/>
      <c r="E272" s="30">
        <v>0.2</v>
      </c>
      <c r="F272" s="30">
        <f t="shared" si="29"/>
        <v>0</v>
      </c>
      <c r="G272" s="30">
        <f t="shared" si="30"/>
        <v>0</v>
      </c>
      <c r="H272" s="31">
        <f t="shared" si="31"/>
        <v>0</v>
      </c>
      <c r="I272" s="33" t="str">
        <f t="shared" si="32"/>
        <v/>
      </c>
    </row>
    <row r="273" spans="1:9">
      <c r="A273" s="28">
        <v>200</v>
      </c>
      <c r="B273" s="28"/>
      <c r="C273" s="28"/>
      <c r="D273" s="29"/>
      <c r="E273" s="30">
        <v>0.2</v>
      </c>
      <c r="F273" s="30">
        <f t="shared" si="29"/>
        <v>0</v>
      </c>
      <c r="G273" s="30">
        <f t="shared" si="30"/>
        <v>0</v>
      </c>
      <c r="H273" s="31">
        <f t="shared" si="31"/>
        <v>0</v>
      </c>
      <c r="I273" s="33" t="str">
        <f t="shared" si="32"/>
        <v/>
      </c>
    </row>
    <row r="274" spans="1:9">
      <c r="A274" s="28">
        <v>200</v>
      </c>
      <c r="B274" s="28"/>
      <c r="C274" s="28"/>
      <c r="D274" s="29"/>
      <c r="E274" s="30">
        <v>0.2</v>
      </c>
      <c r="F274" s="30">
        <f t="shared" si="29"/>
        <v>0</v>
      </c>
      <c r="G274" s="30">
        <f t="shared" si="30"/>
        <v>0</v>
      </c>
      <c r="H274" s="31">
        <f t="shared" si="31"/>
        <v>0</v>
      </c>
      <c r="I274" s="33" t="str">
        <f t="shared" si="32"/>
        <v/>
      </c>
    </row>
    <row r="275" spans="1:9">
      <c r="A275" s="28">
        <v>200</v>
      </c>
      <c r="B275" s="28"/>
      <c r="C275" s="28"/>
      <c r="D275" s="29"/>
      <c r="E275" s="30">
        <v>0.2</v>
      </c>
      <c r="F275" s="30">
        <f t="shared" si="29"/>
        <v>0</v>
      </c>
      <c r="G275" s="30">
        <f t="shared" si="30"/>
        <v>0</v>
      </c>
      <c r="H275" s="31">
        <f t="shared" si="31"/>
        <v>0</v>
      </c>
      <c r="I275" s="33" t="str">
        <f t="shared" si="32"/>
        <v/>
      </c>
    </row>
    <row r="276" spans="1:9">
      <c r="A276" s="28">
        <v>200</v>
      </c>
      <c r="B276" s="28"/>
      <c r="C276" s="28"/>
      <c r="D276" s="29"/>
      <c r="E276" s="30">
        <v>0.2</v>
      </c>
      <c r="F276" s="30">
        <f t="shared" si="29"/>
        <v>0</v>
      </c>
      <c r="G276" s="30">
        <f t="shared" si="30"/>
        <v>0</v>
      </c>
      <c r="H276" s="31">
        <f t="shared" si="31"/>
        <v>0</v>
      </c>
      <c r="I276" s="33" t="str">
        <f t="shared" si="32"/>
        <v/>
      </c>
    </row>
    <row r="277" spans="1:9">
      <c r="A277" s="28">
        <v>200</v>
      </c>
      <c r="B277" s="28"/>
      <c r="C277" s="28"/>
      <c r="D277" s="29"/>
      <c r="E277" s="30">
        <v>0.2</v>
      </c>
      <c r="F277" s="30">
        <f t="shared" si="29"/>
        <v>0</v>
      </c>
      <c r="G277" s="30">
        <f t="shared" si="30"/>
        <v>0</v>
      </c>
      <c r="H277" s="31">
        <f t="shared" si="31"/>
        <v>0</v>
      </c>
      <c r="I277" s="33" t="str">
        <f t="shared" si="32"/>
        <v/>
      </c>
    </row>
    <row r="278" spans="1:9">
      <c r="A278" s="28">
        <v>200</v>
      </c>
      <c r="B278" s="28"/>
      <c r="C278" s="28"/>
      <c r="D278" s="29"/>
      <c r="E278" s="30">
        <v>0.2</v>
      </c>
      <c r="F278" s="30">
        <f t="shared" si="29"/>
        <v>0</v>
      </c>
      <c r="G278" s="30">
        <f t="shared" si="30"/>
        <v>0</v>
      </c>
      <c r="H278" s="31">
        <f t="shared" si="31"/>
        <v>0</v>
      </c>
      <c r="I278" s="33" t="str">
        <f t="shared" si="32"/>
        <v/>
      </c>
    </row>
    <row r="279" spans="1:9">
      <c r="A279" s="28">
        <v>200</v>
      </c>
      <c r="B279" s="28"/>
      <c r="C279" s="28"/>
      <c r="D279" s="29"/>
      <c r="E279" s="30">
        <v>0.2</v>
      </c>
      <c r="F279" s="30">
        <f t="shared" si="29"/>
        <v>0</v>
      </c>
      <c r="G279" s="30">
        <f t="shared" si="30"/>
        <v>0</v>
      </c>
      <c r="H279" s="31">
        <f t="shared" si="31"/>
        <v>0</v>
      </c>
      <c r="I279" s="33" t="str">
        <f t="shared" si="32"/>
        <v/>
      </c>
    </row>
    <row r="280" spans="1:9">
      <c r="A280" s="28">
        <v>200</v>
      </c>
      <c r="B280" s="28"/>
      <c r="C280" s="28"/>
      <c r="D280" s="29"/>
      <c r="E280" s="30">
        <v>0.2</v>
      </c>
      <c r="F280" s="30">
        <f t="shared" si="29"/>
        <v>0</v>
      </c>
      <c r="G280" s="30">
        <f t="shared" si="30"/>
        <v>0</v>
      </c>
      <c r="H280" s="31">
        <f t="shared" si="31"/>
        <v>0</v>
      </c>
      <c r="I280" s="33" t="str">
        <f t="shared" si="32"/>
        <v/>
      </c>
    </row>
    <row r="281" spans="1:9">
      <c r="A281" s="28">
        <v>200</v>
      </c>
      <c r="B281" s="28"/>
      <c r="C281" s="28"/>
      <c r="D281" s="29"/>
      <c r="E281" s="30">
        <v>0.2</v>
      </c>
      <c r="F281" s="30">
        <f t="shared" si="29"/>
        <v>0</v>
      </c>
      <c r="G281" s="30">
        <f t="shared" si="30"/>
        <v>0</v>
      </c>
      <c r="H281" s="31">
        <f t="shared" si="31"/>
        <v>0</v>
      </c>
      <c r="I281" s="33" t="str">
        <f t="shared" si="32"/>
        <v/>
      </c>
    </row>
    <row r="282" spans="1:9">
      <c r="A282" s="28">
        <v>200</v>
      </c>
      <c r="B282" s="28"/>
      <c r="C282" s="28"/>
      <c r="D282" s="29"/>
      <c r="E282" s="30">
        <v>0.2</v>
      </c>
      <c r="F282" s="30">
        <f t="shared" si="29"/>
        <v>0</v>
      </c>
      <c r="G282" s="30">
        <f t="shared" si="30"/>
        <v>0</v>
      </c>
      <c r="H282" s="31">
        <f t="shared" si="31"/>
        <v>0</v>
      </c>
      <c r="I282" s="33" t="str">
        <f t="shared" si="32"/>
        <v/>
      </c>
    </row>
    <row r="283" spans="1:9">
      <c r="A283" s="28">
        <v>200</v>
      </c>
      <c r="B283" s="28"/>
      <c r="C283" s="28"/>
      <c r="D283" s="29"/>
      <c r="E283" s="30">
        <v>0.2</v>
      </c>
      <c r="F283" s="30">
        <f t="shared" si="29"/>
        <v>0</v>
      </c>
      <c r="G283" s="30">
        <f t="shared" si="30"/>
        <v>0</v>
      </c>
      <c r="H283" s="31">
        <f t="shared" si="31"/>
        <v>0</v>
      </c>
      <c r="I283" s="33" t="str">
        <f t="shared" si="32"/>
        <v/>
      </c>
    </row>
    <row r="284" spans="1:9">
      <c r="A284" s="28">
        <v>200</v>
      </c>
      <c r="B284" s="28"/>
      <c r="C284" s="28"/>
      <c r="D284" s="29"/>
      <c r="E284" s="30">
        <v>0.2</v>
      </c>
      <c r="F284" s="30">
        <f t="shared" si="29"/>
        <v>0</v>
      </c>
      <c r="G284" s="30">
        <f t="shared" si="30"/>
        <v>0</v>
      </c>
      <c r="H284" s="31">
        <f t="shared" si="31"/>
        <v>0</v>
      </c>
      <c r="I284" s="33" t="str">
        <f t="shared" si="32"/>
        <v/>
      </c>
    </row>
    <row r="285" spans="1:9">
      <c r="A285" s="28">
        <v>200</v>
      </c>
      <c r="B285" s="28"/>
      <c r="C285" s="28"/>
      <c r="D285" s="29"/>
      <c r="E285" s="30">
        <v>0.2</v>
      </c>
      <c r="F285" s="30">
        <f t="shared" si="29"/>
        <v>0</v>
      </c>
      <c r="G285" s="30">
        <f t="shared" si="30"/>
        <v>0</v>
      </c>
      <c r="H285" s="31">
        <f t="shared" si="31"/>
        <v>0</v>
      </c>
      <c r="I285" s="33" t="str">
        <f t="shared" si="32"/>
        <v/>
      </c>
    </row>
    <row r="286" spans="1:9">
      <c r="A286" s="28">
        <v>200</v>
      </c>
      <c r="B286" s="28"/>
      <c r="C286" s="28"/>
      <c r="D286" s="29"/>
      <c r="E286" s="30">
        <v>0.2</v>
      </c>
      <c r="F286" s="30">
        <f t="shared" si="29"/>
        <v>0</v>
      </c>
      <c r="G286" s="30">
        <f t="shared" si="30"/>
        <v>0</v>
      </c>
      <c r="H286" s="31">
        <f t="shared" si="31"/>
        <v>0</v>
      </c>
      <c r="I286" s="33" t="str">
        <f t="shared" si="32"/>
        <v/>
      </c>
    </row>
    <row r="287" spans="1:9">
      <c r="A287" s="28">
        <v>200</v>
      </c>
      <c r="B287" s="28"/>
      <c r="C287" s="28"/>
      <c r="D287" s="29"/>
      <c r="E287" s="30">
        <v>0.2</v>
      </c>
      <c r="F287" s="30">
        <f t="shared" si="29"/>
        <v>0</v>
      </c>
      <c r="G287" s="30">
        <f t="shared" si="30"/>
        <v>0</v>
      </c>
      <c r="H287" s="31">
        <f t="shared" si="31"/>
        <v>0</v>
      </c>
      <c r="I287" s="33" t="str">
        <f t="shared" si="32"/>
        <v/>
      </c>
    </row>
    <row r="288" spans="1:9">
      <c r="A288" s="28">
        <v>200</v>
      </c>
      <c r="B288" s="28"/>
      <c r="C288" s="28"/>
      <c r="D288" s="29"/>
      <c r="E288" s="30">
        <v>0.2</v>
      </c>
      <c r="F288" s="30">
        <f t="shared" si="29"/>
        <v>0</v>
      </c>
      <c r="G288" s="30">
        <f t="shared" si="30"/>
        <v>0</v>
      </c>
      <c r="H288" s="31">
        <f t="shared" si="31"/>
        <v>0</v>
      </c>
      <c r="I288" s="33" t="str">
        <f t="shared" si="32"/>
        <v/>
      </c>
    </row>
    <row r="289" spans="1:9">
      <c r="A289" s="28">
        <v>200</v>
      </c>
      <c r="B289" s="28"/>
      <c r="C289" s="28"/>
      <c r="D289" s="29"/>
      <c r="E289" s="30">
        <v>0.2</v>
      </c>
      <c r="F289" s="30">
        <f t="shared" si="29"/>
        <v>0</v>
      </c>
      <c r="G289" s="30">
        <f t="shared" si="30"/>
        <v>0</v>
      </c>
      <c r="H289" s="31">
        <f t="shared" si="31"/>
        <v>0</v>
      </c>
      <c r="I289" s="33" t="str">
        <f t="shared" si="32"/>
        <v/>
      </c>
    </row>
    <row r="290" spans="1:9">
      <c r="A290" s="28">
        <v>200</v>
      </c>
      <c r="B290" s="28"/>
      <c r="C290" s="28"/>
      <c r="D290" s="29"/>
      <c r="E290" s="30">
        <v>0.2</v>
      </c>
      <c r="F290" s="30">
        <f t="shared" si="29"/>
        <v>0</v>
      </c>
      <c r="G290" s="30">
        <f t="shared" si="30"/>
        <v>0</v>
      </c>
      <c r="H290" s="31">
        <f t="shared" si="31"/>
        <v>0</v>
      </c>
      <c r="I290" s="33" t="str">
        <f t="shared" si="32"/>
        <v/>
      </c>
    </row>
    <row r="291" spans="1:9">
      <c r="A291" s="28">
        <v>200</v>
      </c>
      <c r="B291" s="28"/>
      <c r="C291" s="28"/>
      <c r="D291" s="29"/>
      <c r="E291" s="30">
        <v>0.2</v>
      </c>
      <c r="F291" s="30">
        <f t="shared" si="29"/>
        <v>0</v>
      </c>
      <c r="G291" s="30">
        <f t="shared" si="30"/>
        <v>0</v>
      </c>
      <c r="H291" s="31">
        <f t="shared" si="31"/>
        <v>0</v>
      </c>
      <c r="I291" s="33" t="str">
        <f t="shared" si="32"/>
        <v/>
      </c>
    </row>
    <row r="292" spans="1:9">
      <c r="A292" s="28">
        <v>200</v>
      </c>
      <c r="B292" s="28"/>
      <c r="C292" s="28"/>
      <c r="D292" s="29"/>
      <c r="E292" s="30">
        <v>0.2</v>
      </c>
      <c r="F292" s="30">
        <f t="shared" si="29"/>
        <v>0</v>
      </c>
      <c r="G292" s="30">
        <f t="shared" si="30"/>
        <v>0</v>
      </c>
      <c r="H292" s="31">
        <f t="shared" si="31"/>
        <v>0</v>
      </c>
      <c r="I292" s="33" t="str">
        <f t="shared" si="32"/>
        <v/>
      </c>
    </row>
    <row r="293" spans="1:9">
      <c r="A293" s="28">
        <v>200</v>
      </c>
      <c r="B293" s="28"/>
      <c r="C293" s="28"/>
      <c r="D293" s="29"/>
      <c r="E293" s="30">
        <v>0.2</v>
      </c>
      <c r="F293" s="30">
        <f t="shared" si="29"/>
        <v>0</v>
      </c>
      <c r="G293" s="30">
        <f t="shared" si="30"/>
        <v>0</v>
      </c>
      <c r="H293" s="31">
        <f t="shared" si="31"/>
        <v>0</v>
      </c>
      <c r="I293" s="33" t="str">
        <f t="shared" si="32"/>
        <v/>
      </c>
    </row>
    <row r="294" spans="1:9">
      <c r="A294" s="28">
        <v>200</v>
      </c>
      <c r="B294" s="28"/>
      <c r="C294" s="28"/>
      <c r="D294" s="29"/>
      <c r="E294" s="30">
        <v>0.2</v>
      </c>
      <c r="F294" s="30">
        <f t="shared" si="29"/>
        <v>0</v>
      </c>
      <c r="G294" s="30">
        <f t="shared" si="30"/>
        <v>0</v>
      </c>
      <c r="H294" s="31">
        <f t="shared" si="31"/>
        <v>0</v>
      </c>
      <c r="I294" s="33" t="str">
        <f t="shared" si="32"/>
        <v/>
      </c>
    </row>
    <row r="295" spans="1:9">
      <c r="A295" s="28">
        <v>200</v>
      </c>
      <c r="B295" s="28"/>
      <c r="C295" s="28"/>
      <c r="D295" s="29"/>
      <c r="E295" s="30">
        <v>0.2</v>
      </c>
      <c r="F295" s="30">
        <f t="shared" si="29"/>
        <v>0</v>
      </c>
      <c r="G295" s="30">
        <f t="shared" si="30"/>
        <v>0</v>
      </c>
      <c r="H295" s="31">
        <f t="shared" si="31"/>
        <v>0</v>
      </c>
      <c r="I295" s="33" t="str">
        <f t="shared" si="32"/>
        <v/>
      </c>
    </row>
    <row r="296" spans="1:9">
      <c r="A296" s="28">
        <v>200</v>
      </c>
      <c r="B296" s="28"/>
      <c r="C296" s="28"/>
      <c r="D296" s="29"/>
      <c r="E296" s="30">
        <v>0.2</v>
      </c>
      <c r="F296" s="30">
        <f t="shared" si="29"/>
        <v>0</v>
      </c>
      <c r="G296" s="30">
        <f t="shared" si="30"/>
        <v>0</v>
      </c>
      <c r="H296" s="31">
        <f t="shared" si="31"/>
        <v>0</v>
      </c>
      <c r="I296" s="33" t="str">
        <f t="shared" si="32"/>
        <v/>
      </c>
    </row>
    <row r="297" spans="1:9">
      <c r="A297" s="28">
        <v>200</v>
      </c>
      <c r="B297" s="28"/>
      <c r="C297" s="28"/>
      <c r="D297" s="29"/>
      <c r="E297" s="30">
        <v>0.2</v>
      </c>
      <c r="F297" s="30">
        <f t="shared" si="29"/>
        <v>0</v>
      </c>
      <c r="G297" s="30">
        <f t="shared" si="30"/>
        <v>0</v>
      </c>
      <c r="H297" s="31">
        <f t="shared" si="31"/>
        <v>0</v>
      </c>
      <c r="I297" s="33" t="str">
        <f t="shared" si="32"/>
        <v/>
      </c>
    </row>
    <row r="298" spans="1:9">
      <c r="A298" s="28">
        <v>200</v>
      </c>
      <c r="B298" s="28"/>
      <c r="C298" s="28"/>
      <c r="D298" s="29"/>
      <c r="E298" s="30">
        <v>0.2</v>
      </c>
      <c r="F298" s="30">
        <f t="shared" si="29"/>
        <v>0</v>
      </c>
      <c r="G298" s="30">
        <f t="shared" si="30"/>
        <v>0</v>
      </c>
      <c r="H298" s="31">
        <f t="shared" si="31"/>
        <v>0</v>
      </c>
      <c r="I298" s="33" t="str">
        <f t="shared" si="32"/>
        <v/>
      </c>
    </row>
    <row r="299" spans="1:9">
      <c r="A299" s="28">
        <v>200</v>
      </c>
      <c r="B299" s="28"/>
      <c r="C299" s="28"/>
      <c r="D299" s="29"/>
      <c r="E299" s="30">
        <v>0.2</v>
      </c>
      <c r="F299" s="30">
        <f t="shared" si="29"/>
        <v>0</v>
      </c>
      <c r="G299" s="30">
        <f t="shared" si="30"/>
        <v>0</v>
      </c>
      <c r="H299" s="31">
        <f t="shared" si="31"/>
        <v>0</v>
      </c>
      <c r="I299" s="33" t="str">
        <f t="shared" si="32"/>
        <v/>
      </c>
    </row>
    <row r="300" spans="1:9">
      <c r="A300" s="28">
        <v>200</v>
      </c>
      <c r="B300" s="28"/>
      <c r="C300" s="28"/>
      <c r="D300" s="29"/>
      <c r="E300" s="30">
        <v>0.2</v>
      </c>
      <c r="F300" s="30">
        <f t="shared" si="29"/>
        <v>0</v>
      </c>
      <c r="G300" s="30">
        <f t="shared" si="30"/>
        <v>0</v>
      </c>
      <c r="H300" s="31">
        <f t="shared" si="31"/>
        <v>0</v>
      </c>
      <c r="I300" s="33" t="str">
        <f t="shared" si="32"/>
        <v/>
      </c>
    </row>
    <row r="301" spans="1:9">
      <c r="A301" s="28">
        <v>200</v>
      </c>
      <c r="B301" s="28"/>
      <c r="C301" s="28"/>
      <c r="D301" s="29"/>
      <c r="E301" s="30">
        <v>0.2</v>
      </c>
      <c r="F301" s="30">
        <f t="shared" si="29"/>
        <v>0</v>
      </c>
      <c r="G301" s="30">
        <f t="shared" si="30"/>
        <v>0</v>
      </c>
      <c r="H301" s="31">
        <f t="shared" si="31"/>
        <v>0</v>
      </c>
      <c r="I301" s="33" t="str">
        <f t="shared" si="32"/>
        <v/>
      </c>
    </row>
    <row r="302" spans="1:9">
      <c r="A302" s="28">
        <v>200</v>
      </c>
      <c r="B302" s="28"/>
      <c r="C302" s="28"/>
      <c r="D302" s="29"/>
      <c r="E302" s="30">
        <v>0.2</v>
      </c>
      <c r="F302" s="30">
        <f t="shared" si="29"/>
        <v>0</v>
      </c>
      <c r="G302" s="30">
        <f t="shared" si="30"/>
        <v>0</v>
      </c>
      <c r="H302" s="31">
        <f t="shared" si="31"/>
        <v>0</v>
      </c>
      <c r="I302" s="33" t="str">
        <f t="shared" si="32"/>
        <v/>
      </c>
    </row>
    <row r="303" spans="1:9">
      <c r="A303" s="28">
        <v>200</v>
      </c>
      <c r="B303" s="28"/>
      <c r="C303" s="28"/>
      <c r="D303" s="29"/>
      <c r="E303" s="30">
        <v>0.2</v>
      </c>
      <c r="F303" s="30">
        <f t="shared" si="29"/>
        <v>0</v>
      </c>
      <c r="G303" s="30">
        <f t="shared" si="30"/>
        <v>0</v>
      </c>
      <c r="H303" s="31">
        <f t="shared" si="31"/>
        <v>0</v>
      </c>
      <c r="I303" s="33" t="str">
        <f t="shared" si="32"/>
        <v/>
      </c>
    </row>
    <row r="304" spans="1:9">
      <c r="A304" s="28">
        <v>200</v>
      </c>
      <c r="B304" s="28"/>
      <c r="C304" s="28"/>
      <c r="D304" s="29"/>
      <c r="E304" s="30">
        <v>0.2</v>
      </c>
      <c r="F304" s="30">
        <f t="shared" si="29"/>
        <v>0</v>
      </c>
      <c r="G304" s="30">
        <f t="shared" si="30"/>
        <v>0</v>
      </c>
      <c r="H304" s="31">
        <f t="shared" si="31"/>
        <v>0</v>
      </c>
      <c r="I304" s="33" t="str">
        <f t="shared" si="32"/>
        <v/>
      </c>
    </row>
    <row r="305" spans="1:9">
      <c r="A305" s="28">
        <v>200</v>
      </c>
      <c r="B305" s="28"/>
      <c r="C305" s="28"/>
      <c r="D305" s="29"/>
      <c r="E305" s="30">
        <v>0.2</v>
      </c>
      <c r="F305" s="30">
        <f t="shared" si="29"/>
        <v>0</v>
      </c>
      <c r="G305" s="30">
        <f t="shared" si="30"/>
        <v>0</v>
      </c>
      <c r="H305" s="31">
        <f t="shared" si="31"/>
        <v>0</v>
      </c>
      <c r="I305" s="33" t="str">
        <f t="shared" si="32"/>
        <v/>
      </c>
    </row>
    <row r="306" spans="1:9">
      <c r="A306" s="28">
        <v>200</v>
      </c>
      <c r="B306" s="28"/>
      <c r="C306" s="28"/>
      <c r="D306" s="29"/>
      <c r="E306" s="30">
        <v>0.2</v>
      </c>
      <c r="F306" s="30">
        <f t="shared" si="29"/>
        <v>0</v>
      </c>
      <c r="G306" s="30">
        <f t="shared" si="30"/>
        <v>0</v>
      </c>
      <c r="H306" s="31">
        <f t="shared" si="31"/>
        <v>0</v>
      </c>
      <c r="I306" s="33" t="str">
        <f t="shared" si="32"/>
        <v/>
      </c>
    </row>
    <row r="307" spans="1:9">
      <c r="A307" s="28">
        <v>200</v>
      </c>
      <c r="B307" s="28"/>
      <c r="C307" s="28"/>
      <c r="D307" s="29"/>
      <c r="E307" s="30">
        <v>0.2</v>
      </c>
      <c r="F307" s="30">
        <f t="shared" si="29"/>
        <v>0</v>
      </c>
      <c r="G307" s="30">
        <f t="shared" si="30"/>
        <v>0</v>
      </c>
      <c r="H307" s="31">
        <f t="shared" si="31"/>
        <v>0</v>
      </c>
      <c r="I307" s="33" t="str">
        <f t="shared" si="32"/>
        <v/>
      </c>
    </row>
    <row r="308" spans="1:9">
      <c r="A308" s="28">
        <v>200</v>
      </c>
      <c r="B308" s="28"/>
      <c r="C308" s="28"/>
      <c r="D308" s="29"/>
      <c r="E308" s="30">
        <v>0.2</v>
      </c>
      <c r="F308" s="30">
        <f t="shared" si="29"/>
        <v>0</v>
      </c>
      <c r="G308" s="30">
        <f t="shared" si="30"/>
        <v>0</v>
      </c>
      <c r="H308" s="31">
        <f t="shared" si="31"/>
        <v>0</v>
      </c>
      <c r="I308" s="33" t="str">
        <f t="shared" si="32"/>
        <v/>
      </c>
    </row>
    <row r="309" spans="1:9">
      <c r="A309" s="28">
        <v>200</v>
      </c>
      <c r="B309" s="28"/>
      <c r="C309" s="28"/>
      <c r="D309" s="29"/>
      <c r="E309" s="30">
        <v>0.2</v>
      </c>
      <c r="F309" s="30">
        <f t="shared" si="29"/>
        <v>0</v>
      </c>
      <c r="G309" s="30">
        <f t="shared" si="30"/>
        <v>0</v>
      </c>
      <c r="H309" s="31">
        <f t="shared" si="31"/>
        <v>0</v>
      </c>
      <c r="I309" s="33" t="str">
        <f t="shared" si="32"/>
        <v/>
      </c>
    </row>
    <row r="310" spans="1:9">
      <c r="A310" s="28">
        <v>200</v>
      </c>
      <c r="B310" s="28"/>
      <c r="C310" s="28"/>
      <c r="D310" s="29"/>
      <c r="E310" s="30">
        <v>0.2</v>
      </c>
      <c r="F310" s="30">
        <f t="shared" si="29"/>
        <v>0</v>
      </c>
      <c r="G310" s="30">
        <f t="shared" si="30"/>
        <v>0</v>
      </c>
      <c r="H310" s="31">
        <f t="shared" si="31"/>
        <v>0</v>
      </c>
      <c r="I310" s="33" t="str">
        <f t="shared" si="32"/>
        <v/>
      </c>
    </row>
    <row r="311" spans="1:9">
      <c r="A311" s="28">
        <v>200</v>
      </c>
      <c r="B311" s="28"/>
      <c r="C311" s="28"/>
      <c r="D311" s="29"/>
      <c r="E311" s="30">
        <v>0.2</v>
      </c>
      <c r="F311" s="30">
        <f t="shared" si="29"/>
        <v>0</v>
      </c>
      <c r="G311" s="30">
        <f t="shared" si="30"/>
        <v>0</v>
      </c>
      <c r="H311" s="31">
        <f t="shared" si="31"/>
        <v>0</v>
      </c>
      <c r="I311" s="33" t="str">
        <f t="shared" si="32"/>
        <v/>
      </c>
    </row>
    <row r="312" spans="1:9">
      <c r="A312" s="28">
        <v>200</v>
      </c>
      <c r="B312" s="28"/>
      <c r="C312" s="28"/>
      <c r="D312" s="29"/>
      <c r="E312" s="30">
        <v>0.2</v>
      </c>
      <c r="F312" s="30">
        <f t="shared" si="29"/>
        <v>0</v>
      </c>
      <c r="G312" s="30">
        <f t="shared" si="30"/>
        <v>0</v>
      </c>
      <c r="H312" s="31">
        <f t="shared" si="31"/>
        <v>0</v>
      </c>
      <c r="I312" s="33" t="str">
        <f t="shared" si="32"/>
        <v/>
      </c>
    </row>
    <row r="313" spans="1:9">
      <c r="A313" s="28">
        <v>200</v>
      </c>
      <c r="B313" s="28"/>
      <c r="C313" s="28"/>
      <c r="D313" s="29"/>
      <c r="E313" s="30">
        <v>0.2</v>
      </c>
      <c r="F313" s="30">
        <f t="shared" si="29"/>
        <v>0</v>
      </c>
      <c r="G313" s="30">
        <f t="shared" si="30"/>
        <v>0</v>
      </c>
      <c r="H313" s="31">
        <f t="shared" si="31"/>
        <v>0</v>
      </c>
      <c r="I313" s="33" t="str">
        <f t="shared" si="32"/>
        <v/>
      </c>
    </row>
    <row r="314" spans="1:9">
      <c r="A314" s="28">
        <v>200</v>
      </c>
      <c r="B314" s="28"/>
      <c r="C314" s="28"/>
      <c r="D314" s="29"/>
      <c r="E314" s="30">
        <v>0.2</v>
      </c>
      <c r="F314" s="30">
        <f t="shared" si="29"/>
        <v>0</v>
      </c>
      <c r="G314" s="30">
        <f t="shared" si="30"/>
        <v>0</v>
      </c>
      <c r="H314" s="31">
        <f t="shared" si="31"/>
        <v>0</v>
      </c>
      <c r="I314" s="33" t="str">
        <f t="shared" si="32"/>
        <v/>
      </c>
    </row>
    <row r="315" spans="1:9">
      <c r="A315" s="28">
        <v>200</v>
      </c>
      <c r="B315" s="28"/>
      <c r="C315" s="28"/>
      <c r="D315" s="29"/>
      <c r="E315" s="30">
        <v>0.2</v>
      </c>
      <c r="F315" s="30">
        <f t="shared" si="29"/>
        <v>0</v>
      </c>
      <c r="G315" s="30">
        <f t="shared" si="30"/>
        <v>0</v>
      </c>
      <c r="H315" s="31">
        <f t="shared" si="31"/>
        <v>0</v>
      </c>
      <c r="I315" s="33" t="str">
        <f t="shared" si="32"/>
        <v/>
      </c>
    </row>
    <row r="316" spans="1:9">
      <c r="A316" s="28">
        <v>200</v>
      </c>
      <c r="B316" s="28"/>
      <c r="C316" s="28"/>
      <c r="D316" s="29"/>
      <c r="E316" s="30">
        <v>0.2</v>
      </c>
      <c r="F316" s="30">
        <f t="shared" si="29"/>
        <v>0</v>
      </c>
      <c r="G316" s="30">
        <f t="shared" si="30"/>
        <v>0</v>
      </c>
      <c r="H316" s="31">
        <f t="shared" si="31"/>
        <v>0</v>
      </c>
      <c r="I316" s="33" t="str">
        <f t="shared" si="32"/>
        <v/>
      </c>
    </row>
    <row r="317" spans="1:9">
      <c r="A317" s="28">
        <v>200</v>
      </c>
      <c r="B317" s="28"/>
      <c r="C317" s="28"/>
      <c r="D317" s="29"/>
      <c r="E317" s="30">
        <v>0.2</v>
      </c>
      <c r="F317" s="30">
        <f t="shared" si="29"/>
        <v>0</v>
      </c>
      <c r="G317" s="30">
        <f t="shared" si="30"/>
        <v>0</v>
      </c>
      <c r="H317" s="31">
        <f t="shared" si="31"/>
        <v>0</v>
      </c>
      <c r="I317" s="33" t="str">
        <f t="shared" si="32"/>
        <v/>
      </c>
    </row>
    <row r="318" spans="1:9">
      <c r="A318" s="28">
        <v>200</v>
      </c>
      <c r="B318" s="28"/>
      <c r="C318" s="28"/>
      <c r="D318" s="29"/>
      <c r="E318" s="30">
        <v>0.2</v>
      </c>
      <c r="F318" s="30">
        <f t="shared" si="29"/>
        <v>0</v>
      </c>
      <c r="G318" s="30">
        <f t="shared" si="30"/>
        <v>0</v>
      </c>
      <c r="H318" s="31">
        <f t="shared" si="31"/>
        <v>0</v>
      </c>
      <c r="I318" s="33" t="str">
        <f t="shared" si="32"/>
        <v/>
      </c>
    </row>
    <row r="319" spans="1:9">
      <c r="A319" s="28">
        <v>200</v>
      </c>
      <c r="B319" s="28"/>
      <c r="C319" s="28"/>
      <c r="D319" s="29"/>
      <c r="E319" s="30">
        <v>0.2</v>
      </c>
      <c r="F319" s="30">
        <f t="shared" si="29"/>
        <v>0</v>
      </c>
      <c r="G319" s="30">
        <f t="shared" si="30"/>
        <v>0</v>
      </c>
      <c r="H319" s="31">
        <f t="shared" si="31"/>
        <v>0</v>
      </c>
      <c r="I319" s="33" t="str">
        <f t="shared" si="32"/>
        <v/>
      </c>
    </row>
    <row r="320" spans="1:9">
      <c r="A320" s="28">
        <v>200</v>
      </c>
      <c r="B320" s="28"/>
      <c r="C320" s="28"/>
      <c r="D320" s="29"/>
      <c r="E320" s="30">
        <v>0.2</v>
      </c>
      <c r="F320" s="30">
        <f t="shared" si="29"/>
        <v>0</v>
      </c>
      <c r="G320" s="30">
        <f t="shared" si="30"/>
        <v>0</v>
      </c>
      <c r="H320" s="31">
        <f t="shared" si="31"/>
        <v>0</v>
      </c>
      <c r="I320" s="33" t="str">
        <f t="shared" si="32"/>
        <v/>
      </c>
    </row>
    <row r="321" spans="1:9">
      <c r="A321" s="28">
        <v>200</v>
      </c>
      <c r="B321" s="28"/>
      <c r="C321" s="28"/>
      <c r="D321" s="29"/>
      <c r="E321" s="30">
        <v>0.2</v>
      </c>
      <c r="F321" s="30">
        <f t="shared" si="29"/>
        <v>0</v>
      </c>
      <c r="G321" s="30">
        <f t="shared" si="30"/>
        <v>0</v>
      </c>
      <c r="H321" s="31">
        <f t="shared" si="31"/>
        <v>0</v>
      </c>
      <c r="I321" s="33" t="str">
        <f t="shared" si="32"/>
        <v/>
      </c>
    </row>
    <row r="322" spans="1:9">
      <c r="A322" s="28">
        <v>200</v>
      </c>
      <c r="B322" s="28"/>
      <c r="C322" s="28"/>
      <c r="D322" s="29"/>
      <c r="E322" s="30">
        <v>0.2</v>
      </c>
      <c r="F322" s="30">
        <f t="shared" si="29"/>
        <v>0</v>
      </c>
      <c r="G322" s="30">
        <f t="shared" si="30"/>
        <v>0</v>
      </c>
      <c r="H322" s="31">
        <f t="shared" si="31"/>
        <v>0</v>
      </c>
      <c r="I322" s="33" t="str">
        <f t="shared" si="32"/>
        <v/>
      </c>
    </row>
    <row r="323" spans="1:9">
      <c r="A323" s="28">
        <v>200</v>
      </c>
      <c r="B323" s="28"/>
      <c r="C323" s="28"/>
      <c r="D323" s="29"/>
      <c r="E323" s="30">
        <v>0.2</v>
      </c>
      <c r="F323" s="30">
        <f t="shared" si="29"/>
        <v>0</v>
      </c>
      <c r="G323" s="30">
        <f t="shared" si="30"/>
        <v>0</v>
      </c>
      <c r="H323" s="31">
        <f t="shared" si="31"/>
        <v>0</v>
      </c>
      <c r="I323" s="33" t="str">
        <f t="shared" si="32"/>
        <v/>
      </c>
    </row>
    <row r="324" spans="1:9">
      <c r="A324" s="28">
        <v>200</v>
      </c>
      <c r="B324" s="28"/>
      <c r="C324" s="28"/>
      <c r="D324" s="29"/>
      <c r="E324" s="30">
        <v>0.2</v>
      </c>
      <c r="F324" s="30">
        <f t="shared" si="29"/>
        <v>0</v>
      </c>
      <c r="G324" s="30">
        <f t="shared" si="30"/>
        <v>0</v>
      </c>
      <c r="H324" s="31">
        <f t="shared" si="31"/>
        <v>0</v>
      </c>
      <c r="I324" s="33" t="str">
        <f t="shared" si="32"/>
        <v/>
      </c>
    </row>
    <row r="325" spans="1:9">
      <c r="A325" s="28">
        <v>200</v>
      </c>
      <c r="B325" s="28"/>
      <c r="C325" s="28"/>
      <c r="D325" s="29"/>
      <c r="E325" s="30">
        <v>0.2</v>
      </c>
      <c r="F325" s="30">
        <f t="shared" si="29"/>
        <v>0</v>
      </c>
      <c r="G325" s="30">
        <f t="shared" si="30"/>
        <v>0</v>
      </c>
      <c r="H325" s="31">
        <f t="shared" si="31"/>
        <v>0</v>
      </c>
      <c r="I325" s="33" t="str">
        <f t="shared" si="32"/>
        <v/>
      </c>
    </row>
    <row r="326" spans="1:9">
      <c r="A326" s="28">
        <v>200</v>
      </c>
      <c r="B326" s="28"/>
      <c r="C326" s="28"/>
      <c r="D326" s="29"/>
      <c r="E326" s="30">
        <v>0.2</v>
      </c>
      <c r="F326" s="30">
        <f t="shared" si="29"/>
        <v>0</v>
      </c>
      <c r="G326" s="30">
        <f t="shared" si="30"/>
        <v>0</v>
      </c>
      <c r="H326" s="31">
        <f t="shared" si="31"/>
        <v>0</v>
      </c>
      <c r="I326" s="33" t="str">
        <f t="shared" si="32"/>
        <v/>
      </c>
    </row>
    <row r="327" spans="1:9">
      <c r="A327" s="28">
        <v>200</v>
      </c>
      <c r="B327" s="28"/>
      <c r="C327" s="28"/>
      <c r="D327" s="29"/>
      <c r="E327" s="30">
        <v>0.2</v>
      </c>
      <c r="F327" s="30">
        <f t="shared" si="29"/>
        <v>0</v>
      </c>
      <c r="G327" s="30">
        <f t="shared" si="30"/>
        <v>0</v>
      </c>
      <c r="H327" s="31">
        <f t="shared" si="31"/>
        <v>0</v>
      </c>
      <c r="I327" s="33" t="str">
        <f t="shared" si="32"/>
        <v/>
      </c>
    </row>
    <row r="328" spans="1:9">
      <c r="A328" s="28">
        <v>200</v>
      </c>
      <c r="B328" s="28"/>
      <c r="C328" s="28"/>
      <c r="D328" s="29"/>
      <c r="E328" s="30">
        <v>0.2</v>
      </c>
      <c r="F328" s="30">
        <f t="shared" si="29"/>
        <v>0</v>
      </c>
      <c r="G328" s="30">
        <f t="shared" si="30"/>
        <v>0</v>
      </c>
      <c r="H328" s="31">
        <f t="shared" si="31"/>
        <v>0</v>
      </c>
      <c r="I328" s="33" t="str">
        <f t="shared" si="32"/>
        <v/>
      </c>
    </row>
    <row r="329" spans="1:9">
      <c r="A329" s="28">
        <v>200</v>
      </c>
      <c r="B329" s="28"/>
      <c r="C329" s="28"/>
      <c r="D329" s="29"/>
      <c r="E329" s="30">
        <v>0.2</v>
      </c>
      <c r="F329" s="30">
        <f t="shared" si="29"/>
        <v>0</v>
      </c>
      <c r="G329" s="30">
        <f t="shared" si="30"/>
        <v>0</v>
      </c>
      <c r="H329" s="31">
        <f t="shared" si="31"/>
        <v>0</v>
      </c>
      <c r="I329" s="33" t="str">
        <f t="shared" si="32"/>
        <v/>
      </c>
    </row>
    <row r="330" spans="1:9">
      <c r="A330" s="28">
        <v>200</v>
      </c>
      <c r="B330" s="28"/>
      <c r="C330" s="28"/>
      <c r="D330" s="29"/>
      <c r="E330" s="30">
        <v>0.2</v>
      </c>
      <c r="F330" s="30">
        <f t="shared" ref="F330:F393" si="33">ROUND(G330-D330,2)</f>
        <v>0</v>
      </c>
      <c r="G330" s="30">
        <f t="shared" ref="G330:G393" si="34">IF(D330&lt;=800,D330,IF(D330&gt;3552,ROUND(D330/0.888,2),MAX(ROUND((D330-112)/0.86,2),0)))</f>
        <v>0</v>
      </c>
      <c r="H330" s="31">
        <f t="shared" ref="H330:H393" si="35">IF(G330&gt;4000,ROUND(ROUND(ROUND(G330*0.8,2)*0.7,2)*20%,2),MAX(ROUND(ROUND((G330-800)*0.7,2)*E330,2),0))</f>
        <v>0</v>
      </c>
      <c r="I330" s="33" t="str">
        <f t="shared" ref="I330:I393" si="36">IF(F330=H330,"","计算有误")</f>
        <v/>
      </c>
    </row>
    <row r="331" spans="1:9">
      <c r="A331" s="28">
        <v>200</v>
      </c>
      <c r="B331" s="28"/>
      <c r="C331" s="28"/>
      <c r="D331" s="29"/>
      <c r="E331" s="30">
        <v>0.2</v>
      </c>
      <c r="F331" s="30">
        <f t="shared" si="33"/>
        <v>0</v>
      </c>
      <c r="G331" s="30">
        <f t="shared" si="34"/>
        <v>0</v>
      </c>
      <c r="H331" s="31">
        <f t="shared" si="35"/>
        <v>0</v>
      </c>
      <c r="I331" s="33" t="str">
        <f t="shared" si="36"/>
        <v/>
      </c>
    </row>
    <row r="332" spans="1:9">
      <c r="A332" s="28">
        <v>200</v>
      </c>
      <c r="B332" s="28"/>
      <c r="C332" s="28"/>
      <c r="D332" s="29"/>
      <c r="E332" s="30">
        <v>0.2</v>
      </c>
      <c r="F332" s="30">
        <f t="shared" si="33"/>
        <v>0</v>
      </c>
      <c r="G332" s="30">
        <f t="shared" si="34"/>
        <v>0</v>
      </c>
      <c r="H332" s="31">
        <f t="shared" si="35"/>
        <v>0</v>
      </c>
      <c r="I332" s="33" t="str">
        <f t="shared" si="36"/>
        <v/>
      </c>
    </row>
    <row r="333" spans="1:9">
      <c r="A333" s="28">
        <v>200</v>
      </c>
      <c r="B333" s="28"/>
      <c r="C333" s="28"/>
      <c r="D333" s="29"/>
      <c r="E333" s="30">
        <v>0.2</v>
      </c>
      <c r="F333" s="30">
        <f t="shared" si="33"/>
        <v>0</v>
      </c>
      <c r="G333" s="30">
        <f t="shared" si="34"/>
        <v>0</v>
      </c>
      <c r="H333" s="31">
        <f t="shared" si="35"/>
        <v>0</v>
      </c>
      <c r="I333" s="33" t="str">
        <f t="shared" si="36"/>
        <v/>
      </c>
    </row>
    <row r="334" spans="1:9">
      <c r="A334" s="28">
        <v>200</v>
      </c>
      <c r="B334" s="28"/>
      <c r="C334" s="28"/>
      <c r="D334" s="29"/>
      <c r="E334" s="30">
        <v>0.2</v>
      </c>
      <c r="F334" s="30">
        <f t="shared" si="33"/>
        <v>0</v>
      </c>
      <c r="G334" s="30">
        <f t="shared" si="34"/>
        <v>0</v>
      </c>
      <c r="H334" s="31">
        <f t="shared" si="35"/>
        <v>0</v>
      </c>
      <c r="I334" s="33" t="str">
        <f t="shared" si="36"/>
        <v/>
      </c>
    </row>
    <row r="335" spans="1:9">
      <c r="A335" s="28">
        <v>200</v>
      </c>
      <c r="B335" s="28"/>
      <c r="C335" s="28"/>
      <c r="D335" s="29"/>
      <c r="E335" s="30">
        <v>0.2</v>
      </c>
      <c r="F335" s="30">
        <f t="shared" si="33"/>
        <v>0</v>
      </c>
      <c r="G335" s="30">
        <f t="shared" si="34"/>
        <v>0</v>
      </c>
      <c r="H335" s="31">
        <f t="shared" si="35"/>
        <v>0</v>
      </c>
      <c r="I335" s="33" t="str">
        <f t="shared" si="36"/>
        <v/>
      </c>
    </row>
    <row r="336" spans="1:9">
      <c r="A336" s="28">
        <v>200</v>
      </c>
      <c r="B336" s="28"/>
      <c r="C336" s="28"/>
      <c r="D336" s="29"/>
      <c r="E336" s="30">
        <v>0.2</v>
      </c>
      <c r="F336" s="30">
        <f t="shared" si="33"/>
        <v>0</v>
      </c>
      <c r="G336" s="30">
        <f t="shared" si="34"/>
        <v>0</v>
      </c>
      <c r="H336" s="31">
        <f t="shared" si="35"/>
        <v>0</v>
      </c>
      <c r="I336" s="33" t="str">
        <f t="shared" si="36"/>
        <v/>
      </c>
    </row>
    <row r="337" spans="1:9">
      <c r="A337" s="28">
        <v>200</v>
      </c>
      <c r="B337" s="28"/>
      <c r="C337" s="28"/>
      <c r="D337" s="29"/>
      <c r="E337" s="30">
        <v>0.2</v>
      </c>
      <c r="F337" s="30">
        <f t="shared" si="33"/>
        <v>0</v>
      </c>
      <c r="G337" s="30">
        <f t="shared" si="34"/>
        <v>0</v>
      </c>
      <c r="H337" s="31">
        <f t="shared" si="35"/>
        <v>0</v>
      </c>
      <c r="I337" s="33" t="str">
        <f t="shared" si="36"/>
        <v/>
      </c>
    </row>
    <row r="338" spans="1:9">
      <c r="A338" s="28">
        <v>200</v>
      </c>
      <c r="B338" s="28"/>
      <c r="C338" s="28"/>
      <c r="D338" s="29"/>
      <c r="E338" s="30">
        <v>0.2</v>
      </c>
      <c r="F338" s="30">
        <f t="shared" si="33"/>
        <v>0</v>
      </c>
      <c r="G338" s="30">
        <f t="shared" si="34"/>
        <v>0</v>
      </c>
      <c r="H338" s="31">
        <f t="shared" si="35"/>
        <v>0</v>
      </c>
      <c r="I338" s="33" t="str">
        <f t="shared" si="36"/>
        <v/>
      </c>
    </row>
    <row r="339" spans="1:9">
      <c r="A339" s="28">
        <v>200</v>
      </c>
      <c r="B339" s="28"/>
      <c r="C339" s="28"/>
      <c r="D339" s="29"/>
      <c r="E339" s="30">
        <v>0.2</v>
      </c>
      <c r="F339" s="30">
        <f t="shared" si="33"/>
        <v>0</v>
      </c>
      <c r="G339" s="30">
        <f t="shared" si="34"/>
        <v>0</v>
      </c>
      <c r="H339" s="31">
        <f t="shared" si="35"/>
        <v>0</v>
      </c>
      <c r="I339" s="33" t="str">
        <f t="shared" si="36"/>
        <v/>
      </c>
    </row>
    <row r="340" spans="1:9">
      <c r="A340" s="28">
        <v>200</v>
      </c>
      <c r="B340" s="28"/>
      <c r="C340" s="28"/>
      <c r="D340" s="29"/>
      <c r="E340" s="30">
        <v>0.2</v>
      </c>
      <c r="F340" s="30">
        <f t="shared" si="33"/>
        <v>0</v>
      </c>
      <c r="G340" s="30">
        <f t="shared" si="34"/>
        <v>0</v>
      </c>
      <c r="H340" s="31">
        <f t="shared" si="35"/>
        <v>0</v>
      </c>
      <c r="I340" s="33" t="str">
        <f t="shared" si="36"/>
        <v/>
      </c>
    </row>
    <row r="341" spans="1:9">
      <c r="A341" s="28">
        <v>200</v>
      </c>
      <c r="B341" s="28"/>
      <c r="C341" s="28"/>
      <c r="D341" s="29"/>
      <c r="E341" s="30">
        <v>0.2</v>
      </c>
      <c r="F341" s="30">
        <f t="shared" si="33"/>
        <v>0</v>
      </c>
      <c r="G341" s="30">
        <f t="shared" si="34"/>
        <v>0</v>
      </c>
      <c r="H341" s="31">
        <f t="shared" si="35"/>
        <v>0</v>
      </c>
      <c r="I341" s="33" t="str">
        <f t="shared" si="36"/>
        <v/>
      </c>
    </row>
    <row r="342" spans="1:9">
      <c r="A342" s="28">
        <v>200</v>
      </c>
      <c r="B342" s="28"/>
      <c r="C342" s="28"/>
      <c r="D342" s="29"/>
      <c r="E342" s="30">
        <v>0.2</v>
      </c>
      <c r="F342" s="30">
        <f t="shared" si="33"/>
        <v>0</v>
      </c>
      <c r="G342" s="30">
        <f t="shared" si="34"/>
        <v>0</v>
      </c>
      <c r="H342" s="31">
        <f t="shared" si="35"/>
        <v>0</v>
      </c>
      <c r="I342" s="33" t="str">
        <f t="shared" si="36"/>
        <v/>
      </c>
    </row>
    <row r="343" spans="1:9">
      <c r="A343" s="28">
        <v>200</v>
      </c>
      <c r="B343" s="28"/>
      <c r="C343" s="28"/>
      <c r="D343" s="29"/>
      <c r="E343" s="30">
        <v>0.2</v>
      </c>
      <c r="F343" s="30">
        <f t="shared" si="33"/>
        <v>0</v>
      </c>
      <c r="G343" s="30">
        <f t="shared" si="34"/>
        <v>0</v>
      </c>
      <c r="H343" s="31">
        <f t="shared" si="35"/>
        <v>0</v>
      </c>
      <c r="I343" s="33" t="str">
        <f t="shared" si="36"/>
        <v/>
      </c>
    </row>
    <row r="344" spans="1:9">
      <c r="A344" s="28">
        <v>200</v>
      </c>
      <c r="B344" s="28"/>
      <c r="C344" s="28"/>
      <c r="D344" s="29"/>
      <c r="E344" s="30">
        <v>0.2</v>
      </c>
      <c r="F344" s="30">
        <f t="shared" si="33"/>
        <v>0</v>
      </c>
      <c r="G344" s="30">
        <f t="shared" si="34"/>
        <v>0</v>
      </c>
      <c r="H344" s="31">
        <f t="shared" si="35"/>
        <v>0</v>
      </c>
      <c r="I344" s="33" t="str">
        <f t="shared" si="36"/>
        <v/>
      </c>
    </row>
    <row r="345" spans="1:9">
      <c r="A345" s="28">
        <v>200</v>
      </c>
      <c r="B345" s="28"/>
      <c r="C345" s="28"/>
      <c r="D345" s="29"/>
      <c r="E345" s="30">
        <v>0.2</v>
      </c>
      <c r="F345" s="30">
        <f t="shared" si="33"/>
        <v>0</v>
      </c>
      <c r="G345" s="30">
        <f t="shared" si="34"/>
        <v>0</v>
      </c>
      <c r="H345" s="31">
        <f t="shared" si="35"/>
        <v>0</v>
      </c>
      <c r="I345" s="33" t="str">
        <f t="shared" si="36"/>
        <v/>
      </c>
    </row>
    <row r="346" spans="1:9">
      <c r="A346" s="28">
        <v>200</v>
      </c>
      <c r="B346" s="28"/>
      <c r="C346" s="28"/>
      <c r="D346" s="29"/>
      <c r="E346" s="30">
        <v>0.2</v>
      </c>
      <c r="F346" s="30">
        <f t="shared" si="33"/>
        <v>0</v>
      </c>
      <c r="G346" s="30">
        <f t="shared" si="34"/>
        <v>0</v>
      </c>
      <c r="H346" s="31">
        <f t="shared" si="35"/>
        <v>0</v>
      </c>
      <c r="I346" s="33" t="str">
        <f t="shared" si="36"/>
        <v/>
      </c>
    </row>
    <row r="347" spans="1:9">
      <c r="A347" s="28">
        <v>200</v>
      </c>
      <c r="B347" s="28"/>
      <c r="C347" s="28"/>
      <c r="D347" s="29"/>
      <c r="E347" s="30">
        <v>0.2</v>
      </c>
      <c r="F347" s="30">
        <f t="shared" si="33"/>
        <v>0</v>
      </c>
      <c r="G347" s="30">
        <f t="shared" si="34"/>
        <v>0</v>
      </c>
      <c r="H347" s="31">
        <f t="shared" si="35"/>
        <v>0</v>
      </c>
      <c r="I347" s="33" t="str">
        <f t="shared" si="36"/>
        <v/>
      </c>
    </row>
    <row r="348" spans="1:9">
      <c r="A348" s="28">
        <v>200</v>
      </c>
      <c r="B348" s="28"/>
      <c r="C348" s="28"/>
      <c r="D348" s="29"/>
      <c r="E348" s="30">
        <v>0.2</v>
      </c>
      <c r="F348" s="30">
        <f t="shared" si="33"/>
        <v>0</v>
      </c>
      <c r="G348" s="30">
        <f t="shared" si="34"/>
        <v>0</v>
      </c>
      <c r="H348" s="31">
        <f t="shared" si="35"/>
        <v>0</v>
      </c>
      <c r="I348" s="33" t="str">
        <f t="shared" si="36"/>
        <v/>
      </c>
    </row>
    <row r="349" spans="1:9">
      <c r="A349" s="28">
        <v>200</v>
      </c>
      <c r="B349" s="28"/>
      <c r="C349" s="28"/>
      <c r="D349" s="29"/>
      <c r="E349" s="30">
        <v>0.2</v>
      </c>
      <c r="F349" s="30">
        <f t="shared" si="33"/>
        <v>0</v>
      </c>
      <c r="G349" s="30">
        <f t="shared" si="34"/>
        <v>0</v>
      </c>
      <c r="H349" s="31">
        <f t="shared" si="35"/>
        <v>0</v>
      </c>
      <c r="I349" s="33" t="str">
        <f t="shared" si="36"/>
        <v/>
      </c>
    </row>
    <row r="350" spans="1:9">
      <c r="A350" s="28">
        <v>200</v>
      </c>
      <c r="B350" s="28"/>
      <c r="C350" s="28"/>
      <c r="D350" s="29"/>
      <c r="E350" s="30">
        <v>0.2</v>
      </c>
      <c r="F350" s="30">
        <f t="shared" si="33"/>
        <v>0</v>
      </c>
      <c r="G350" s="30">
        <f t="shared" si="34"/>
        <v>0</v>
      </c>
      <c r="H350" s="31">
        <f t="shared" si="35"/>
        <v>0</v>
      </c>
      <c r="I350" s="33" t="str">
        <f t="shared" si="36"/>
        <v/>
      </c>
    </row>
    <row r="351" spans="1:9">
      <c r="A351" s="28">
        <v>200</v>
      </c>
      <c r="B351" s="28"/>
      <c r="C351" s="28"/>
      <c r="D351" s="29"/>
      <c r="E351" s="30">
        <v>0.2</v>
      </c>
      <c r="F351" s="30">
        <f t="shared" si="33"/>
        <v>0</v>
      </c>
      <c r="G351" s="30">
        <f t="shared" si="34"/>
        <v>0</v>
      </c>
      <c r="H351" s="31">
        <f t="shared" si="35"/>
        <v>0</v>
      </c>
      <c r="I351" s="33" t="str">
        <f t="shared" si="36"/>
        <v/>
      </c>
    </row>
    <row r="352" spans="1:9">
      <c r="A352" s="28">
        <v>200</v>
      </c>
      <c r="B352" s="28"/>
      <c r="C352" s="28"/>
      <c r="D352" s="29"/>
      <c r="E352" s="30">
        <v>0.2</v>
      </c>
      <c r="F352" s="30">
        <f t="shared" si="33"/>
        <v>0</v>
      </c>
      <c r="G352" s="30">
        <f t="shared" si="34"/>
        <v>0</v>
      </c>
      <c r="H352" s="31">
        <f t="shared" si="35"/>
        <v>0</v>
      </c>
      <c r="I352" s="33" t="str">
        <f t="shared" si="36"/>
        <v/>
      </c>
    </row>
    <row r="353" spans="1:9">
      <c r="A353" s="28">
        <v>200</v>
      </c>
      <c r="B353" s="28"/>
      <c r="C353" s="28"/>
      <c r="D353" s="29"/>
      <c r="E353" s="30">
        <v>0.2</v>
      </c>
      <c r="F353" s="30">
        <f t="shared" si="33"/>
        <v>0</v>
      </c>
      <c r="G353" s="30">
        <f t="shared" si="34"/>
        <v>0</v>
      </c>
      <c r="H353" s="31">
        <f t="shared" si="35"/>
        <v>0</v>
      </c>
      <c r="I353" s="33" t="str">
        <f t="shared" si="36"/>
        <v/>
      </c>
    </row>
    <row r="354" spans="1:9">
      <c r="A354" s="28">
        <v>200</v>
      </c>
      <c r="B354" s="28"/>
      <c r="C354" s="28"/>
      <c r="D354" s="29"/>
      <c r="E354" s="30">
        <v>0.2</v>
      </c>
      <c r="F354" s="30">
        <f t="shared" si="33"/>
        <v>0</v>
      </c>
      <c r="G354" s="30">
        <f t="shared" si="34"/>
        <v>0</v>
      </c>
      <c r="H354" s="31">
        <f t="shared" si="35"/>
        <v>0</v>
      </c>
      <c r="I354" s="33" t="str">
        <f t="shared" si="36"/>
        <v/>
      </c>
    </row>
    <row r="355" spans="1:9">
      <c r="A355" s="28">
        <v>200</v>
      </c>
      <c r="B355" s="28"/>
      <c r="C355" s="28"/>
      <c r="D355" s="29"/>
      <c r="E355" s="30">
        <v>0.2</v>
      </c>
      <c r="F355" s="30">
        <f t="shared" si="33"/>
        <v>0</v>
      </c>
      <c r="G355" s="30">
        <f t="shared" si="34"/>
        <v>0</v>
      </c>
      <c r="H355" s="31">
        <f t="shared" si="35"/>
        <v>0</v>
      </c>
      <c r="I355" s="33" t="str">
        <f t="shared" si="36"/>
        <v/>
      </c>
    </row>
    <row r="356" spans="1:9">
      <c r="A356" s="28">
        <v>200</v>
      </c>
      <c r="B356" s="28"/>
      <c r="C356" s="28"/>
      <c r="D356" s="29"/>
      <c r="E356" s="30">
        <v>0.2</v>
      </c>
      <c r="F356" s="30">
        <f t="shared" si="33"/>
        <v>0</v>
      </c>
      <c r="G356" s="30">
        <f t="shared" si="34"/>
        <v>0</v>
      </c>
      <c r="H356" s="31">
        <f t="shared" si="35"/>
        <v>0</v>
      </c>
      <c r="I356" s="33" t="str">
        <f t="shared" si="36"/>
        <v/>
      </c>
    </row>
    <row r="357" spans="1:9">
      <c r="A357" s="28">
        <v>200</v>
      </c>
      <c r="B357" s="28"/>
      <c r="C357" s="28"/>
      <c r="D357" s="29"/>
      <c r="E357" s="30">
        <v>0.2</v>
      </c>
      <c r="F357" s="30">
        <f t="shared" si="33"/>
        <v>0</v>
      </c>
      <c r="G357" s="30">
        <f t="shared" si="34"/>
        <v>0</v>
      </c>
      <c r="H357" s="31">
        <f t="shared" si="35"/>
        <v>0</v>
      </c>
      <c r="I357" s="33" t="str">
        <f t="shared" si="36"/>
        <v/>
      </c>
    </row>
    <row r="358" spans="1:9">
      <c r="A358" s="28">
        <v>200</v>
      </c>
      <c r="B358" s="28"/>
      <c r="C358" s="28"/>
      <c r="D358" s="29"/>
      <c r="E358" s="30">
        <v>0.2</v>
      </c>
      <c r="F358" s="30">
        <f t="shared" si="33"/>
        <v>0</v>
      </c>
      <c r="G358" s="30">
        <f t="shared" si="34"/>
        <v>0</v>
      </c>
      <c r="H358" s="31">
        <f t="shared" si="35"/>
        <v>0</v>
      </c>
      <c r="I358" s="33" t="str">
        <f t="shared" si="36"/>
        <v/>
      </c>
    </row>
    <row r="359" spans="1:9">
      <c r="A359" s="28">
        <v>200</v>
      </c>
      <c r="B359" s="28"/>
      <c r="C359" s="28"/>
      <c r="D359" s="29"/>
      <c r="E359" s="30">
        <v>0.2</v>
      </c>
      <c r="F359" s="30">
        <f t="shared" si="33"/>
        <v>0</v>
      </c>
      <c r="G359" s="30">
        <f t="shared" si="34"/>
        <v>0</v>
      </c>
      <c r="H359" s="31">
        <f t="shared" si="35"/>
        <v>0</v>
      </c>
      <c r="I359" s="33" t="str">
        <f t="shared" si="36"/>
        <v/>
      </c>
    </row>
    <row r="360" spans="1:9">
      <c r="A360" s="28">
        <v>200</v>
      </c>
      <c r="B360" s="28"/>
      <c r="C360" s="28"/>
      <c r="D360" s="29"/>
      <c r="E360" s="30">
        <v>0.2</v>
      </c>
      <c r="F360" s="30">
        <f t="shared" si="33"/>
        <v>0</v>
      </c>
      <c r="G360" s="30">
        <f t="shared" si="34"/>
        <v>0</v>
      </c>
      <c r="H360" s="31">
        <f t="shared" si="35"/>
        <v>0</v>
      </c>
      <c r="I360" s="33" t="str">
        <f t="shared" si="36"/>
        <v/>
      </c>
    </row>
    <row r="361" spans="1:9">
      <c r="A361" s="28">
        <v>200</v>
      </c>
      <c r="B361" s="28"/>
      <c r="C361" s="28"/>
      <c r="D361" s="29"/>
      <c r="E361" s="30">
        <v>0.2</v>
      </c>
      <c r="F361" s="30">
        <f t="shared" si="33"/>
        <v>0</v>
      </c>
      <c r="G361" s="30">
        <f t="shared" si="34"/>
        <v>0</v>
      </c>
      <c r="H361" s="31">
        <f t="shared" si="35"/>
        <v>0</v>
      </c>
      <c r="I361" s="33" t="str">
        <f t="shared" si="36"/>
        <v/>
      </c>
    </row>
    <row r="362" spans="1:9">
      <c r="A362" s="28">
        <v>200</v>
      </c>
      <c r="B362" s="28"/>
      <c r="C362" s="28"/>
      <c r="D362" s="29"/>
      <c r="E362" s="30">
        <v>0.2</v>
      </c>
      <c r="F362" s="30">
        <f t="shared" si="33"/>
        <v>0</v>
      </c>
      <c r="G362" s="30">
        <f t="shared" si="34"/>
        <v>0</v>
      </c>
      <c r="H362" s="31">
        <f t="shared" si="35"/>
        <v>0</v>
      </c>
      <c r="I362" s="33" t="str">
        <f t="shared" si="36"/>
        <v/>
      </c>
    </row>
    <row r="363" spans="1:9">
      <c r="A363" s="28">
        <v>200</v>
      </c>
      <c r="B363" s="28"/>
      <c r="C363" s="28"/>
      <c r="D363" s="29"/>
      <c r="E363" s="30">
        <v>0.2</v>
      </c>
      <c r="F363" s="30">
        <f t="shared" si="33"/>
        <v>0</v>
      </c>
      <c r="G363" s="30">
        <f t="shared" si="34"/>
        <v>0</v>
      </c>
      <c r="H363" s="31">
        <f t="shared" si="35"/>
        <v>0</v>
      </c>
      <c r="I363" s="33" t="str">
        <f t="shared" si="36"/>
        <v/>
      </c>
    </row>
    <row r="364" spans="1:9">
      <c r="A364" s="28">
        <v>200</v>
      </c>
      <c r="B364" s="28"/>
      <c r="C364" s="28"/>
      <c r="D364" s="29"/>
      <c r="E364" s="30">
        <v>0.2</v>
      </c>
      <c r="F364" s="30">
        <f t="shared" si="33"/>
        <v>0</v>
      </c>
      <c r="G364" s="30">
        <f t="shared" si="34"/>
        <v>0</v>
      </c>
      <c r="H364" s="31">
        <f t="shared" si="35"/>
        <v>0</v>
      </c>
      <c r="I364" s="33" t="str">
        <f t="shared" si="36"/>
        <v/>
      </c>
    </row>
    <row r="365" spans="1:9">
      <c r="A365" s="28">
        <v>200</v>
      </c>
      <c r="B365" s="28"/>
      <c r="C365" s="28"/>
      <c r="D365" s="29"/>
      <c r="E365" s="30">
        <v>0.2</v>
      </c>
      <c r="F365" s="30">
        <f t="shared" si="33"/>
        <v>0</v>
      </c>
      <c r="G365" s="30">
        <f t="shared" si="34"/>
        <v>0</v>
      </c>
      <c r="H365" s="31">
        <f t="shared" si="35"/>
        <v>0</v>
      </c>
      <c r="I365" s="33" t="str">
        <f t="shared" si="36"/>
        <v/>
      </c>
    </row>
    <row r="366" spans="1:9">
      <c r="A366" s="28">
        <v>200</v>
      </c>
      <c r="B366" s="28"/>
      <c r="C366" s="28"/>
      <c r="D366" s="29"/>
      <c r="E366" s="30">
        <v>0.2</v>
      </c>
      <c r="F366" s="30">
        <f t="shared" si="33"/>
        <v>0</v>
      </c>
      <c r="G366" s="30">
        <f t="shared" si="34"/>
        <v>0</v>
      </c>
      <c r="H366" s="31">
        <f t="shared" si="35"/>
        <v>0</v>
      </c>
      <c r="I366" s="33" t="str">
        <f t="shared" si="36"/>
        <v/>
      </c>
    </row>
    <row r="367" spans="1:9">
      <c r="A367" s="28">
        <v>200</v>
      </c>
      <c r="B367" s="28"/>
      <c r="C367" s="28"/>
      <c r="D367" s="29"/>
      <c r="E367" s="30">
        <v>0.2</v>
      </c>
      <c r="F367" s="30">
        <f t="shared" si="33"/>
        <v>0</v>
      </c>
      <c r="G367" s="30">
        <f t="shared" si="34"/>
        <v>0</v>
      </c>
      <c r="H367" s="31">
        <f t="shared" si="35"/>
        <v>0</v>
      </c>
      <c r="I367" s="33" t="str">
        <f t="shared" si="36"/>
        <v/>
      </c>
    </row>
    <row r="368" spans="1:9">
      <c r="A368" s="28">
        <v>200</v>
      </c>
      <c r="B368" s="28"/>
      <c r="C368" s="28"/>
      <c r="D368" s="29"/>
      <c r="E368" s="30">
        <v>0.2</v>
      </c>
      <c r="F368" s="30">
        <f t="shared" si="33"/>
        <v>0</v>
      </c>
      <c r="G368" s="30">
        <f t="shared" si="34"/>
        <v>0</v>
      </c>
      <c r="H368" s="31">
        <f t="shared" si="35"/>
        <v>0</v>
      </c>
      <c r="I368" s="33" t="str">
        <f t="shared" si="36"/>
        <v/>
      </c>
    </row>
    <row r="369" spans="1:9">
      <c r="A369" s="28">
        <v>200</v>
      </c>
      <c r="B369" s="28"/>
      <c r="C369" s="28"/>
      <c r="D369" s="29"/>
      <c r="E369" s="30">
        <v>0.2</v>
      </c>
      <c r="F369" s="30">
        <f t="shared" si="33"/>
        <v>0</v>
      </c>
      <c r="G369" s="30">
        <f t="shared" si="34"/>
        <v>0</v>
      </c>
      <c r="H369" s="31">
        <f t="shared" si="35"/>
        <v>0</v>
      </c>
      <c r="I369" s="33" t="str">
        <f t="shared" si="36"/>
        <v/>
      </c>
    </row>
    <row r="370" spans="1:9">
      <c r="A370" s="28">
        <v>200</v>
      </c>
      <c r="B370" s="28"/>
      <c r="C370" s="28"/>
      <c r="D370" s="29"/>
      <c r="E370" s="30">
        <v>0.2</v>
      </c>
      <c r="F370" s="30">
        <f t="shared" si="33"/>
        <v>0</v>
      </c>
      <c r="G370" s="30">
        <f t="shared" si="34"/>
        <v>0</v>
      </c>
      <c r="H370" s="31">
        <f t="shared" si="35"/>
        <v>0</v>
      </c>
      <c r="I370" s="33" t="str">
        <f t="shared" si="36"/>
        <v/>
      </c>
    </row>
    <row r="371" spans="1:9">
      <c r="A371" s="28">
        <v>200</v>
      </c>
      <c r="B371" s="28"/>
      <c r="C371" s="28"/>
      <c r="D371" s="29"/>
      <c r="E371" s="30">
        <v>0.2</v>
      </c>
      <c r="F371" s="30">
        <f t="shared" si="33"/>
        <v>0</v>
      </c>
      <c r="G371" s="30">
        <f t="shared" si="34"/>
        <v>0</v>
      </c>
      <c r="H371" s="31">
        <f t="shared" si="35"/>
        <v>0</v>
      </c>
      <c r="I371" s="33" t="str">
        <f t="shared" si="36"/>
        <v/>
      </c>
    </row>
    <row r="372" spans="1:9">
      <c r="A372" s="28">
        <v>200</v>
      </c>
      <c r="B372" s="28"/>
      <c r="C372" s="28"/>
      <c r="D372" s="29"/>
      <c r="E372" s="30">
        <v>0.2</v>
      </c>
      <c r="F372" s="30">
        <f t="shared" si="33"/>
        <v>0</v>
      </c>
      <c r="G372" s="30">
        <f t="shared" si="34"/>
        <v>0</v>
      </c>
      <c r="H372" s="31">
        <f t="shared" si="35"/>
        <v>0</v>
      </c>
      <c r="I372" s="33" t="str">
        <f t="shared" si="36"/>
        <v/>
      </c>
    </row>
    <row r="373" spans="1:9">
      <c r="A373" s="28">
        <v>200</v>
      </c>
      <c r="B373" s="28"/>
      <c r="C373" s="28"/>
      <c r="D373" s="29"/>
      <c r="E373" s="30">
        <v>0.2</v>
      </c>
      <c r="F373" s="30">
        <f t="shared" si="33"/>
        <v>0</v>
      </c>
      <c r="G373" s="30">
        <f t="shared" si="34"/>
        <v>0</v>
      </c>
      <c r="H373" s="31">
        <f t="shared" si="35"/>
        <v>0</v>
      </c>
      <c r="I373" s="33" t="str">
        <f t="shared" si="36"/>
        <v/>
      </c>
    </row>
    <row r="374" spans="1:9">
      <c r="A374" s="28">
        <v>200</v>
      </c>
      <c r="B374" s="28"/>
      <c r="C374" s="28"/>
      <c r="D374" s="29"/>
      <c r="E374" s="30">
        <v>0.2</v>
      </c>
      <c r="F374" s="30">
        <f t="shared" si="33"/>
        <v>0</v>
      </c>
      <c r="G374" s="30">
        <f t="shared" si="34"/>
        <v>0</v>
      </c>
      <c r="H374" s="31">
        <f t="shared" si="35"/>
        <v>0</v>
      </c>
      <c r="I374" s="33" t="str">
        <f t="shared" si="36"/>
        <v/>
      </c>
    </row>
    <row r="375" spans="1:9">
      <c r="A375" s="28">
        <v>200</v>
      </c>
      <c r="B375" s="28"/>
      <c r="C375" s="28"/>
      <c r="D375" s="29"/>
      <c r="E375" s="30">
        <v>0.2</v>
      </c>
      <c r="F375" s="30">
        <f t="shared" si="33"/>
        <v>0</v>
      </c>
      <c r="G375" s="30">
        <f t="shared" si="34"/>
        <v>0</v>
      </c>
      <c r="H375" s="31">
        <f t="shared" si="35"/>
        <v>0</v>
      </c>
      <c r="I375" s="33" t="str">
        <f t="shared" si="36"/>
        <v/>
      </c>
    </row>
    <row r="376" spans="1:9">
      <c r="A376" s="28">
        <v>200</v>
      </c>
      <c r="B376" s="28"/>
      <c r="C376" s="28"/>
      <c r="D376" s="29"/>
      <c r="E376" s="30">
        <v>0.2</v>
      </c>
      <c r="F376" s="30">
        <f t="shared" si="33"/>
        <v>0</v>
      </c>
      <c r="G376" s="30">
        <f t="shared" si="34"/>
        <v>0</v>
      </c>
      <c r="H376" s="31">
        <f t="shared" si="35"/>
        <v>0</v>
      </c>
      <c r="I376" s="33" t="str">
        <f t="shared" si="36"/>
        <v/>
      </c>
    </row>
    <row r="377" spans="1:9">
      <c r="A377" s="28">
        <v>200</v>
      </c>
      <c r="B377" s="28"/>
      <c r="C377" s="28"/>
      <c r="D377" s="29"/>
      <c r="E377" s="30">
        <v>0.2</v>
      </c>
      <c r="F377" s="30">
        <f t="shared" si="33"/>
        <v>0</v>
      </c>
      <c r="G377" s="30">
        <f t="shared" si="34"/>
        <v>0</v>
      </c>
      <c r="H377" s="31">
        <f t="shared" si="35"/>
        <v>0</v>
      </c>
      <c r="I377" s="33" t="str">
        <f t="shared" si="36"/>
        <v/>
      </c>
    </row>
    <row r="378" spans="1:9">
      <c r="A378" s="28">
        <v>200</v>
      </c>
      <c r="B378" s="28"/>
      <c r="C378" s="28"/>
      <c r="D378" s="29"/>
      <c r="E378" s="30">
        <v>0.2</v>
      </c>
      <c r="F378" s="30">
        <f t="shared" si="33"/>
        <v>0</v>
      </c>
      <c r="G378" s="30">
        <f t="shared" si="34"/>
        <v>0</v>
      </c>
      <c r="H378" s="31">
        <f t="shared" si="35"/>
        <v>0</v>
      </c>
      <c r="I378" s="33" t="str">
        <f t="shared" si="36"/>
        <v/>
      </c>
    </row>
    <row r="379" spans="1:9">
      <c r="A379" s="28">
        <v>200</v>
      </c>
      <c r="B379" s="28"/>
      <c r="C379" s="28"/>
      <c r="D379" s="29"/>
      <c r="E379" s="30">
        <v>0.2</v>
      </c>
      <c r="F379" s="30">
        <f t="shared" si="33"/>
        <v>0</v>
      </c>
      <c r="G379" s="30">
        <f t="shared" si="34"/>
        <v>0</v>
      </c>
      <c r="H379" s="31">
        <f t="shared" si="35"/>
        <v>0</v>
      </c>
      <c r="I379" s="33" t="str">
        <f t="shared" si="36"/>
        <v/>
      </c>
    </row>
    <row r="380" spans="1:9">
      <c r="A380" s="28">
        <v>200</v>
      </c>
      <c r="B380" s="28"/>
      <c r="C380" s="28"/>
      <c r="D380" s="29"/>
      <c r="E380" s="30">
        <v>0.2</v>
      </c>
      <c r="F380" s="30">
        <f t="shared" si="33"/>
        <v>0</v>
      </c>
      <c r="G380" s="30">
        <f t="shared" si="34"/>
        <v>0</v>
      </c>
      <c r="H380" s="31">
        <f t="shared" si="35"/>
        <v>0</v>
      </c>
      <c r="I380" s="33" t="str">
        <f t="shared" si="36"/>
        <v/>
      </c>
    </row>
    <row r="381" spans="1:9">
      <c r="A381" s="28">
        <v>200</v>
      </c>
      <c r="B381" s="28"/>
      <c r="C381" s="28"/>
      <c r="D381" s="29"/>
      <c r="E381" s="30">
        <v>0.2</v>
      </c>
      <c r="F381" s="30">
        <f t="shared" si="33"/>
        <v>0</v>
      </c>
      <c r="G381" s="30">
        <f t="shared" si="34"/>
        <v>0</v>
      </c>
      <c r="H381" s="31">
        <f t="shared" si="35"/>
        <v>0</v>
      </c>
      <c r="I381" s="33" t="str">
        <f t="shared" si="36"/>
        <v/>
      </c>
    </row>
    <row r="382" spans="1:9">
      <c r="A382" s="28">
        <v>200</v>
      </c>
      <c r="B382" s="28"/>
      <c r="C382" s="28"/>
      <c r="D382" s="29"/>
      <c r="E382" s="30">
        <v>0.2</v>
      </c>
      <c r="F382" s="30">
        <f t="shared" si="33"/>
        <v>0</v>
      </c>
      <c r="G382" s="30">
        <f t="shared" si="34"/>
        <v>0</v>
      </c>
      <c r="H382" s="31">
        <f t="shared" si="35"/>
        <v>0</v>
      </c>
      <c r="I382" s="33" t="str">
        <f t="shared" si="36"/>
        <v/>
      </c>
    </row>
    <row r="383" spans="1:9">
      <c r="A383" s="28">
        <v>200</v>
      </c>
      <c r="B383" s="28"/>
      <c r="C383" s="28"/>
      <c r="D383" s="29"/>
      <c r="E383" s="30">
        <v>0.2</v>
      </c>
      <c r="F383" s="30">
        <f t="shared" si="33"/>
        <v>0</v>
      </c>
      <c r="G383" s="30">
        <f t="shared" si="34"/>
        <v>0</v>
      </c>
      <c r="H383" s="31">
        <f t="shared" si="35"/>
        <v>0</v>
      </c>
      <c r="I383" s="33" t="str">
        <f t="shared" si="36"/>
        <v/>
      </c>
    </row>
    <row r="384" spans="1:9">
      <c r="A384" s="28">
        <v>200</v>
      </c>
      <c r="B384" s="28"/>
      <c r="C384" s="28"/>
      <c r="D384" s="29"/>
      <c r="E384" s="30">
        <v>0.2</v>
      </c>
      <c r="F384" s="30">
        <f t="shared" si="33"/>
        <v>0</v>
      </c>
      <c r="G384" s="30">
        <f t="shared" si="34"/>
        <v>0</v>
      </c>
      <c r="H384" s="31">
        <f t="shared" si="35"/>
        <v>0</v>
      </c>
      <c r="I384" s="33" t="str">
        <f t="shared" si="36"/>
        <v/>
      </c>
    </row>
    <row r="385" spans="1:9">
      <c r="A385" s="28">
        <v>200</v>
      </c>
      <c r="B385" s="28"/>
      <c r="C385" s="28"/>
      <c r="D385" s="29"/>
      <c r="E385" s="30">
        <v>0.2</v>
      </c>
      <c r="F385" s="30">
        <f t="shared" si="33"/>
        <v>0</v>
      </c>
      <c r="G385" s="30">
        <f t="shared" si="34"/>
        <v>0</v>
      </c>
      <c r="H385" s="31">
        <f t="shared" si="35"/>
        <v>0</v>
      </c>
      <c r="I385" s="33" t="str">
        <f t="shared" si="36"/>
        <v/>
      </c>
    </row>
    <row r="386" spans="1:9">
      <c r="A386" s="28">
        <v>200</v>
      </c>
      <c r="B386" s="28"/>
      <c r="C386" s="28"/>
      <c r="D386" s="29"/>
      <c r="E386" s="30">
        <v>0.2</v>
      </c>
      <c r="F386" s="30">
        <f t="shared" si="33"/>
        <v>0</v>
      </c>
      <c r="G386" s="30">
        <f t="shared" si="34"/>
        <v>0</v>
      </c>
      <c r="H386" s="31">
        <f t="shared" si="35"/>
        <v>0</v>
      </c>
      <c r="I386" s="33" t="str">
        <f t="shared" si="36"/>
        <v/>
      </c>
    </row>
    <row r="387" spans="1:9">
      <c r="A387" s="28">
        <v>200</v>
      </c>
      <c r="B387" s="28"/>
      <c r="C387" s="28"/>
      <c r="D387" s="29"/>
      <c r="E387" s="30">
        <v>0.2</v>
      </c>
      <c r="F387" s="30">
        <f t="shared" si="33"/>
        <v>0</v>
      </c>
      <c r="G387" s="30">
        <f t="shared" si="34"/>
        <v>0</v>
      </c>
      <c r="H387" s="31">
        <f t="shared" si="35"/>
        <v>0</v>
      </c>
      <c r="I387" s="33" t="str">
        <f t="shared" si="36"/>
        <v/>
      </c>
    </row>
    <row r="388" spans="1:9">
      <c r="A388" s="28">
        <v>200</v>
      </c>
      <c r="B388" s="28"/>
      <c r="C388" s="28"/>
      <c r="D388" s="29"/>
      <c r="E388" s="30">
        <v>0.2</v>
      </c>
      <c r="F388" s="30">
        <f t="shared" si="33"/>
        <v>0</v>
      </c>
      <c r="G388" s="30">
        <f t="shared" si="34"/>
        <v>0</v>
      </c>
      <c r="H388" s="31">
        <f t="shared" si="35"/>
        <v>0</v>
      </c>
      <c r="I388" s="33" t="str">
        <f t="shared" si="36"/>
        <v/>
      </c>
    </row>
    <row r="389" spans="1:9">
      <c r="A389" s="28">
        <v>200</v>
      </c>
      <c r="B389" s="28"/>
      <c r="C389" s="28"/>
      <c r="D389" s="29"/>
      <c r="E389" s="30">
        <v>0.2</v>
      </c>
      <c r="F389" s="30">
        <f t="shared" si="33"/>
        <v>0</v>
      </c>
      <c r="G389" s="30">
        <f t="shared" si="34"/>
        <v>0</v>
      </c>
      <c r="H389" s="31">
        <f t="shared" si="35"/>
        <v>0</v>
      </c>
      <c r="I389" s="33" t="str">
        <f t="shared" si="36"/>
        <v/>
      </c>
    </row>
    <row r="390" spans="1:9">
      <c r="A390" s="28">
        <v>200</v>
      </c>
      <c r="B390" s="28"/>
      <c r="C390" s="28"/>
      <c r="D390" s="29"/>
      <c r="E390" s="30">
        <v>0.2</v>
      </c>
      <c r="F390" s="30">
        <f t="shared" si="33"/>
        <v>0</v>
      </c>
      <c r="G390" s="30">
        <f t="shared" si="34"/>
        <v>0</v>
      </c>
      <c r="H390" s="31">
        <f t="shared" si="35"/>
        <v>0</v>
      </c>
      <c r="I390" s="33" t="str">
        <f t="shared" si="36"/>
        <v/>
      </c>
    </row>
    <row r="391" spans="1:9">
      <c r="A391" s="28">
        <v>200</v>
      </c>
      <c r="B391" s="28"/>
      <c r="C391" s="28"/>
      <c r="D391" s="29"/>
      <c r="E391" s="30">
        <v>0.2</v>
      </c>
      <c r="F391" s="30">
        <f t="shared" si="33"/>
        <v>0</v>
      </c>
      <c r="G391" s="30">
        <f t="shared" si="34"/>
        <v>0</v>
      </c>
      <c r="H391" s="31">
        <f t="shared" si="35"/>
        <v>0</v>
      </c>
      <c r="I391" s="33" t="str">
        <f t="shared" si="36"/>
        <v/>
      </c>
    </row>
    <row r="392" spans="1:9">
      <c r="A392" s="28">
        <v>200</v>
      </c>
      <c r="B392" s="28"/>
      <c r="C392" s="28"/>
      <c r="D392" s="29"/>
      <c r="E392" s="30">
        <v>0.2</v>
      </c>
      <c r="F392" s="30">
        <f t="shared" si="33"/>
        <v>0</v>
      </c>
      <c r="G392" s="30">
        <f t="shared" si="34"/>
        <v>0</v>
      </c>
      <c r="H392" s="31">
        <f t="shared" si="35"/>
        <v>0</v>
      </c>
      <c r="I392" s="33" t="str">
        <f t="shared" si="36"/>
        <v/>
      </c>
    </row>
    <row r="393" spans="1:9">
      <c r="A393" s="28">
        <v>200</v>
      </c>
      <c r="B393" s="28"/>
      <c r="C393" s="28"/>
      <c r="D393" s="29"/>
      <c r="E393" s="30">
        <v>0.2</v>
      </c>
      <c r="F393" s="30">
        <f t="shared" si="33"/>
        <v>0</v>
      </c>
      <c r="G393" s="30">
        <f t="shared" si="34"/>
        <v>0</v>
      </c>
      <c r="H393" s="31">
        <f t="shared" si="35"/>
        <v>0</v>
      </c>
      <c r="I393" s="33" t="str">
        <f t="shared" si="36"/>
        <v/>
      </c>
    </row>
    <row r="394" spans="1:9">
      <c r="A394" s="28">
        <v>200</v>
      </c>
      <c r="B394" s="28"/>
      <c r="C394" s="28"/>
      <c r="D394" s="29"/>
      <c r="E394" s="30">
        <v>0.2</v>
      </c>
      <c r="F394" s="30">
        <f t="shared" ref="F394:F457" si="37">ROUND(G394-D394,2)</f>
        <v>0</v>
      </c>
      <c r="G394" s="30">
        <f t="shared" ref="G394:G457" si="38">IF(D394&lt;=800,D394,IF(D394&gt;3552,ROUND(D394/0.888,2),MAX(ROUND((D394-112)/0.86,2),0)))</f>
        <v>0</v>
      </c>
      <c r="H394" s="31">
        <f t="shared" ref="H394:H457" si="39">IF(G394&gt;4000,ROUND(ROUND(ROUND(G394*0.8,2)*0.7,2)*20%,2),MAX(ROUND(ROUND((G394-800)*0.7,2)*E394,2),0))</f>
        <v>0</v>
      </c>
      <c r="I394" s="33" t="str">
        <f t="shared" ref="I394:I457" si="40">IF(F394=H394,"","计算有误")</f>
        <v/>
      </c>
    </row>
    <row r="395" spans="1:9">
      <c r="A395" s="28">
        <v>200</v>
      </c>
      <c r="B395" s="28"/>
      <c r="C395" s="28"/>
      <c r="D395" s="29"/>
      <c r="E395" s="30">
        <v>0.2</v>
      </c>
      <c r="F395" s="30">
        <f t="shared" si="37"/>
        <v>0</v>
      </c>
      <c r="G395" s="30">
        <f t="shared" si="38"/>
        <v>0</v>
      </c>
      <c r="H395" s="31">
        <f t="shared" si="39"/>
        <v>0</v>
      </c>
      <c r="I395" s="33" t="str">
        <f t="shared" si="40"/>
        <v/>
      </c>
    </row>
    <row r="396" spans="1:9">
      <c r="A396" s="28">
        <v>200</v>
      </c>
      <c r="B396" s="28"/>
      <c r="C396" s="28"/>
      <c r="D396" s="29"/>
      <c r="E396" s="30">
        <v>0.2</v>
      </c>
      <c r="F396" s="30">
        <f t="shared" si="37"/>
        <v>0</v>
      </c>
      <c r="G396" s="30">
        <f t="shared" si="38"/>
        <v>0</v>
      </c>
      <c r="H396" s="31">
        <f t="shared" si="39"/>
        <v>0</v>
      </c>
      <c r="I396" s="33" t="str">
        <f t="shared" si="40"/>
        <v/>
      </c>
    </row>
    <row r="397" spans="1:9">
      <c r="A397" s="28">
        <v>200</v>
      </c>
      <c r="B397" s="28"/>
      <c r="C397" s="28"/>
      <c r="D397" s="29"/>
      <c r="E397" s="30">
        <v>0.2</v>
      </c>
      <c r="F397" s="30">
        <f t="shared" si="37"/>
        <v>0</v>
      </c>
      <c r="G397" s="30">
        <f t="shared" si="38"/>
        <v>0</v>
      </c>
      <c r="H397" s="31">
        <f t="shared" si="39"/>
        <v>0</v>
      </c>
      <c r="I397" s="33" t="str">
        <f t="shared" si="40"/>
        <v/>
      </c>
    </row>
    <row r="398" spans="1:9">
      <c r="A398" s="28">
        <v>200</v>
      </c>
      <c r="B398" s="28"/>
      <c r="C398" s="28"/>
      <c r="D398" s="29"/>
      <c r="E398" s="30">
        <v>0.2</v>
      </c>
      <c r="F398" s="30">
        <f t="shared" si="37"/>
        <v>0</v>
      </c>
      <c r="G398" s="30">
        <f t="shared" si="38"/>
        <v>0</v>
      </c>
      <c r="H398" s="31">
        <f t="shared" si="39"/>
        <v>0</v>
      </c>
      <c r="I398" s="33" t="str">
        <f t="shared" si="40"/>
        <v/>
      </c>
    </row>
    <row r="399" spans="1:9">
      <c r="A399" s="28">
        <v>200</v>
      </c>
      <c r="B399" s="28"/>
      <c r="C399" s="28"/>
      <c r="D399" s="29"/>
      <c r="E399" s="30">
        <v>0.2</v>
      </c>
      <c r="F399" s="30">
        <f t="shared" si="37"/>
        <v>0</v>
      </c>
      <c r="G399" s="30">
        <f t="shared" si="38"/>
        <v>0</v>
      </c>
      <c r="H399" s="31">
        <f t="shared" si="39"/>
        <v>0</v>
      </c>
      <c r="I399" s="33" t="str">
        <f t="shared" si="40"/>
        <v/>
      </c>
    </row>
    <row r="400" spans="1:9">
      <c r="A400" s="28">
        <v>200</v>
      </c>
      <c r="B400" s="28"/>
      <c r="C400" s="28"/>
      <c r="D400" s="29"/>
      <c r="E400" s="30">
        <v>0.2</v>
      </c>
      <c r="F400" s="30">
        <f t="shared" si="37"/>
        <v>0</v>
      </c>
      <c r="G400" s="30">
        <f t="shared" si="38"/>
        <v>0</v>
      </c>
      <c r="H400" s="31">
        <f t="shared" si="39"/>
        <v>0</v>
      </c>
      <c r="I400" s="33" t="str">
        <f t="shared" si="40"/>
        <v/>
      </c>
    </row>
    <row r="401" spans="1:9">
      <c r="A401" s="28">
        <v>200</v>
      </c>
      <c r="B401" s="28"/>
      <c r="C401" s="28"/>
      <c r="D401" s="29"/>
      <c r="E401" s="30">
        <v>0.2</v>
      </c>
      <c r="F401" s="30">
        <f t="shared" si="37"/>
        <v>0</v>
      </c>
      <c r="G401" s="30">
        <f t="shared" si="38"/>
        <v>0</v>
      </c>
      <c r="H401" s="31">
        <f t="shared" si="39"/>
        <v>0</v>
      </c>
      <c r="I401" s="33" t="str">
        <f t="shared" si="40"/>
        <v/>
      </c>
    </row>
    <row r="402" spans="1:9">
      <c r="A402" s="28">
        <v>200</v>
      </c>
      <c r="B402" s="28"/>
      <c r="C402" s="28"/>
      <c r="D402" s="29"/>
      <c r="E402" s="30">
        <v>0.2</v>
      </c>
      <c r="F402" s="30">
        <f t="shared" si="37"/>
        <v>0</v>
      </c>
      <c r="G402" s="30">
        <f t="shared" si="38"/>
        <v>0</v>
      </c>
      <c r="H402" s="31">
        <f t="shared" si="39"/>
        <v>0</v>
      </c>
      <c r="I402" s="33" t="str">
        <f t="shared" si="40"/>
        <v/>
      </c>
    </row>
    <row r="403" spans="1:9">
      <c r="A403" s="28">
        <v>200</v>
      </c>
      <c r="B403" s="28"/>
      <c r="C403" s="28"/>
      <c r="D403" s="29"/>
      <c r="E403" s="30">
        <v>0.2</v>
      </c>
      <c r="F403" s="30">
        <f t="shared" si="37"/>
        <v>0</v>
      </c>
      <c r="G403" s="30">
        <f t="shared" si="38"/>
        <v>0</v>
      </c>
      <c r="H403" s="31">
        <f t="shared" si="39"/>
        <v>0</v>
      </c>
      <c r="I403" s="33" t="str">
        <f t="shared" si="40"/>
        <v/>
      </c>
    </row>
    <row r="404" spans="1:9">
      <c r="A404" s="28">
        <v>200</v>
      </c>
      <c r="B404" s="28"/>
      <c r="C404" s="28"/>
      <c r="D404" s="29"/>
      <c r="E404" s="30">
        <v>0.2</v>
      </c>
      <c r="F404" s="30">
        <f t="shared" si="37"/>
        <v>0</v>
      </c>
      <c r="G404" s="30">
        <f t="shared" si="38"/>
        <v>0</v>
      </c>
      <c r="H404" s="31">
        <f t="shared" si="39"/>
        <v>0</v>
      </c>
      <c r="I404" s="33" t="str">
        <f t="shared" si="40"/>
        <v/>
      </c>
    </row>
    <row r="405" spans="1:9">
      <c r="A405" s="28">
        <v>200</v>
      </c>
      <c r="B405" s="28"/>
      <c r="C405" s="28"/>
      <c r="D405" s="29"/>
      <c r="E405" s="30">
        <v>0.2</v>
      </c>
      <c r="F405" s="30">
        <f t="shared" si="37"/>
        <v>0</v>
      </c>
      <c r="G405" s="30">
        <f t="shared" si="38"/>
        <v>0</v>
      </c>
      <c r="H405" s="31">
        <f t="shared" si="39"/>
        <v>0</v>
      </c>
      <c r="I405" s="33" t="str">
        <f t="shared" si="40"/>
        <v/>
      </c>
    </row>
    <row r="406" spans="1:9">
      <c r="A406" s="28">
        <v>200</v>
      </c>
      <c r="B406" s="28"/>
      <c r="C406" s="28"/>
      <c r="D406" s="29"/>
      <c r="E406" s="30">
        <v>0.2</v>
      </c>
      <c r="F406" s="30">
        <f t="shared" si="37"/>
        <v>0</v>
      </c>
      <c r="G406" s="30">
        <f t="shared" si="38"/>
        <v>0</v>
      </c>
      <c r="H406" s="31">
        <f t="shared" si="39"/>
        <v>0</v>
      </c>
      <c r="I406" s="33" t="str">
        <f t="shared" si="40"/>
        <v/>
      </c>
    </row>
    <row r="407" spans="1:9">
      <c r="A407" s="28">
        <v>200</v>
      </c>
      <c r="B407" s="28"/>
      <c r="C407" s="28"/>
      <c r="D407" s="29"/>
      <c r="E407" s="30">
        <v>0.2</v>
      </c>
      <c r="F407" s="30">
        <f t="shared" si="37"/>
        <v>0</v>
      </c>
      <c r="G407" s="30">
        <f t="shared" si="38"/>
        <v>0</v>
      </c>
      <c r="H407" s="31">
        <f t="shared" si="39"/>
        <v>0</v>
      </c>
      <c r="I407" s="33" t="str">
        <f t="shared" si="40"/>
        <v/>
      </c>
    </row>
    <row r="408" spans="1:9">
      <c r="A408" s="28">
        <v>200</v>
      </c>
      <c r="B408" s="28"/>
      <c r="C408" s="28"/>
      <c r="D408" s="29"/>
      <c r="E408" s="30">
        <v>0.2</v>
      </c>
      <c r="F408" s="30">
        <f t="shared" si="37"/>
        <v>0</v>
      </c>
      <c r="G408" s="30">
        <f t="shared" si="38"/>
        <v>0</v>
      </c>
      <c r="H408" s="31">
        <f t="shared" si="39"/>
        <v>0</v>
      </c>
      <c r="I408" s="33" t="str">
        <f t="shared" si="40"/>
        <v/>
      </c>
    </row>
    <row r="409" spans="1:9">
      <c r="A409" s="28">
        <v>200</v>
      </c>
      <c r="B409" s="28"/>
      <c r="C409" s="28"/>
      <c r="D409" s="29"/>
      <c r="E409" s="30">
        <v>0.2</v>
      </c>
      <c r="F409" s="30">
        <f t="shared" si="37"/>
        <v>0</v>
      </c>
      <c r="G409" s="30">
        <f t="shared" si="38"/>
        <v>0</v>
      </c>
      <c r="H409" s="31">
        <f t="shared" si="39"/>
        <v>0</v>
      </c>
      <c r="I409" s="33" t="str">
        <f t="shared" si="40"/>
        <v/>
      </c>
    </row>
    <row r="410" spans="1:9">
      <c r="A410" s="28">
        <v>200</v>
      </c>
      <c r="B410" s="28"/>
      <c r="C410" s="28"/>
      <c r="D410" s="29"/>
      <c r="E410" s="30">
        <v>0.2</v>
      </c>
      <c r="F410" s="30">
        <f t="shared" si="37"/>
        <v>0</v>
      </c>
      <c r="G410" s="30">
        <f t="shared" si="38"/>
        <v>0</v>
      </c>
      <c r="H410" s="31">
        <f t="shared" si="39"/>
        <v>0</v>
      </c>
      <c r="I410" s="33" t="str">
        <f t="shared" si="40"/>
        <v/>
      </c>
    </row>
    <row r="411" spans="1:9">
      <c r="A411" s="28">
        <v>200</v>
      </c>
      <c r="B411" s="28"/>
      <c r="C411" s="28"/>
      <c r="D411" s="29"/>
      <c r="E411" s="30">
        <v>0.2</v>
      </c>
      <c r="F411" s="30">
        <f t="shared" si="37"/>
        <v>0</v>
      </c>
      <c r="G411" s="30">
        <f t="shared" si="38"/>
        <v>0</v>
      </c>
      <c r="H411" s="31">
        <f t="shared" si="39"/>
        <v>0</v>
      </c>
      <c r="I411" s="33" t="str">
        <f t="shared" si="40"/>
        <v/>
      </c>
    </row>
    <row r="412" spans="1:9">
      <c r="A412" s="28">
        <v>200</v>
      </c>
      <c r="B412" s="28"/>
      <c r="C412" s="28"/>
      <c r="D412" s="29"/>
      <c r="E412" s="30">
        <v>0.2</v>
      </c>
      <c r="F412" s="30">
        <f t="shared" si="37"/>
        <v>0</v>
      </c>
      <c r="G412" s="30">
        <f t="shared" si="38"/>
        <v>0</v>
      </c>
      <c r="H412" s="31">
        <f t="shared" si="39"/>
        <v>0</v>
      </c>
      <c r="I412" s="33" t="str">
        <f t="shared" si="40"/>
        <v/>
      </c>
    </row>
    <row r="413" spans="1:9">
      <c r="A413" s="28">
        <v>200</v>
      </c>
      <c r="B413" s="28"/>
      <c r="C413" s="28"/>
      <c r="D413" s="29"/>
      <c r="E413" s="30">
        <v>0.2</v>
      </c>
      <c r="F413" s="30">
        <f t="shared" si="37"/>
        <v>0</v>
      </c>
      <c r="G413" s="30">
        <f t="shared" si="38"/>
        <v>0</v>
      </c>
      <c r="H413" s="31">
        <f t="shared" si="39"/>
        <v>0</v>
      </c>
      <c r="I413" s="33" t="str">
        <f t="shared" si="40"/>
        <v/>
      </c>
    </row>
    <row r="414" spans="1:9">
      <c r="A414" s="28">
        <v>200</v>
      </c>
      <c r="B414" s="28"/>
      <c r="C414" s="28"/>
      <c r="D414" s="29"/>
      <c r="E414" s="30">
        <v>0.2</v>
      </c>
      <c r="F414" s="30">
        <f t="shared" si="37"/>
        <v>0</v>
      </c>
      <c r="G414" s="30">
        <f t="shared" si="38"/>
        <v>0</v>
      </c>
      <c r="H414" s="31">
        <f t="shared" si="39"/>
        <v>0</v>
      </c>
      <c r="I414" s="33" t="str">
        <f t="shared" si="40"/>
        <v/>
      </c>
    </row>
    <row r="415" spans="1:9">
      <c r="A415" s="28">
        <v>200</v>
      </c>
      <c r="B415" s="28"/>
      <c r="C415" s="28"/>
      <c r="D415" s="29"/>
      <c r="E415" s="30">
        <v>0.2</v>
      </c>
      <c r="F415" s="30">
        <f t="shared" si="37"/>
        <v>0</v>
      </c>
      <c r="G415" s="30">
        <f t="shared" si="38"/>
        <v>0</v>
      </c>
      <c r="H415" s="31">
        <f t="shared" si="39"/>
        <v>0</v>
      </c>
      <c r="I415" s="33" t="str">
        <f t="shared" si="40"/>
        <v/>
      </c>
    </row>
    <row r="416" spans="1:9">
      <c r="A416" s="28">
        <v>200</v>
      </c>
      <c r="B416" s="28"/>
      <c r="C416" s="28"/>
      <c r="D416" s="29"/>
      <c r="E416" s="30">
        <v>0.2</v>
      </c>
      <c r="F416" s="30">
        <f t="shared" si="37"/>
        <v>0</v>
      </c>
      <c r="G416" s="30">
        <f t="shared" si="38"/>
        <v>0</v>
      </c>
      <c r="H416" s="31">
        <f t="shared" si="39"/>
        <v>0</v>
      </c>
      <c r="I416" s="33" t="str">
        <f t="shared" si="40"/>
        <v/>
      </c>
    </row>
    <row r="417" spans="1:9">
      <c r="A417" s="28">
        <v>200</v>
      </c>
      <c r="B417" s="28"/>
      <c r="C417" s="28"/>
      <c r="D417" s="29"/>
      <c r="E417" s="30">
        <v>0.2</v>
      </c>
      <c r="F417" s="30">
        <f t="shared" si="37"/>
        <v>0</v>
      </c>
      <c r="G417" s="30">
        <f t="shared" si="38"/>
        <v>0</v>
      </c>
      <c r="H417" s="31">
        <f t="shared" si="39"/>
        <v>0</v>
      </c>
      <c r="I417" s="33" t="str">
        <f t="shared" si="40"/>
        <v/>
      </c>
    </row>
    <row r="418" spans="1:9">
      <c r="A418" s="28">
        <v>200</v>
      </c>
      <c r="B418" s="28"/>
      <c r="C418" s="28"/>
      <c r="D418" s="29"/>
      <c r="E418" s="30">
        <v>0.2</v>
      </c>
      <c r="F418" s="30">
        <f t="shared" si="37"/>
        <v>0</v>
      </c>
      <c r="G418" s="30">
        <f t="shared" si="38"/>
        <v>0</v>
      </c>
      <c r="H418" s="31">
        <f t="shared" si="39"/>
        <v>0</v>
      </c>
      <c r="I418" s="33" t="str">
        <f t="shared" si="40"/>
        <v/>
      </c>
    </row>
    <row r="419" spans="1:9">
      <c r="A419" s="28">
        <v>200</v>
      </c>
      <c r="B419" s="28"/>
      <c r="C419" s="28"/>
      <c r="D419" s="29"/>
      <c r="E419" s="30">
        <v>0.2</v>
      </c>
      <c r="F419" s="30">
        <f t="shared" si="37"/>
        <v>0</v>
      </c>
      <c r="G419" s="30">
        <f t="shared" si="38"/>
        <v>0</v>
      </c>
      <c r="H419" s="31">
        <f t="shared" si="39"/>
        <v>0</v>
      </c>
      <c r="I419" s="33" t="str">
        <f t="shared" si="40"/>
        <v/>
      </c>
    </row>
    <row r="420" spans="1:9">
      <c r="A420" s="28">
        <v>200</v>
      </c>
      <c r="B420" s="28"/>
      <c r="C420" s="28"/>
      <c r="D420" s="29"/>
      <c r="E420" s="30">
        <v>0.2</v>
      </c>
      <c r="F420" s="30">
        <f t="shared" si="37"/>
        <v>0</v>
      </c>
      <c r="G420" s="30">
        <f t="shared" si="38"/>
        <v>0</v>
      </c>
      <c r="H420" s="31">
        <f t="shared" si="39"/>
        <v>0</v>
      </c>
      <c r="I420" s="33" t="str">
        <f t="shared" si="40"/>
        <v/>
      </c>
    </row>
    <row r="421" spans="1:9">
      <c r="A421" s="28">
        <v>200</v>
      </c>
      <c r="B421" s="28"/>
      <c r="C421" s="28"/>
      <c r="D421" s="29"/>
      <c r="E421" s="30">
        <v>0.2</v>
      </c>
      <c r="F421" s="30">
        <f t="shared" si="37"/>
        <v>0</v>
      </c>
      <c r="G421" s="30">
        <f t="shared" si="38"/>
        <v>0</v>
      </c>
      <c r="H421" s="31">
        <f t="shared" si="39"/>
        <v>0</v>
      </c>
      <c r="I421" s="33" t="str">
        <f t="shared" si="40"/>
        <v/>
      </c>
    </row>
    <row r="422" spans="1:9">
      <c r="A422" s="28">
        <v>200</v>
      </c>
      <c r="B422" s="28"/>
      <c r="C422" s="28"/>
      <c r="D422" s="29"/>
      <c r="E422" s="30">
        <v>0.2</v>
      </c>
      <c r="F422" s="30">
        <f t="shared" si="37"/>
        <v>0</v>
      </c>
      <c r="G422" s="30">
        <f t="shared" si="38"/>
        <v>0</v>
      </c>
      <c r="H422" s="31">
        <f t="shared" si="39"/>
        <v>0</v>
      </c>
      <c r="I422" s="33" t="str">
        <f t="shared" si="40"/>
        <v/>
      </c>
    </row>
    <row r="423" spans="1:9">
      <c r="A423" s="28">
        <v>200</v>
      </c>
      <c r="B423" s="28"/>
      <c r="C423" s="28"/>
      <c r="D423" s="29"/>
      <c r="E423" s="30">
        <v>0.2</v>
      </c>
      <c r="F423" s="30">
        <f t="shared" si="37"/>
        <v>0</v>
      </c>
      <c r="G423" s="30">
        <f t="shared" si="38"/>
        <v>0</v>
      </c>
      <c r="H423" s="31">
        <f t="shared" si="39"/>
        <v>0</v>
      </c>
      <c r="I423" s="33" t="str">
        <f t="shared" si="40"/>
        <v/>
      </c>
    </row>
    <row r="424" spans="1:9">
      <c r="A424" s="28">
        <v>200</v>
      </c>
      <c r="B424" s="28"/>
      <c r="C424" s="28"/>
      <c r="D424" s="29"/>
      <c r="E424" s="30">
        <v>0.2</v>
      </c>
      <c r="F424" s="30">
        <f t="shared" si="37"/>
        <v>0</v>
      </c>
      <c r="G424" s="30">
        <f t="shared" si="38"/>
        <v>0</v>
      </c>
      <c r="H424" s="31">
        <f t="shared" si="39"/>
        <v>0</v>
      </c>
      <c r="I424" s="33" t="str">
        <f t="shared" si="40"/>
        <v/>
      </c>
    </row>
    <row r="425" spans="1:9">
      <c r="A425" s="28">
        <v>200</v>
      </c>
      <c r="B425" s="28"/>
      <c r="C425" s="28"/>
      <c r="D425" s="29"/>
      <c r="E425" s="30">
        <v>0.2</v>
      </c>
      <c r="F425" s="30">
        <f t="shared" si="37"/>
        <v>0</v>
      </c>
      <c r="G425" s="30">
        <f t="shared" si="38"/>
        <v>0</v>
      </c>
      <c r="H425" s="31">
        <f t="shared" si="39"/>
        <v>0</v>
      </c>
      <c r="I425" s="33" t="str">
        <f t="shared" si="40"/>
        <v/>
      </c>
    </row>
    <row r="426" spans="1:9">
      <c r="A426" s="28">
        <v>200</v>
      </c>
      <c r="B426" s="28"/>
      <c r="C426" s="28"/>
      <c r="D426" s="29"/>
      <c r="E426" s="30">
        <v>0.2</v>
      </c>
      <c r="F426" s="30">
        <f t="shared" si="37"/>
        <v>0</v>
      </c>
      <c r="G426" s="30">
        <f t="shared" si="38"/>
        <v>0</v>
      </c>
      <c r="H426" s="31">
        <f t="shared" si="39"/>
        <v>0</v>
      </c>
      <c r="I426" s="33" t="str">
        <f t="shared" si="40"/>
        <v/>
      </c>
    </row>
    <row r="427" spans="1:9">
      <c r="A427" s="28">
        <v>200</v>
      </c>
      <c r="B427" s="28"/>
      <c r="C427" s="28"/>
      <c r="D427" s="29"/>
      <c r="E427" s="30">
        <v>0.2</v>
      </c>
      <c r="F427" s="30">
        <f t="shared" si="37"/>
        <v>0</v>
      </c>
      <c r="G427" s="30">
        <f t="shared" si="38"/>
        <v>0</v>
      </c>
      <c r="H427" s="31">
        <f t="shared" si="39"/>
        <v>0</v>
      </c>
      <c r="I427" s="33" t="str">
        <f t="shared" si="40"/>
        <v/>
      </c>
    </row>
    <row r="428" spans="1:9">
      <c r="A428" s="28">
        <v>200</v>
      </c>
      <c r="B428" s="28"/>
      <c r="C428" s="28"/>
      <c r="D428" s="29"/>
      <c r="E428" s="30">
        <v>0.2</v>
      </c>
      <c r="F428" s="30">
        <f t="shared" si="37"/>
        <v>0</v>
      </c>
      <c r="G428" s="30">
        <f t="shared" si="38"/>
        <v>0</v>
      </c>
      <c r="H428" s="31">
        <f t="shared" si="39"/>
        <v>0</v>
      </c>
      <c r="I428" s="33" t="str">
        <f t="shared" si="40"/>
        <v/>
      </c>
    </row>
    <row r="429" spans="1:9">
      <c r="A429" s="28">
        <v>200</v>
      </c>
      <c r="B429" s="28"/>
      <c r="C429" s="28"/>
      <c r="D429" s="29"/>
      <c r="E429" s="30">
        <v>0.2</v>
      </c>
      <c r="F429" s="30">
        <f t="shared" si="37"/>
        <v>0</v>
      </c>
      <c r="G429" s="30">
        <f t="shared" si="38"/>
        <v>0</v>
      </c>
      <c r="H429" s="31">
        <f t="shared" si="39"/>
        <v>0</v>
      </c>
      <c r="I429" s="33" t="str">
        <f t="shared" si="40"/>
        <v/>
      </c>
    </row>
    <row r="430" spans="1:9">
      <c r="A430" s="28">
        <v>200</v>
      </c>
      <c r="B430" s="28"/>
      <c r="C430" s="28"/>
      <c r="D430" s="29"/>
      <c r="E430" s="30">
        <v>0.2</v>
      </c>
      <c r="F430" s="30">
        <f t="shared" si="37"/>
        <v>0</v>
      </c>
      <c r="G430" s="30">
        <f t="shared" si="38"/>
        <v>0</v>
      </c>
      <c r="H430" s="31">
        <f t="shared" si="39"/>
        <v>0</v>
      </c>
      <c r="I430" s="33" t="str">
        <f t="shared" si="40"/>
        <v/>
      </c>
    </row>
    <row r="431" spans="1:9">
      <c r="A431" s="28">
        <v>200</v>
      </c>
      <c r="B431" s="28"/>
      <c r="C431" s="28"/>
      <c r="D431" s="29"/>
      <c r="E431" s="30">
        <v>0.2</v>
      </c>
      <c r="F431" s="30">
        <f t="shared" si="37"/>
        <v>0</v>
      </c>
      <c r="G431" s="30">
        <f t="shared" si="38"/>
        <v>0</v>
      </c>
      <c r="H431" s="31">
        <f t="shared" si="39"/>
        <v>0</v>
      </c>
      <c r="I431" s="33" t="str">
        <f t="shared" si="40"/>
        <v/>
      </c>
    </row>
    <row r="432" spans="1:9">
      <c r="A432" s="28">
        <v>200</v>
      </c>
      <c r="B432" s="28"/>
      <c r="C432" s="28"/>
      <c r="D432" s="29"/>
      <c r="E432" s="30">
        <v>0.2</v>
      </c>
      <c r="F432" s="30">
        <f t="shared" si="37"/>
        <v>0</v>
      </c>
      <c r="G432" s="30">
        <f t="shared" si="38"/>
        <v>0</v>
      </c>
      <c r="H432" s="31">
        <f t="shared" si="39"/>
        <v>0</v>
      </c>
      <c r="I432" s="33" t="str">
        <f t="shared" si="40"/>
        <v/>
      </c>
    </row>
    <row r="433" spans="1:9">
      <c r="A433" s="28">
        <v>200</v>
      </c>
      <c r="B433" s="28"/>
      <c r="C433" s="28"/>
      <c r="D433" s="29"/>
      <c r="E433" s="30">
        <v>0.2</v>
      </c>
      <c r="F433" s="30">
        <f t="shared" si="37"/>
        <v>0</v>
      </c>
      <c r="G433" s="30">
        <f t="shared" si="38"/>
        <v>0</v>
      </c>
      <c r="H433" s="31">
        <f t="shared" si="39"/>
        <v>0</v>
      </c>
      <c r="I433" s="33" t="str">
        <f t="shared" si="40"/>
        <v/>
      </c>
    </row>
    <row r="434" spans="1:9">
      <c r="A434" s="28">
        <v>200</v>
      </c>
      <c r="B434" s="28"/>
      <c r="C434" s="28"/>
      <c r="D434" s="29"/>
      <c r="E434" s="30">
        <v>0.2</v>
      </c>
      <c r="F434" s="30">
        <f t="shared" si="37"/>
        <v>0</v>
      </c>
      <c r="G434" s="30">
        <f t="shared" si="38"/>
        <v>0</v>
      </c>
      <c r="H434" s="31">
        <f t="shared" si="39"/>
        <v>0</v>
      </c>
      <c r="I434" s="33" t="str">
        <f t="shared" si="40"/>
        <v/>
      </c>
    </row>
    <row r="435" spans="1:9">
      <c r="A435" s="28">
        <v>200</v>
      </c>
      <c r="B435" s="28"/>
      <c r="C435" s="28"/>
      <c r="D435" s="29"/>
      <c r="E435" s="30">
        <v>0.2</v>
      </c>
      <c r="F435" s="30">
        <f t="shared" si="37"/>
        <v>0</v>
      </c>
      <c r="G435" s="30">
        <f t="shared" si="38"/>
        <v>0</v>
      </c>
      <c r="H435" s="31">
        <f t="shared" si="39"/>
        <v>0</v>
      </c>
      <c r="I435" s="33" t="str">
        <f t="shared" si="40"/>
        <v/>
      </c>
    </row>
    <row r="436" spans="1:9">
      <c r="A436" s="28">
        <v>200</v>
      </c>
      <c r="B436" s="28"/>
      <c r="C436" s="28"/>
      <c r="D436" s="29"/>
      <c r="E436" s="30">
        <v>0.2</v>
      </c>
      <c r="F436" s="30">
        <f t="shared" si="37"/>
        <v>0</v>
      </c>
      <c r="G436" s="30">
        <f t="shared" si="38"/>
        <v>0</v>
      </c>
      <c r="H436" s="31">
        <f t="shared" si="39"/>
        <v>0</v>
      </c>
      <c r="I436" s="33" t="str">
        <f t="shared" si="40"/>
        <v/>
      </c>
    </row>
    <row r="437" spans="1:9">
      <c r="A437" s="28">
        <v>200</v>
      </c>
      <c r="B437" s="28"/>
      <c r="C437" s="28"/>
      <c r="D437" s="29"/>
      <c r="E437" s="30">
        <v>0.2</v>
      </c>
      <c r="F437" s="30">
        <f t="shared" si="37"/>
        <v>0</v>
      </c>
      <c r="G437" s="30">
        <f t="shared" si="38"/>
        <v>0</v>
      </c>
      <c r="H437" s="31">
        <f t="shared" si="39"/>
        <v>0</v>
      </c>
      <c r="I437" s="33" t="str">
        <f t="shared" si="40"/>
        <v/>
      </c>
    </row>
    <row r="438" spans="1:9">
      <c r="A438" s="28">
        <v>200</v>
      </c>
      <c r="B438" s="28"/>
      <c r="C438" s="28"/>
      <c r="D438" s="29"/>
      <c r="E438" s="30">
        <v>0.2</v>
      </c>
      <c r="F438" s="30">
        <f t="shared" si="37"/>
        <v>0</v>
      </c>
      <c r="G438" s="30">
        <f t="shared" si="38"/>
        <v>0</v>
      </c>
      <c r="H438" s="31">
        <f t="shared" si="39"/>
        <v>0</v>
      </c>
      <c r="I438" s="33" t="str">
        <f t="shared" si="40"/>
        <v/>
      </c>
    </row>
    <row r="439" spans="1:9">
      <c r="A439" s="28">
        <v>200</v>
      </c>
      <c r="B439" s="28"/>
      <c r="C439" s="28"/>
      <c r="D439" s="29"/>
      <c r="E439" s="30">
        <v>0.2</v>
      </c>
      <c r="F439" s="30">
        <f t="shared" si="37"/>
        <v>0</v>
      </c>
      <c r="G439" s="30">
        <f t="shared" si="38"/>
        <v>0</v>
      </c>
      <c r="H439" s="31">
        <f t="shared" si="39"/>
        <v>0</v>
      </c>
      <c r="I439" s="33" t="str">
        <f t="shared" si="40"/>
        <v/>
      </c>
    </row>
    <row r="440" spans="1:9">
      <c r="A440" s="28">
        <v>200</v>
      </c>
      <c r="B440" s="28"/>
      <c r="C440" s="28"/>
      <c r="D440" s="29"/>
      <c r="E440" s="30">
        <v>0.2</v>
      </c>
      <c r="F440" s="30">
        <f t="shared" si="37"/>
        <v>0</v>
      </c>
      <c r="G440" s="30">
        <f t="shared" si="38"/>
        <v>0</v>
      </c>
      <c r="H440" s="31">
        <f t="shared" si="39"/>
        <v>0</v>
      </c>
      <c r="I440" s="33" t="str">
        <f t="shared" si="40"/>
        <v/>
      </c>
    </row>
    <row r="441" spans="1:9">
      <c r="A441" s="28">
        <v>200</v>
      </c>
      <c r="B441" s="28"/>
      <c r="C441" s="28"/>
      <c r="D441" s="29"/>
      <c r="E441" s="30">
        <v>0.2</v>
      </c>
      <c r="F441" s="30">
        <f t="shared" si="37"/>
        <v>0</v>
      </c>
      <c r="G441" s="30">
        <f t="shared" si="38"/>
        <v>0</v>
      </c>
      <c r="H441" s="31">
        <f t="shared" si="39"/>
        <v>0</v>
      </c>
      <c r="I441" s="33" t="str">
        <f t="shared" si="40"/>
        <v/>
      </c>
    </row>
    <row r="442" spans="1:9">
      <c r="A442" s="28">
        <v>200</v>
      </c>
      <c r="B442" s="28"/>
      <c r="C442" s="28"/>
      <c r="D442" s="29"/>
      <c r="E442" s="30">
        <v>0.2</v>
      </c>
      <c r="F442" s="30">
        <f t="shared" si="37"/>
        <v>0</v>
      </c>
      <c r="G442" s="30">
        <f t="shared" si="38"/>
        <v>0</v>
      </c>
      <c r="H442" s="31">
        <f t="shared" si="39"/>
        <v>0</v>
      </c>
      <c r="I442" s="33" t="str">
        <f t="shared" si="40"/>
        <v/>
      </c>
    </row>
    <row r="443" spans="1:9">
      <c r="A443" s="28">
        <v>200</v>
      </c>
      <c r="B443" s="28"/>
      <c r="C443" s="28"/>
      <c r="D443" s="29"/>
      <c r="E443" s="30">
        <v>0.2</v>
      </c>
      <c r="F443" s="30">
        <f t="shared" si="37"/>
        <v>0</v>
      </c>
      <c r="G443" s="30">
        <f t="shared" si="38"/>
        <v>0</v>
      </c>
      <c r="H443" s="31">
        <f t="shared" si="39"/>
        <v>0</v>
      </c>
      <c r="I443" s="33" t="str">
        <f t="shared" si="40"/>
        <v/>
      </c>
    </row>
    <row r="444" spans="1:9">
      <c r="A444" s="28">
        <v>200</v>
      </c>
      <c r="B444" s="28"/>
      <c r="C444" s="28"/>
      <c r="D444" s="29"/>
      <c r="E444" s="30">
        <v>0.2</v>
      </c>
      <c r="F444" s="30">
        <f t="shared" si="37"/>
        <v>0</v>
      </c>
      <c r="G444" s="30">
        <f t="shared" si="38"/>
        <v>0</v>
      </c>
      <c r="H444" s="31">
        <f t="shared" si="39"/>
        <v>0</v>
      </c>
      <c r="I444" s="33" t="str">
        <f t="shared" si="40"/>
        <v/>
      </c>
    </row>
    <row r="445" spans="1:9">
      <c r="A445" s="28">
        <v>200</v>
      </c>
      <c r="B445" s="28"/>
      <c r="C445" s="28"/>
      <c r="D445" s="29"/>
      <c r="E445" s="30">
        <v>0.2</v>
      </c>
      <c r="F445" s="30">
        <f t="shared" si="37"/>
        <v>0</v>
      </c>
      <c r="G445" s="30">
        <f t="shared" si="38"/>
        <v>0</v>
      </c>
      <c r="H445" s="31">
        <f t="shared" si="39"/>
        <v>0</v>
      </c>
      <c r="I445" s="33" t="str">
        <f t="shared" si="40"/>
        <v/>
      </c>
    </row>
    <row r="446" spans="1:9">
      <c r="A446" s="28">
        <v>200</v>
      </c>
      <c r="B446" s="28"/>
      <c r="C446" s="28"/>
      <c r="D446" s="29"/>
      <c r="E446" s="30">
        <v>0.2</v>
      </c>
      <c r="F446" s="30">
        <f t="shared" si="37"/>
        <v>0</v>
      </c>
      <c r="G446" s="30">
        <f t="shared" si="38"/>
        <v>0</v>
      </c>
      <c r="H446" s="31">
        <f t="shared" si="39"/>
        <v>0</v>
      </c>
      <c r="I446" s="33" t="str">
        <f t="shared" si="40"/>
        <v/>
      </c>
    </row>
    <row r="447" spans="1:9">
      <c r="A447" s="28">
        <v>200</v>
      </c>
      <c r="B447" s="28"/>
      <c r="C447" s="28"/>
      <c r="D447" s="29"/>
      <c r="E447" s="30">
        <v>0.2</v>
      </c>
      <c r="F447" s="30">
        <f t="shared" si="37"/>
        <v>0</v>
      </c>
      <c r="G447" s="30">
        <f t="shared" si="38"/>
        <v>0</v>
      </c>
      <c r="H447" s="31">
        <f t="shared" si="39"/>
        <v>0</v>
      </c>
      <c r="I447" s="33" t="str">
        <f t="shared" si="40"/>
        <v/>
      </c>
    </row>
    <row r="448" spans="1:9">
      <c r="A448" s="28">
        <v>200</v>
      </c>
      <c r="B448" s="28"/>
      <c r="C448" s="28"/>
      <c r="D448" s="29"/>
      <c r="E448" s="30">
        <v>0.2</v>
      </c>
      <c r="F448" s="30">
        <f t="shared" si="37"/>
        <v>0</v>
      </c>
      <c r="G448" s="30">
        <f t="shared" si="38"/>
        <v>0</v>
      </c>
      <c r="H448" s="31">
        <f t="shared" si="39"/>
        <v>0</v>
      </c>
      <c r="I448" s="33" t="str">
        <f t="shared" si="40"/>
        <v/>
      </c>
    </row>
    <row r="449" spans="1:9">
      <c r="A449" s="28">
        <v>200</v>
      </c>
      <c r="B449" s="28"/>
      <c r="C449" s="28"/>
      <c r="D449" s="29"/>
      <c r="E449" s="30">
        <v>0.2</v>
      </c>
      <c r="F449" s="30">
        <f t="shared" si="37"/>
        <v>0</v>
      </c>
      <c r="G449" s="30">
        <f t="shared" si="38"/>
        <v>0</v>
      </c>
      <c r="H449" s="31">
        <f t="shared" si="39"/>
        <v>0</v>
      </c>
      <c r="I449" s="33" t="str">
        <f t="shared" si="40"/>
        <v/>
      </c>
    </row>
    <row r="450" spans="1:9">
      <c r="A450" s="28">
        <v>200</v>
      </c>
      <c r="B450" s="28"/>
      <c r="C450" s="28"/>
      <c r="D450" s="29"/>
      <c r="E450" s="30">
        <v>0.2</v>
      </c>
      <c r="F450" s="30">
        <f t="shared" si="37"/>
        <v>0</v>
      </c>
      <c r="G450" s="30">
        <f t="shared" si="38"/>
        <v>0</v>
      </c>
      <c r="H450" s="31">
        <f t="shared" si="39"/>
        <v>0</v>
      </c>
      <c r="I450" s="33" t="str">
        <f t="shared" si="40"/>
        <v/>
      </c>
    </row>
    <row r="451" spans="1:9">
      <c r="A451" s="28">
        <v>200</v>
      </c>
      <c r="B451" s="28"/>
      <c r="C451" s="28"/>
      <c r="D451" s="29"/>
      <c r="E451" s="30">
        <v>0.2</v>
      </c>
      <c r="F451" s="30">
        <f t="shared" si="37"/>
        <v>0</v>
      </c>
      <c r="G451" s="30">
        <f t="shared" si="38"/>
        <v>0</v>
      </c>
      <c r="H451" s="31">
        <f t="shared" si="39"/>
        <v>0</v>
      </c>
      <c r="I451" s="33" t="str">
        <f t="shared" si="40"/>
        <v/>
      </c>
    </row>
    <row r="452" spans="1:9">
      <c r="A452" s="28">
        <v>200</v>
      </c>
      <c r="B452" s="28"/>
      <c r="C452" s="28"/>
      <c r="D452" s="29"/>
      <c r="E452" s="30">
        <v>0.2</v>
      </c>
      <c r="F452" s="30">
        <f t="shared" si="37"/>
        <v>0</v>
      </c>
      <c r="G452" s="30">
        <f t="shared" si="38"/>
        <v>0</v>
      </c>
      <c r="H452" s="31">
        <f t="shared" si="39"/>
        <v>0</v>
      </c>
      <c r="I452" s="33" t="str">
        <f t="shared" si="40"/>
        <v/>
      </c>
    </row>
    <row r="453" spans="1:9">
      <c r="A453" s="28">
        <v>200</v>
      </c>
      <c r="B453" s="28"/>
      <c r="C453" s="28"/>
      <c r="D453" s="29"/>
      <c r="E453" s="30">
        <v>0.2</v>
      </c>
      <c r="F453" s="30">
        <f t="shared" si="37"/>
        <v>0</v>
      </c>
      <c r="G453" s="30">
        <f t="shared" si="38"/>
        <v>0</v>
      </c>
      <c r="H453" s="31">
        <f t="shared" si="39"/>
        <v>0</v>
      </c>
      <c r="I453" s="33" t="str">
        <f t="shared" si="40"/>
        <v/>
      </c>
    </row>
    <row r="454" spans="1:9">
      <c r="A454" s="28">
        <v>200</v>
      </c>
      <c r="B454" s="28"/>
      <c r="C454" s="28"/>
      <c r="D454" s="29"/>
      <c r="E454" s="30">
        <v>0.2</v>
      </c>
      <c r="F454" s="30">
        <f t="shared" si="37"/>
        <v>0</v>
      </c>
      <c r="G454" s="30">
        <f t="shared" si="38"/>
        <v>0</v>
      </c>
      <c r="H454" s="31">
        <f t="shared" si="39"/>
        <v>0</v>
      </c>
      <c r="I454" s="33" t="str">
        <f t="shared" si="40"/>
        <v/>
      </c>
    </row>
    <row r="455" spans="1:9">
      <c r="A455" s="28">
        <v>200</v>
      </c>
      <c r="B455" s="28"/>
      <c r="C455" s="28"/>
      <c r="D455" s="29"/>
      <c r="E455" s="30">
        <v>0.2</v>
      </c>
      <c r="F455" s="30">
        <f t="shared" si="37"/>
        <v>0</v>
      </c>
      <c r="G455" s="30">
        <f t="shared" si="38"/>
        <v>0</v>
      </c>
      <c r="H455" s="31">
        <f t="shared" si="39"/>
        <v>0</v>
      </c>
      <c r="I455" s="33" t="str">
        <f t="shared" si="40"/>
        <v/>
      </c>
    </row>
    <row r="456" spans="1:9">
      <c r="A456" s="28">
        <v>200</v>
      </c>
      <c r="B456" s="28"/>
      <c r="C456" s="28"/>
      <c r="D456" s="29"/>
      <c r="E456" s="30">
        <v>0.2</v>
      </c>
      <c r="F456" s="30">
        <f t="shared" si="37"/>
        <v>0</v>
      </c>
      <c r="G456" s="30">
        <f t="shared" si="38"/>
        <v>0</v>
      </c>
      <c r="H456" s="31">
        <f t="shared" si="39"/>
        <v>0</v>
      </c>
      <c r="I456" s="33" t="str">
        <f t="shared" si="40"/>
        <v/>
      </c>
    </row>
    <row r="457" spans="1:9">
      <c r="A457" s="28">
        <v>200</v>
      </c>
      <c r="B457" s="28"/>
      <c r="C457" s="28"/>
      <c r="D457" s="29"/>
      <c r="E457" s="30">
        <v>0.2</v>
      </c>
      <c r="F457" s="30">
        <f t="shared" si="37"/>
        <v>0</v>
      </c>
      <c r="G457" s="30">
        <f t="shared" si="38"/>
        <v>0</v>
      </c>
      <c r="H457" s="31">
        <f t="shared" si="39"/>
        <v>0</v>
      </c>
      <c r="I457" s="33" t="str">
        <f t="shared" si="40"/>
        <v/>
      </c>
    </row>
    <row r="458" spans="1:9">
      <c r="A458" s="28">
        <v>200</v>
      </c>
      <c r="B458" s="28"/>
      <c r="C458" s="28"/>
      <c r="D458" s="29"/>
      <c r="E458" s="30">
        <v>0.2</v>
      </c>
      <c r="F458" s="30">
        <f t="shared" ref="F458:F521" si="41">ROUND(G458-D458,2)</f>
        <v>0</v>
      </c>
      <c r="G458" s="30">
        <f t="shared" ref="G458:G521" si="42">IF(D458&lt;=800,D458,IF(D458&gt;3552,ROUND(D458/0.888,2),MAX(ROUND((D458-112)/0.86,2),0)))</f>
        <v>0</v>
      </c>
      <c r="H458" s="31">
        <f t="shared" ref="H458:H521" si="43">IF(G458&gt;4000,ROUND(ROUND(ROUND(G458*0.8,2)*0.7,2)*20%,2),MAX(ROUND(ROUND((G458-800)*0.7,2)*E458,2),0))</f>
        <v>0</v>
      </c>
      <c r="I458" s="33" t="str">
        <f t="shared" ref="I458:I521" si="44">IF(F458=H458,"","计算有误")</f>
        <v/>
      </c>
    </row>
    <row r="459" spans="1:9">
      <c r="A459" s="28">
        <v>200</v>
      </c>
      <c r="B459" s="28"/>
      <c r="C459" s="28"/>
      <c r="D459" s="29"/>
      <c r="E459" s="30">
        <v>0.2</v>
      </c>
      <c r="F459" s="30">
        <f t="shared" si="41"/>
        <v>0</v>
      </c>
      <c r="G459" s="30">
        <f t="shared" si="42"/>
        <v>0</v>
      </c>
      <c r="H459" s="31">
        <f t="shared" si="43"/>
        <v>0</v>
      </c>
      <c r="I459" s="33" t="str">
        <f t="shared" si="44"/>
        <v/>
      </c>
    </row>
    <row r="460" spans="1:9">
      <c r="A460" s="28">
        <v>200</v>
      </c>
      <c r="B460" s="28"/>
      <c r="C460" s="28"/>
      <c r="D460" s="29"/>
      <c r="E460" s="30">
        <v>0.2</v>
      </c>
      <c r="F460" s="30">
        <f t="shared" si="41"/>
        <v>0</v>
      </c>
      <c r="G460" s="30">
        <f t="shared" si="42"/>
        <v>0</v>
      </c>
      <c r="H460" s="31">
        <f t="shared" si="43"/>
        <v>0</v>
      </c>
      <c r="I460" s="33" t="str">
        <f t="shared" si="44"/>
        <v/>
      </c>
    </row>
    <row r="461" spans="1:9">
      <c r="A461" s="28">
        <v>200</v>
      </c>
      <c r="B461" s="28"/>
      <c r="C461" s="28"/>
      <c r="D461" s="29"/>
      <c r="E461" s="30">
        <v>0.2</v>
      </c>
      <c r="F461" s="30">
        <f t="shared" si="41"/>
        <v>0</v>
      </c>
      <c r="G461" s="30">
        <f t="shared" si="42"/>
        <v>0</v>
      </c>
      <c r="H461" s="31">
        <f t="shared" si="43"/>
        <v>0</v>
      </c>
      <c r="I461" s="33" t="str">
        <f t="shared" si="44"/>
        <v/>
      </c>
    </row>
    <row r="462" spans="1:9">
      <c r="A462" s="28">
        <v>200</v>
      </c>
      <c r="B462" s="28"/>
      <c r="C462" s="28"/>
      <c r="D462" s="29"/>
      <c r="E462" s="30">
        <v>0.2</v>
      </c>
      <c r="F462" s="30">
        <f t="shared" si="41"/>
        <v>0</v>
      </c>
      <c r="G462" s="30">
        <f t="shared" si="42"/>
        <v>0</v>
      </c>
      <c r="H462" s="31">
        <f t="shared" si="43"/>
        <v>0</v>
      </c>
      <c r="I462" s="33" t="str">
        <f t="shared" si="44"/>
        <v/>
      </c>
    </row>
    <row r="463" spans="1:9">
      <c r="A463" s="28">
        <v>200</v>
      </c>
      <c r="B463" s="28"/>
      <c r="C463" s="28"/>
      <c r="D463" s="29"/>
      <c r="E463" s="30">
        <v>0.2</v>
      </c>
      <c r="F463" s="30">
        <f t="shared" si="41"/>
        <v>0</v>
      </c>
      <c r="G463" s="30">
        <f t="shared" si="42"/>
        <v>0</v>
      </c>
      <c r="H463" s="31">
        <f t="shared" si="43"/>
        <v>0</v>
      </c>
      <c r="I463" s="33" t="str">
        <f t="shared" si="44"/>
        <v/>
      </c>
    </row>
    <row r="464" spans="1:9">
      <c r="A464" s="28">
        <v>200</v>
      </c>
      <c r="B464" s="28"/>
      <c r="C464" s="28"/>
      <c r="D464" s="29"/>
      <c r="E464" s="30">
        <v>0.2</v>
      </c>
      <c r="F464" s="30">
        <f t="shared" si="41"/>
        <v>0</v>
      </c>
      <c r="G464" s="30">
        <f t="shared" si="42"/>
        <v>0</v>
      </c>
      <c r="H464" s="31">
        <f t="shared" si="43"/>
        <v>0</v>
      </c>
      <c r="I464" s="33" t="str">
        <f t="shared" si="44"/>
        <v/>
      </c>
    </row>
    <row r="465" spans="1:9">
      <c r="A465" s="28">
        <v>200</v>
      </c>
      <c r="B465" s="28"/>
      <c r="C465" s="28"/>
      <c r="D465" s="29"/>
      <c r="E465" s="30">
        <v>0.2</v>
      </c>
      <c r="F465" s="30">
        <f t="shared" si="41"/>
        <v>0</v>
      </c>
      <c r="G465" s="30">
        <f t="shared" si="42"/>
        <v>0</v>
      </c>
      <c r="H465" s="31">
        <f t="shared" si="43"/>
        <v>0</v>
      </c>
      <c r="I465" s="33" t="str">
        <f t="shared" si="44"/>
        <v/>
      </c>
    </row>
    <row r="466" spans="1:9">
      <c r="A466" s="28">
        <v>200</v>
      </c>
      <c r="B466" s="28"/>
      <c r="C466" s="28"/>
      <c r="D466" s="29"/>
      <c r="E466" s="30">
        <v>0.2</v>
      </c>
      <c r="F466" s="30">
        <f t="shared" si="41"/>
        <v>0</v>
      </c>
      <c r="G466" s="30">
        <f t="shared" si="42"/>
        <v>0</v>
      </c>
      <c r="H466" s="31">
        <f t="shared" si="43"/>
        <v>0</v>
      </c>
      <c r="I466" s="33" t="str">
        <f t="shared" si="44"/>
        <v/>
      </c>
    </row>
    <row r="467" spans="1:9">
      <c r="A467" s="28">
        <v>200</v>
      </c>
      <c r="B467" s="28"/>
      <c r="C467" s="28"/>
      <c r="D467" s="29"/>
      <c r="E467" s="30">
        <v>0.2</v>
      </c>
      <c r="F467" s="30">
        <f t="shared" si="41"/>
        <v>0</v>
      </c>
      <c r="G467" s="30">
        <f t="shared" si="42"/>
        <v>0</v>
      </c>
      <c r="H467" s="31">
        <f t="shared" si="43"/>
        <v>0</v>
      </c>
      <c r="I467" s="33" t="str">
        <f t="shared" si="44"/>
        <v/>
      </c>
    </row>
    <row r="468" spans="1:9">
      <c r="A468" s="28">
        <v>200</v>
      </c>
      <c r="B468" s="28"/>
      <c r="C468" s="28"/>
      <c r="D468" s="29"/>
      <c r="E468" s="30">
        <v>0.2</v>
      </c>
      <c r="F468" s="30">
        <f t="shared" si="41"/>
        <v>0</v>
      </c>
      <c r="G468" s="30">
        <f t="shared" si="42"/>
        <v>0</v>
      </c>
      <c r="H468" s="31">
        <f t="shared" si="43"/>
        <v>0</v>
      </c>
      <c r="I468" s="33" t="str">
        <f t="shared" si="44"/>
        <v/>
      </c>
    </row>
    <row r="469" spans="1:9">
      <c r="A469" s="28">
        <v>200</v>
      </c>
      <c r="B469" s="28"/>
      <c r="C469" s="28"/>
      <c r="D469" s="29"/>
      <c r="E469" s="30">
        <v>0.2</v>
      </c>
      <c r="F469" s="30">
        <f t="shared" si="41"/>
        <v>0</v>
      </c>
      <c r="G469" s="30">
        <f t="shared" si="42"/>
        <v>0</v>
      </c>
      <c r="H469" s="31">
        <f t="shared" si="43"/>
        <v>0</v>
      </c>
      <c r="I469" s="33" t="str">
        <f t="shared" si="44"/>
        <v/>
      </c>
    </row>
    <row r="470" spans="1:9">
      <c r="A470" s="28">
        <v>200</v>
      </c>
      <c r="B470" s="28"/>
      <c r="C470" s="28"/>
      <c r="D470" s="29"/>
      <c r="E470" s="30">
        <v>0.2</v>
      </c>
      <c r="F470" s="30">
        <f t="shared" si="41"/>
        <v>0</v>
      </c>
      <c r="G470" s="30">
        <f t="shared" si="42"/>
        <v>0</v>
      </c>
      <c r="H470" s="31">
        <f t="shared" si="43"/>
        <v>0</v>
      </c>
      <c r="I470" s="33" t="str">
        <f t="shared" si="44"/>
        <v/>
      </c>
    </row>
    <row r="471" spans="1:9">
      <c r="A471" s="28">
        <v>200</v>
      </c>
      <c r="B471" s="28"/>
      <c r="C471" s="28"/>
      <c r="D471" s="29"/>
      <c r="E471" s="30">
        <v>0.2</v>
      </c>
      <c r="F471" s="30">
        <f t="shared" si="41"/>
        <v>0</v>
      </c>
      <c r="G471" s="30">
        <f t="shared" si="42"/>
        <v>0</v>
      </c>
      <c r="H471" s="31">
        <f t="shared" si="43"/>
        <v>0</v>
      </c>
      <c r="I471" s="33" t="str">
        <f t="shared" si="44"/>
        <v/>
      </c>
    </row>
    <row r="472" spans="1:9">
      <c r="A472" s="28">
        <v>200</v>
      </c>
      <c r="B472" s="28"/>
      <c r="C472" s="28"/>
      <c r="D472" s="29"/>
      <c r="E472" s="30">
        <v>0.2</v>
      </c>
      <c r="F472" s="30">
        <f t="shared" si="41"/>
        <v>0</v>
      </c>
      <c r="G472" s="30">
        <f t="shared" si="42"/>
        <v>0</v>
      </c>
      <c r="H472" s="31">
        <f t="shared" si="43"/>
        <v>0</v>
      </c>
      <c r="I472" s="33" t="str">
        <f t="shared" si="44"/>
        <v/>
      </c>
    </row>
    <row r="473" spans="1:9">
      <c r="A473" s="28">
        <v>200</v>
      </c>
      <c r="B473" s="28"/>
      <c r="C473" s="28"/>
      <c r="D473" s="29"/>
      <c r="E473" s="30">
        <v>0.2</v>
      </c>
      <c r="F473" s="30">
        <f t="shared" si="41"/>
        <v>0</v>
      </c>
      <c r="G473" s="30">
        <f t="shared" si="42"/>
        <v>0</v>
      </c>
      <c r="H473" s="31">
        <f t="shared" si="43"/>
        <v>0</v>
      </c>
      <c r="I473" s="33" t="str">
        <f t="shared" si="44"/>
        <v/>
      </c>
    </row>
    <row r="474" spans="1:9">
      <c r="A474" s="28">
        <v>200</v>
      </c>
      <c r="B474" s="28"/>
      <c r="C474" s="28"/>
      <c r="D474" s="29"/>
      <c r="E474" s="30">
        <v>0.2</v>
      </c>
      <c r="F474" s="30">
        <f t="shared" si="41"/>
        <v>0</v>
      </c>
      <c r="G474" s="30">
        <f t="shared" si="42"/>
        <v>0</v>
      </c>
      <c r="H474" s="31">
        <f t="shared" si="43"/>
        <v>0</v>
      </c>
      <c r="I474" s="33" t="str">
        <f t="shared" si="44"/>
        <v/>
      </c>
    </row>
    <row r="475" spans="1:9">
      <c r="A475" s="28">
        <v>200</v>
      </c>
      <c r="B475" s="28"/>
      <c r="C475" s="28"/>
      <c r="D475" s="29"/>
      <c r="E475" s="30">
        <v>0.2</v>
      </c>
      <c r="F475" s="30">
        <f t="shared" si="41"/>
        <v>0</v>
      </c>
      <c r="G475" s="30">
        <f t="shared" si="42"/>
        <v>0</v>
      </c>
      <c r="H475" s="31">
        <f t="shared" si="43"/>
        <v>0</v>
      </c>
      <c r="I475" s="33" t="str">
        <f t="shared" si="44"/>
        <v/>
      </c>
    </row>
    <row r="476" spans="1:9">
      <c r="A476" s="28">
        <v>200</v>
      </c>
      <c r="B476" s="28"/>
      <c r="C476" s="28"/>
      <c r="D476" s="29"/>
      <c r="E476" s="30">
        <v>0.2</v>
      </c>
      <c r="F476" s="30">
        <f t="shared" si="41"/>
        <v>0</v>
      </c>
      <c r="G476" s="30">
        <f t="shared" si="42"/>
        <v>0</v>
      </c>
      <c r="H476" s="31">
        <f t="shared" si="43"/>
        <v>0</v>
      </c>
      <c r="I476" s="33" t="str">
        <f t="shared" si="44"/>
        <v/>
      </c>
    </row>
    <row r="477" spans="1:9">
      <c r="A477" s="28">
        <v>200</v>
      </c>
      <c r="B477" s="28"/>
      <c r="C477" s="28"/>
      <c r="D477" s="29"/>
      <c r="E477" s="30">
        <v>0.2</v>
      </c>
      <c r="F477" s="30">
        <f t="shared" si="41"/>
        <v>0</v>
      </c>
      <c r="G477" s="30">
        <f t="shared" si="42"/>
        <v>0</v>
      </c>
      <c r="H477" s="31">
        <f t="shared" si="43"/>
        <v>0</v>
      </c>
      <c r="I477" s="33" t="str">
        <f t="shared" si="44"/>
        <v/>
      </c>
    </row>
    <row r="478" spans="1:9">
      <c r="A478" s="28">
        <v>200</v>
      </c>
      <c r="B478" s="28"/>
      <c r="C478" s="28"/>
      <c r="D478" s="29"/>
      <c r="E478" s="30">
        <v>0.2</v>
      </c>
      <c r="F478" s="30">
        <f t="shared" si="41"/>
        <v>0</v>
      </c>
      <c r="G478" s="30">
        <f t="shared" si="42"/>
        <v>0</v>
      </c>
      <c r="H478" s="31">
        <f t="shared" si="43"/>
        <v>0</v>
      </c>
      <c r="I478" s="33" t="str">
        <f t="shared" si="44"/>
        <v/>
      </c>
    </row>
    <row r="479" spans="1:9">
      <c r="A479" s="28">
        <v>200</v>
      </c>
      <c r="B479" s="28"/>
      <c r="C479" s="28"/>
      <c r="D479" s="29"/>
      <c r="E479" s="30">
        <v>0.2</v>
      </c>
      <c r="F479" s="30">
        <f t="shared" si="41"/>
        <v>0</v>
      </c>
      <c r="G479" s="30">
        <f t="shared" si="42"/>
        <v>0</v>
      </c>
      <c r="H479" s="31">
        <f t="shared" si="43"/>
        <v>0</v>
      </c>
      <c r="I479" s="33" t="str">
        <f t="shared" si="44"/>
        <v/>
      </c>
    </row>
    <row r="480" spans="1:9">
      <c r="A480" s="28">
        <v>200</v>
      </c>
      <c r="B480" s="28"/>
      <c r="C480" s="28"/>
      <c r="D480" s="29"/>
      <c r="E480" s="30">
        <v>0.2</v>
      </c>
      <c r="F480" s="30">
        <f t="shared" si="41"/>
        <v>0</v>
      </c>
      <c r="G480" s="30">
        <f t="shared" si="42"/>
        <v>0</v>
      </c>
      <c r="H480" s="31">
        <f t="shared" si="43"/>
        <v>0</v>
      </c>
      <c r="I480" s="33" t="str">
        <f t="shared" si="44"/>
        <v/>
      </c>
    </row>
    <row r="481" spans="1:9">
      <c r="A481" s="28">
        <v>200</v>
      </c>
      <c r="B481" s="28"/>
      <c r="C481" s="28"/>
      <c r="D481" s="29"/>
      <c r="E481" s="30">
        <v>0.2</v>
      </c>
      <c r="F481" s="30">
        <f t="shared" si="41"/>
        <v>0</v>
      </c>
      <c r="G481" s="30">
        <f t="shared" si="42"/>
        <v>0</v>
      </c>
      <c r="H481" s="31">
        <f t="shared" si="43"/>
        <v>0</v>
      </c>
      <c r="I481" s="33" t="str">
        <f t="shared" si="44"/>
        <v/>
      </c>
    </row>
    <row r="482" spans="1:9">
      <c r="A482" s="28">
        <v>200</v>
      </c>
      <c r="B482" s="28"/>
      <c r="C482" s="28"/>
      <c r="D482" s="29"/>
      <c r="E482" s="30">
        <v>0.2</v>
      </c>
      <c r="F482" s="30">
        <f t="shared" si="41"/>
        <v>0</v>
      </c>
      <c r="G482" s="30">
        <f t="shared" si="42"/>
        <v>0</v>
      </c>
      <c r="H482" s="31">
        <f t="shared" si="43"/>
        <v>0</v>
      </c>
      <c r="I482" s="33" t="str">
        <f t="shared" si="44"/>
        <v/>
      </c>
    </row>
    <row r="483" spans="1:9">
      <c r="A483" s="28">
        <v>200</v>
      </c>
      <c r="B483" s="28"/>
      <c r="C483" s="28"/>
      <c r="D483" s="29"/>
      <c r="E483" s="30">
        <v>0.2</v>
      </c>
      <c r="F483" s="30">
        <f t="shared" si="41"/>
        <v>0</v>
      </c>
      <c r="G483" s="30">
        <f t="shared" si="42"/>
        <v>0</v>
      </c>
      <c r="H483" s="31">
        <f t="shared" si="43"/>
        <v>0</v>
      </c>
      <c r="I483" s="33" t="str">
        <f t="shared" si="44"/>
        <v/>
      </c>
    </row>
    <row r="484" spans="1:9">
      <c r="A484" s="28">
        <v>200</v>
      </c>
      <c r="B484" s="28"/>
      <c r="C484" s="28"/>
      <c r="D484" s="29"/>
      <c r="E484" s="30">
        <v>0.2</v>
      </c>
      <c r="F484" s="30">
        <f t="shared" si="41"/>
        <v>0</v>
      </c>
      <c r="G484" s="30">
        <f t="shared" si="42"/>
        <v>0</v>
      </c>
      <c r="H484" s="31">
        <f t="shared" si="43"/>
        <v>0</v>
      </c>
      <c r="I484" s="33" t="str">
        <f t="shared" si="44"/>
        <v/>
      </c>
    </row>
    <row r="485" spans="1:9">
      <c r="A485" s="28">
        <v>200</v>
      </c>
      <c r="B485" s="28"/>
      <c r="C485" s="28"/>
      <c r="D485" s="29"/>
      <c r="E485" s="30">
        <v>0.2</v>
      </c>
      <c r="F485" s="30">
        <f t="shared" si="41"/>
        <v>0</v>
      </c>
      <c r="G485" s="30">
        <f t="shared" si="42"/>
        <v>0</v>
      </c>
      <c r="H485" s="31">
        <f t="shared" si="43"/>
        <v>0</v>
      </c>
      <c r="I485" s="33" t="str">
        <f t="shared" si="44"/>
        <v/>
      </c>
    </row>
    <row r="486" spans="1:9">
      <c r="A486" s="28">
        <v>200</v>
      </c>
      <c r="B486" s="28"/>
      <c r="C486" s="28"/>
      <c r="D486" s="29"/>
      <c r="E486" s="30">
        <v>0.2</v>
      </c>
      <c r="F486" s="30">
        <f t="shared" si="41"/>
        <v>0</v>
      </c>
      <c r="G486" s="30">
        <f t="shared" si="42"/>
        <v>0</v>
      </c>
      <c r="H486" s="31">
        <f t="shared" si="43"/>
        <v>0</v>
      </c>
      <c r="I486" s="33" t="str">
        <f t="shared" si="44"/>
        <v/>
      </c>
    </row>
    <row r="487" spans="1:9">
      <c r="A487" s="28">
        <v>200</v>
      </c>
      <c r="B487" s="28"/>
      <c r="C487" s="28"/>
      <c r="D487" s="29"/>
      <c r="E487" s="30">
        <v>0.2</v>
      </c>
      <c r="F487" s="30">
        <f t="shared" si="41"/>
        <v>0</v>
      </c>
      <c r="G487" s="30">
        <f t="shared" si="42"/>
        <v>0</v>
      </c>
      <c r="H487" s="31">
        <f t="shared" si="43"/>
        <v>0</v>
      </c>
      <c r="I487" s="33" t="str">
        <f t="shared" si="44"/>
        <v/>
      </c>
    </row>
    <row r="488" spans="1:9">
      <c r="A488" s="28">
        <v>200</v>
      </c>
      <c r="B488" s="28"/>
      <c r="C488" s="28"/>
      <c r="D488" s="29"/>
      <c r="E488" s="30">
        <v>0.2</v>
      </c>
      <c r="F488" s="30">
        <f t="shared" si="41"/>
        <v>0</v>
      </c>
      <c r="G488" s="30">
        <f t="shared" si="42"/>
        <v>0</v>
      </c>
      <c r="H488" s="31">
        <f t="shared" si="43"/>
        <v>0</v>
      </c>
      <c r="I488" s="33" t="str">
        <f t="shared" si="44"/>
        <v/>
      </c>
    </row>
    <row r="489" spans="1:9">
      <c r="A489" s="28">
        <v>200</v>
      </c>
      <c r="B489" s="28"/>
      <c r="C489" s="28"/>
      <c r="D489" s="29"/>
      <c r="E489" s="30">
        <v>0.2</v>
      </c>
      <c r="F489" s="30">
        <f t="shared" si="41"/>
        <v>0</v>
      </c>
      <c r="G489" s="30">
        <f t="shared" si="42"/>
        <v>0</v>
      </c>
      <c r="H489" s="31">
        <f t="shared" si="43"/>
        <v>0</v>
      </c>
      <c r="I489" s="33" t="str">
        <f t="shared" si="44"/>
        <v/>
      </c>
    </row>
    <row r="490" spans="1:9">
      <c r="A490" s="28">
        <v>200</v>
      </c>
      <c r="B490" s="28"/>
      <c r="C490" s="28"/>
      <c r="D490" s="29"/>
      <c r="E490" s="30">
        <v>0.2</v>
      </c>
      <c r="F490" s="30">
        <f t="shared" si="41"/>
        <v>0</v>
      </c>
      <c r="G490" s="30">
        <f t="shared" si="42"/>
        <v>0</v>
      </c>
      <c r="H490" s="31">
        <f t="shared" si="43"/>
        <v>0</v>
      </c>
      <c r="I490" s="33" t="str">
        <f t="shared" si="44"/>
        <v/>
      </c>
    </row>
    <row r="491" spans="1:9">
      <c r="A491" s="28">
        <v>200</v>
      </c>
      <c r="B491" s="28"/>
      <c r="C491" s="28"/>
      <c r="D491" s="29"/>
      <c r="E491" s="30">
        <v>0.2</v>
      </c>
      <c r="F491" s="30">
        <f t="shared" si="41"/>
        <v>0</v>
      </c>
      <c r="G491" s="30">
        <f t="shared" si="42"/>
        <v>0</v>
      </c>
      <c r="H491" s="31">
        <f t="shared" si="43"/>
        <v>0</v>
      </c>
      <c r="I491" s="33" t="str">
        <f t="shared" si="44"/>
        <v/>
      </c>
    </row>
    <row r="492" spans="1:9">
      <c r="A492" s="28">
        <v>200</v>
      </c>
      <c r="B492" s="28"/>
      <c r="C492" s="28"/>
      <c r="D492" s="29"/>
      <c r="E492" s="30">
        <v>0.2</v>
      </c>
      <c r="F492" s="30">
        <f t="shared" si="41"/>
        <v>0</v>
      </c>
      <c r="G492" s="30">
        <f t="shared" si="42"/>
        <v>0</v>
      </c>
      <c r="H492" s="31">
        <f t="shared" si="43"/>
        <v>0</v>
      </c>
      <c r="I492" s="33" t="str">
        <f t="shared" si="44"/>
        <v/>
      </c>
    </row>
    <row r="493" spans="1:9">
      <c r="A493" s="28">
        <v>200</v>
      </c>
      <c r="B493" s="28"/>
      <c r="C493" s="28"/>
      <c r="D493" s="29"/>
      <c r="E493" s="30">
        <v>0.2</v>
      </c>
      <c r="F493" s="30">
        <f t="shared" si="41"/>
        <v>0</v>
      </c>
      <c r="G493" s="30">
        <f t="shared" si="42"/>
        <v>0</v>
      </c>
      <c r="H493" s="31">
        <f t="shared" si="43"/>
        <v>0</v>
      </c>
      <c r="I493" s="33" t="str">
        <f t="shared" si="44"/>
        <v/>
      </c>
    </row>
    <row r="494" spans="1:9">
      <c r="A494" s="28">
        <v>200</v>
      </c>
      <c r="B494" s="28"/>
      <c r="C494" s="28"/>
      <c r="D494" s="29"/>
      <c r="E494" s="30">
        <v>0.2</v>
      </c>
      <c r="F494" s="30">
        <f t="shared" si="41"/>
        <v>0</v>
      </c>
      <c r="G494" s="30">
        <f t="shared" si="42"/>
        <v>0</v>
      </c>
      <c r="H494" s="31">
        <f t="shared" si="43"/>
        <v>0</v>
      </c>
      <c r="I494" s="33" t="str">
        <f t="shared" si="44"/>
        <v/>
      </c>
    </row>
    <row r="495" spans="1:9">
      <c r="A495" s="28">
        <v>200</v>
      </c>
      <c r="B495" s="28"/>
      <c r="C495" s="28"/>
      <c r="D495" s="29"/>
      <c r="E495" s="30">
        <v>0.2</v>
      </c>
      <c r="F495" s="30">
        <f t="shared" si="41"/>
        <v>0</v>
      </c>
      <c r="G495" s="30">
        <f t="shared" si="42"/>
        <v>0</v>
      </c>
      <c r="H495" s="31">
        <f t="shared" si="43"/>
        <v>0</v>
      </c>
      <c r="I495" s="33" t="str">
        <f t="shared" si="44"/>
        <v/>
      </c>
    </row>
    <row r="496" spans="1:9">
      <c r="A496" s="28">
        <v>200</v>
      </c>
      <c r="B496" s="28"/>
      <c r="C496" s="28"/>
      <c r="D496" s="29"/>
      <c r="E496" s="30">
        <v>0.2</v>
      </c>
      <c r="F496" s="30">
        <f t="shared" si="41"/>
        <v>0</v>
      </c>
      <c r="G496" s="30">
        <f t="shared" si="42"/>
        <v>0</v>
      </c>
      <c r="H496" s="31">
        <f t="shared" si="43"/>
        <v>0</v>
      </c>
      <c r="I496" s="33" t="str">
        <f t="shared" si="44"/>
        <v/>
      </c>
    </row>
    <row r="497" spans="1:9">
      <c r="A497" s="28">
        <v>200</v>
      </c>
      <c r="B497" s="28"/>
      <c r="C497" s="28"/>
      <c r="D497" s="29"/>
      <c r="E497" s="30">
        <v>0.2</v>
      </c>
      <c r="F497" s="30">
        <f t="shared" si="41"/>
        <v>0</v>
      </c>
      <c r="G497" s="30">
        <f t="shared" si="42"/>
        <v>0</v>
      </c>
      <c r="H497" s="31">
        <f t="shared" si="43"/>
        <v>0</v>
      </c>
      <c r="I497" s="33" t="str">
        <f t="shared" si="44"/>
        <v/>
      </c>
    </row>
    <row r="498" spans="1:9">
      <c r="A498" s="28">
        <v>200</v>
      </c>
      <c r="B498" s="28"/>
      <c r="C498" s="28"/>
      <c r="D498" s="29"/>
      <c r="E498" s="30">
        <v>0.2</v>
      </c>
      <c r="F498" s="30">
        <f t="shared" si="41"/>
        <v>0</v>
      </c>
      <c r="G498" s="30">
        <f t="shared" si="42"/>
        <v>0</v>
      </c>
      <c r="H498" s="31">
        <f t="shared" si="43"/>
        <v>0</v>
      </c>
      <c r="I498" s="33" t="str">
        <f t="shared" si="44"/>
        <v/>
      </c>
    </row>
    <row r="499" spans="1:9">
      <c r="A499" s="28">
        <v>200</v>
      </c>
      <c r="B499" s="28"/>
      <c r="C499" s="28"/>
      <c r="D499" s="29"/>
      <c r="E499" s="30">
        <v>0.2</v>
      </c>
      <c r="F499" s="30">
        <f t="shared" si="41"/>
        <v>0</v>
      </c>
      <c r="G499" s="30">
        <f t="shared" si="42"/>
        <v>0</v>
      </c>
      <c r="H499" s="31">
        <f t="shared" si="43"/>
        <v>0</v>
      </c>
      <c r="I499" s="33" t="str">
        <f t="shared" si="44"/>
        <v/>
      </c>
    </row>
    <row r="500" spans="1:9">
      <c r="A500" s="28">
        <v>200</v>
      </c>
      <c r="B500" s="28"/>
      <c r="C500" s="28"/>
      <c r="D500" s="29"/>
      <c r="E500" s="30">
        <v>0.2</v>
      </c>
      <c r="F500" s="30">
        <f t="shared" si="41"/>
        <v>0</v>
      </c>
      <c r="G500" s="30">
        <f t="shared" si="42"/>
        <v>0</v>
      </c>
      <c r="H500" s="31">
        <f t="shared" si="43"/>
        <v>0</v>
      </c>
      <c r="I500" s="33" t="str">
        <f t="shared" si="44"/>
        <v/>
      </c>
    </row>
    <row r="501" spans="1:9">
      <c r="A501" s="28">
        <v>200</v>
      </c>
      <c r="B501" s="28"/>
      <c r="C501" s="28"/>
      <c r="D501" s="29"/>
      <c r="E501" s="30">
        <v>0.2</v>
      </c>
      <c r="F501" s="30">
        <f t="shared" si="41"/>
        <v>0</v>
      </c>
      <c r="G501" s="30">
        <f t="shared" si="42"/>
        <v>0</v>
      </c>
      <c r="H501" s="31">
        <f t="shared" si="43"/>
        <v>0</v>
      </c>
      <c r="I501" s="33" t="str">
        <f t="shared" si="44"/>
        <v/>
      </c>
    </row>
    <row r="502" spans="1:9">
      <c r="A502" s="28">
        <v>200</v>
      </c>
      <c r="B502" s="28"/>
      <c r="C502" s="28"/>
      <c r="D502" s="29"/>
      <c r="E502" s="30">
        <v>0.2</v>
      </c>
      <c r="F502" s="30">
        <f t="shared" si="41"/>
        <v>0</v>
      </c>
      <c r="G502" s="30">
        <f t="shared" si="42"/>
        <v>0</v>
      </c>
      <c r="H502" s="31">
        <f t="shared" si="43"/>
        <v>0</v>
      </c>
      <c r="I502" s="33" t="str">
        <f t="shared" si="44"/>
        <v/>
      </c>
    </row>
    <row r="503" spans="1:9">
      <c r="A503" s="28">
        <v>200</v>
      </c>
      <c r="B503" s="28"/>
      <c r="C503" s="28"/>
      <c r="D503" s="29"/>
      <c r="E503" s="30">
        <v>0.2</v>
      </c>
      <c r="F503" s="30">
        <f t="shared" si="41"/>
        <v>0</v>
      </c>
      <c r="G503" s="30">
        <f t="shared" si="42"/>
        <v>0</v>
      </c>
      <c r="H503" s="31">
        <f t="shared" si="43"/>
        <v>0</v>
      </c>
      <c r="I503" s="33" t="str">
        <f t="shared" si="44"/>
        <v/>
      </c>
    </row>
    <row r="504" spans="1:9">
      <c r="A504" s="28">
        <v>200</v>
      </c>
      <c r="B504" s="28"/>
      <c r="C504" s="28"/>
      <c r="D504" s="29"/>
      <c r="E504" s="30">
        <v>0.2</v>
      </c>
      <c r="F504" s="30">
        <f t="shared" si="41"/>
        <v>0</v>
      </c>
      <c r="G504" s="30">
        <f t="shared" si="42"/>
        <v>0</v>
      </c>
      <c r="H504" s="31">
        <f t="shared" si="43"/>
        <v>0</v>
      </c>
      <c r="I504" s="33" t="str">
        <f t="shared" si="44"/>
        <v/>
      </c>
    </row>
    <row r="505" spans="1:9">
      <c r="A505" s="28">
        <v>200</v>
      </c>
      <c r="B505" s="28"/>
      <c r="C505" s="28"/>
      <c r="D505" s="29"/>
      <c r="E505" s="30">
        <v>0.2</v>
      </c>
      <c r="F505" s="30">
        <f t="shared" si="41"/>
        <v>0</v>
      </c>
      <c r="G505" s="30">
        <f t="shared" si="42"/>
        <v>0</v>
      </c>
      <c r="H505" s="31">
        <f t="shared" si="43"/>
        <v>0</v>
      </c>
      <c r="I505" s="33" t="str">
        <f t="shared" si="44"/>
        <v/>
      </c>
    </row>
    <row r="506" spans="1:9">
      <c r="A506" s="28">
        <v>200</v>
      </c>
      <c r="B506" s="28"/>
      <c r="C506" s="28"/>
      <c r="D506" s="29"/>
      <c r="E506" s="30">
        <v>0.2</v>
      </c>
      <c r="F506" s="30">
        <f t="shared" si="41"/>
        <v>0</v>
      </c>
      <c r="G506" s="30">
        <f t="shared" si="42"/>
        <v>0</v>
      </c>
      <c r="H506" s="31">
        <f t="shared" si="43"/>
        <v>0</v>
      </c>
      <c r="I506" s="33" t="str">
        <f t="shared" si="44"/>
        <v/>
      </c>
    </row>
    <row r="507" spans="1:9">
      <c r="A507" s="28">
        <v>200</v>
      </c>
      <c r="B507" s="28"/>
      <c r="C507" s="28"/>
      <c r="D507" s="29"/>
      <c r="E507" s="30">
        <v>0.2</v>
      </c>
      <c r="F507" s="30">
        <f t="shared" si="41"/>
        <v>0</v>
      </c>
      <c r="G507" s="30">
        <f t="shared" si="42"/>
        <v>0</v>
      </c>
      <c r="H507" s="31">
        <f t="shared" si="43"/>
        <v>0</v>
      </c>
      <c r="I507" s="33" t="str">
        <f t="shared" si="44"/>
        <v/>
      </c>
    </row>
    <row r="508" spans="1:9">
      <c r="A508" s="28">
        <v>200</v>
      </c>
      <c r="B508" s="28"/>
      <c r="C508" s="28"/>
      <c r="D508" s="29"/>
      <c r="E508" s="30">
        <v>0.2</v>
      </c>
      <c r="F508" s="30">
        <f t="shared" si="41"/>
        <v>0</v>
      </c>
      <c r="G508" s="30">
        <f t="shared" si="42"/>
        <v>0</v>
      </c>
      <c r="H508" s="31">
        <f t="shared" si="43"/>
        <v>0</v>
      </c>
      <c r="I508" s="33" t="str">
        <f t="shared" si="44"/>
        <v/>
      </c>
    </row>
    <row r="509" spans="1:9">
      <c r="A509" s="28">
        <v>200</v>
      </c>
      <c r="B509" s="28"/>
      <c r="C509" s="28"/>
      <c r="D509" s="29"/>
      <c r="E509" s="30">
        <v>0.2</v>
      </c>
      <c r="F509" s="30">
        <f t="shared" si="41"/>
        <v>0</v>
      </c>
      <c r="G509" s="30">
        <f t="shared" si="42"/>
        <v>0</v>
      </c>
      <c r="H509" s="31">
        <f t="shared" si="43"/>
        <v>0</v>
      </c>
      <c r="I509" s="33" t="str">
        <f t="shared" si="44"/>
        <v/>
      </c>
    </row>
    <row r="510" spans="1:9">
      <c r="A510" s="28">
        <v>200</v>
      </c>
      <c r="B510" s="28"/>
      <c r="C510" s="28"/>
      <c r="D510" s="29"/>
      <c r="E510" s="30">
        <v>0.2</v>
      </c>
      <c r="F510" s="30">
        <f t="shared" si="41"/>
        <v>0</v>
      </c>
      <c r="G510" s="30">
        <f t="shared" si="42"/>
        <v>0</v>
      </c>
      <c r="H510" s="31">
        <f t="shared" si="43"/>
        <v>0</v>
      </c>
      <c r="I510" s="33" t="str">
        <f t="shared" si="44"/>
        <v/>
      </c>
    </row>
    <row r="511" spans="1:9">
      <c r="A511" s="28">
        <v>200</v>
      </c>
      <c r="B511" s="28"/>
      <c r="C511" s="28"/>
      <c r="D511" s="29"/>
      <c r="E511" s="30">
        <v>0.2</v>
      </c>
      <c r="F511" s="30">
        <f t="shared" si="41"/>
        <v>0</v>
      </c>
      <c r="G511" s="30">
        <f t="shared" si="42"/>
        <v>0</v>
      </c>
      <c r="H511" s="31">
        <f t="shared" si="43"/>
        <v>0</v>
      </c>
      <c r="I511" s="33" t="str">
        <f t="shared" si="44"/>
        <v/>
      </c>
    </row>
    <row r="512" spans="1:9">
      <c r="A512" s="28">
        <v>200</v>
      </c>
      <c r="B512" s="28"/>
      <c r="C512" s="28"/>
      <c r="D512" s="29"/>
      <c r="E512" s="30">
        <v>0.2</v>
      </c>
      <c r="F512" s="30">
        <f t="shared" si="41"/>
        <v>0</v>
      </c>
      <c r="G512" s="30">
        <f t="shared" si="42"/>
        <v>0</v>
      </c>
      <c r="H512" s="31">
        <f t="shared" si="43"/>
        <v>0</v>
      </c>
      <c r="I512" s="33" t="str">
        <f t="shared" si="44"/>
        <v/>
      </c>
    </row>
    <row r="513" spans="1:9">
      <c r="A513" s="28">
        <v>200</v>
      </c>
      <c r="B513" s="28"/>
      <c r="C513" s="28"/>
      <c r="D513" s="29"/>
      <c r="E513" s="30">
        <v>0.2</v>
      </c>
      <c r="F513" s="30">
        <f t="shared" si="41"/>
        <v>0</v>
      </c>
      <c r="G513" s="30">
        <f t="shared" si="42"/>
        <v>0</v>
      </c>
      <c r="H513" s="31">
        <f t="shared" si="43"/>
        <v>0</v>
      </c>
      <c r="I513" s="33" t="str">
        <f t="shared" si="44"/>
        <v/>
      </c>
    </row>
    <row r="514" spans="1:9">
      <c r="A514" s="28">
        <v>200</v>
      </c>
      <c r="B514" s="28"/>
      <c r="C514" s="28"/>
      <c r="D514" s="29"/>
      <c r="E514" s="30">
        <v>0.2</v>
      </c>
      <c r="F514" s="30">
        <f t="shared" si="41"/>
        <v>0</v>
      </c>
      <c r="G514" s="30">
        <f t="shared" si="42"/>
        <v>0</v>
      </c>
      <c r="H514" s="31">
        <f t="shared" si="43"/>
        <v>0</v>
      </c>
      <c r="I514" s="33" t="str">
        <f t="shared" si="44"/>
        <v/>
      </c>
    </row>
    <row r="515" spans="1:9">
      <c r="A515" s="28">
        <v>200</v>
      </c>
      <c r="B515" s="28"/>
      <c r="C515" s="28"/>
      <c r="D515" s="29"/>
      <c r="E515" s="30">
        <v>0.2</v>
      </c>
      <c r="F515" s="30">
        <f t="shared" si="41"/>
        <v>0</v>
      </c>
      <c r="G515" s="30">
        <f t="shared" si="42"/>
        <v>0</v>
      </c>
      <c r="H515" s="31">
        <f t="shared" si="43"/>
        <v>0</v>
      </c>
      <c r="I515" s="33" t="str">
        <f t="shared" si="44"/>
        <v/>
      </c>
    </row>
    <row r="516" spans="1:9">
      <c r="A516" s="28">
        <v>200</v>
      </c>
      <c r="B516" s="28"/>
      <c r="C516" s="28"/>
      <c r="D516" s="29"/>
      <c r="E516" s="30">
        <v>0.2</v>
      </c>
      <c r="F516" s="30">
        <f t="shared" si="41"/>
        <v>0</v>
      </c>
      <c r="G516" s="30">
        <f t="shared" si="42"/>
        <v>0</v>
      </c>
      <c r="H516" s="31">
        <f t="shared" si="43"/>
        <v>0</v>
      </c>
      <c r="I516" s="33" t="str">
        <f t="shared" si="44"/>
        <v/>
      </c>
    </row>
    <row r="517" spans="1:9">
      <c r="A517" s="28">
        <v>200</v>
      </c>
      <c r="B517" s="28"/>
      <c r="C517" s="28"/>
      <c r="D517" s="29"/>
      <c r="E517" s="30">
        <v>0.2</v>
      </c>
      <c r="F517" s="30">
        <f t="shared" si="41"/>
        <v>0</v>
      </c>
      <c r="G517" s="30">
        <f t="shared" si="42"/>
        <v>0</v>
      </c>
      <c r="H517" s="31">
        <f t="shared" si="43"/>
        <v>0</v>
      </c>
      <c r="I517" s="33" t="str">
        <f t="shared" si="44"/>
        <v/>
      </c>
    </row>
    <row r="518" spans="1:9">
      <c r="A518" s="28">
        <v>200</v>
      </c>
      <c r="B518" s="28"/>
      <c r="C518" s="28"/>
      <c r="D518" s="29"/>
      <c r="E518" s="30">
        <v>0.2</v>
      </c>
      <c r="F518" s="30">
        <f t="shared" si="41"/>
        <v>0</v>
      </c>
      <c r="G518" s="30">
        <f t="shared" si="42"/>
        <v>0</v>
      </c>
      <c r="H518" s="31">
        <f t="shared" si="43"/>
        <v>0</v>
      </c>
      <c r="I518" s="33" t="str">
        <f t="shared" si="44"/>
        <v/>
      </c>
    </row>
    <row r="519" spans="1:9">
      <c r="A519" s="28">
        <v>200</v>
      </c>
      <c r="B519" s="28"/>
      <c r="C519" s="28"/>
      <c r="D519" s="29"/>
      <c r="E519" s="30">
        <v>0.2</v>
      </c>
      <c r="F519" s="30">
        <f t="shared" si="41"/>
        <v>0</v>
      </c>
      <c r="G519" s="30">
        <f t="shared" si="42"/>
        <v>0</v>
      </c>
      <c r="H519" s="31">
        <f t="shared" si="43"/>
        <v>0</v>
      </c>
      <c r="I519" s="33" t="str">
        <f t="shared" si="44"/>
        <v/>
      </c>
    </row>
    <row r="520" spans="1:9">
      <c r="A520" s="28">
        <v>200</v>
      </c>
      <c r="B520" s="28"/>
      <c r="C520" s="28"/>
      <c r="D520" s="29"/>
      <c r="E520" s="30">
        <v>0.2</v>
      </c>
      <c r="F520" s="30">
        <f t="shared" si="41"/>
        <v>0</v>
      </c>
      <c r="G520" s="30">
        <f t="shared" si="42"/>
        <v>0</v>
      </c>
      <c r="H520" s="31">
        <f t="shared" si="43"/>
        <v>0</v>
      </c>
      <c r="I520" s="33" t="str">
        <f t="shared" si="44"/>
        <v/>
      </c>
    </row>
    <row r="521" spans="1:9">
      <c r="A521" s="28">
        <v>200</v>
      </c>
      <c r="B521" s="28"/>
      <c r="C521" s="28"/>
      <c r="D521" s="29"/>
      <c r="E521" s="30">
        <v>0.2</v>
      </c>
      <c r="F521" s="30">
        <f t="shared" si="41"/>
        <v>0</v>
      </c>
      <c r="G521" s="30">
        <f t="shared" si="42"/>
        <v>0</v>
      </c>
      <c r="H521" s="31">
        <f t="shared" si="43"/>
        <v>0</v>
      </c>
      <c r="I521" s="33" t="str">
        <f t="shared" si="44"/>
        <v/>
      </c>
    </row>
    <row r="522" spans="1:9">
      <c r="A522" s="28">
        <v>200</v>
      </c>
      <c r="B522" s="28"/>
      <c r="C522" s="28"/>
      <c r="D522" s="29"/>
      <c r="E522" s="30">
        <v>0.2</v>
      </c>
      <c r="F522" s="30">
        <f t="shared" ref="F522:F585" si="45">ROUND(G522-D522,2)</f>
        <v>0</v>
      </c>
      <c r="G522" s="30">
        <f t="shared" ref="G522:G585" si="46">IF(D522&lt;=800,D522,IF(D522&gt;3552,ROUND(D522/0.888,2),MAX(ROUND((D522-112)/0.86,2),0)))</f>
        <v>0</v>
      </c>
      <c r="H522" s="31">
        <f t="shared" ref="H522:H585" si="47">IF(G522&gt;4000,ROUND(ROUND(ROUND(G522*0.8,2)*0.7,2)*20%,2),MAX(ROUND(ROUND((G522-800)*0.7,2)*E522,2),0))</f>
        <v>0</v>
      </c>
      <c r="I522" s="33" t="str">
        <f t="shared" ref="I522:I585" si="48">IF(F522=H522,"","计算有误")</f>
        <v/>
      </c>
    </row>
    <row r="523" spans="1:9">
      <c r="A523" s="28">
        <v>200</v>
      </c>
      <c r="B523" s="28"/>
      <c r="C523" s="28"/>
      <c r="D523" s="29"/>
      <c r="E523" s="30">
        <v>0.2</v>
      </c>
      <c r="F523" s="30">
        <f t="shared" si="45"/>
        <v>0</v>
      </c>
      <c r="G523" s="30">
        <f t="shared" si="46"/>
        <v>0</v>
      </c>
      <c r="H523" s="31">
        <f t="shared" si="47"/>
        <v>0</v>
      </c>
      <c r="I523" s="33" t="str">
        <f t="shared" si="48"/>
        <v/>
      </c>
    </row>
    <row r="524" spans="1:9">
      <c r="A524" s="28">
        <v>200</v>
      </c>
      <c r="B524" s="28"/>
      <c r="C524" s="28"/>
      <c r="D524" s="29"/>
      <c r="E524" s="30">
        <v>0.2</v>
      </c>
      <c r="F524" s="30">
        <f t="shared" si="45"/>
        <v>0</v>
      </c>
      <c r="G524" s="30">
        <f t="shared" si="46"/>
        <v>0</v>
      </c>
      <c r="H524" s="31">
        <f t="shared" si="47"/>
        <v>0</v>
      </c>
      <c r="I524" s="33" t="str">
        <f t="shared" si="48"/>
        <v/>
      </c>
    </row>
    <row r="525" spans="1:9">
      <c r="A525" s="28">
        <v>200</v>
      </c>
      <c r="B525" s="28"/>
      <c r="C525" s="28"/>
      <c r="D525" s="29"/>
      <c r="E525" s="30">
        <v>0.2</v>
      </c>
      <c r="F525" s="30">
        <f t="shared" si="45"/>
        <v>0</v>
      </c>
      <c r="G525" s="30">
        <f t="shared" si="46"/>
        <v>0</v>
      </c>
      <c r="H525" s="31">
        <f t="shared" si="47"/>
        <v>0</v>
      </c>
      <c r="I525" s="33" t="str">
        <f t="shared" si="48"/>
        <v/>
      </c>
    </row>
    <row r="526" spans="1:9">
      <c r="A526" s="28">
        <v>200</v>
      </c>
      <c r="B526" s="28"/>
      <c r="C526" s="28"/>
      <c r="D526" s="29"/>
      <c r="E526" s="30">
        <v>0.2</v>
      </c>
      <c r="F526" s="30">
        <f t="shared" si="45"/>
        <v>0</v>
      </c>
      <c r="G526" s="30">
        <f t="shared" si="46"/>
        <v>0</v>
      </c>
      <c r="H526" s="31">
        <f t="shared" si="47"/>
        <v>0</v>
      </c>
      <c r="I526" s="33" t="str">
        <f t="shared" si="48"/>
        <v/>
      </c>
    </row>
    <row r="527" spans="1:9">
      <c r="A527" s="28">
        <v>200</v>
      </c>
      <c r="B527" s="28"/>
      <c r="C527" s="28"/>
      <c r="D527" s="29"/>
      <c r="E527" s="30">
        <v>0.2</v>
      </c>
      <c r="F527" s="30">
        <f t="shared" si="45"/>
        <v>0</v>
      </c>
      <c r="G527" s="30">
        <f t="shared" si="46"/>
        <v>0</v>
      </c>
      <c r="H527" s="31">
        <f t="shared" si="47"/>
        <v>0</v>
      </c>
      <c r="I527" s="33" t="str">
        <f t="shared" si="48"/>
        <v/>
      </c>
    </row>
    <row r="528" spans="1:9">
      <c r="A528" s="28">
        <v>200</v>
      </c>
      <c r="B528" s="28"/>
      <c r="C528" s="28"/>
      <c r="D528" s="29"/>
      <c r="E528" s="30">
        <v>0.2</v>
      </c>
      <c r="F528" s="30">
        <f t="shared" si="45"/>
        <v>0</v>
      </c>
      <c r="G528" s="30">
        <f t="shared" si="46"/>
        <v>0</v>
      </c>
      <c r="H528" s="31">
        <f t="shared" si="47"/>
        <v>0</v>
      </c>
      <c r="I528" s="33" t="str">
        <f t="shared" si="48"/>
        <v/>
      </c>
    </row>
    <row r="529" spans="1:9">
      <c r="A529" s="28">
        <v>200</v>
      </c>
      <c r="B529" s="28"/>
      <c r="C529" s="28"/>
      <c r="D529" s="29"/>
      <c r="E529" s="30">
        <v>0.2</v>
      </c>
      <c r="F529" s="30">
        <f t="shared" si="45"/>
        <v>0</v>
      </c>
      <c r="G529" s="30">
        <f t="shared" si="46"/>
        <v>0</v>
      </c>
      <c r="H529" s="31">
        <f t="shared" si="47"/>
        <v>0</v>
      </c>
      <c r="I529" s="33" t="str">
        <f t="shared" si="48"/>
        <v/>
      </c>
    </row>
    <row r="530" spans="1:9">
      <c r="A530" s="28">
        <v>200</v>
      </c>
      <c r="B530" s="28"/>
      <c r="C530" s="28"/>
      <c r="D530" s="29"/>
      <c r="E530" s="30">
        <v>0.2</v>
      </c>
      <c r="F530" s="30">
        <f t="shared" si="45"/>
        <v>0</v>
      </c>
      <c r="G530" s="30">
        <f t="shared" si="46"/>
        <v>0</v>
      </c>
      <c r="H530" s="31">
        <f t="shared" si="47"/>
        <v>0</v>
      </c>
      <c r="I530" s="33" t="str">
        <f t="shared" si="48"/>
        <v/>
      </c>
    </row>
    <row r="531" spans="1:9">
      <c r="A531" s="28">
        <v>200</v>
      </c>
      <c r="B531" s="28"/>
      <c r="C531" s="28"/>
      <c r="D531" s="29"/>
      <c r="E531" s="30">
        <v>0.2</v>
      </c>
      <c r="F531" s="30">
        <f t="shared" si="45"/>
        <v>0</v>
      </c>
      <c r="G531" s="30">
        <f t="shared" si="46"/>
        <v>0</v>
      </c>
      <c r="H531" s="31">
        <f t="shared" si="47"/>
        <v>0</v>
      </c>
      <c r="I531" s="33" t="str">
        <f t="shared" si="48"/>
        <v/>
      </c>
    </row>
    <row r="532" spans="1:9">
      <c r="A532" s="28">
        <v>200</v>
      </c>
      <c r="B532" s="28"/>
      <c r="C532" s="28"/>
      <c r="D532" s="29"/>
      <c r="E532" s="30">
        <v>0.2</v>
      </c>
      <c r="F532" s="30">
        <f t="shared" si="45"/>
        <v>0</v>
      </c>
      <c r="G532" s="30">
        <f t="shared" si="46"/>
        <v>0</v>
      </c>
      <c r="H532" s="31">
        <f t="shared" si="47"/>
        <v>0</v>
      </c>
      <c r="I532" s="33" t="str">
        <f t="shared" si="48"/>
        <v/>
      </c>
    </row>
    <row r="533" spans="1:9">
      <c r="A533" s="28">
        <v>200</v>
      </c>
      <c r="B533" s="28"/>
      <c r="C533" s="28"/>
      <c r="D533" s="29"/>
      <c r="E533" s="30">
        <v>0.2</v>
      </c>
      <c r="F533" s="30">
        <f t="shared" si="45"/>
        <v>0</v>
      </c>
      <c r="G533" s="30">
        <f t="shared" si="46"/>
        <v>0</v>
      </c>
      <c r="H533" s="31">
        <f t="shared" si="47"/>
        <v>0</v>
      </c>
      <c r="I533" s="33" t="str">
        <f t="shared" si="48"/>
        <v/>
      </c>
    </row>
    <row r="534" spans="1:9">
      <c r="A534" s="28">
        <v>200</v>
      </c>
      <c r="B534" s="28"/>
      <c r="C534" s="28"/>
      <c r="D534" s="29"/>
      <c r="E534" s="30">
        <v>0.2</v>
      </c>
      <c r="F534" s="30">
        <f t="shared" si="45"/>
        <v>0</v>
      </c>
      <c r="G534" s="30">
        <f t="shared" si="46"/>
        <v>0</v>
      </c>
      <c r="H534" s="31">
        <f t="shared" si="47"/>
        <v>0</v>
      </c>
      <c r="I534" s="33" t="str">
        <f t="shared" si="48"/>
        <v/>
      </c>
    </row>
    <row r="535" spans="1:9">
      <c r="A535" s="28">
        <v>200</v>
      </c>
      <c r="B535" s="28"/>
      <c r="C535" s="28"/>
      <c r="D535" s="29"/>
      <c r="E535" s="30">
        <v>0.2</v>
      </c>
      <c r="F535" s="30">
        <f t="shared" si="45"/>
        <v>0</v>
      </c>
      <c r="G535" s="30">
        <f t="shared" si="46"/>
        <v>0</v>
      </c>
      <c r="H535" s="31">
        <f t="shared" si="47"/>
        <v>0</v>
      </c>
      <c r="I535" s="33" t="str">
        <f t="shared" si="48"/>
        <v/>
      </c>
    </row>
    <row r="536" spans="1:9">
      <c r="A536" s="28">
        <v>200</v>
      </c>
      <c r="B536" s="28"/>
      <c r="C536" s="28"/>
      <c r="D536" s="29"/>
      <c r="E536" s="30">
        <v>0.2</v>
      </c>
      <c r="F536" s="30">
        <f t="shared" si="45"/>
        <v>0</v>
      </c>
      <c r="G536" s="30">
        <f t="shared" si="46"/>
        <v>0</v>
      </c>
      <c r="H536" s="31">
        <f t="shared" si="47"/>
        <v>0</v>
      </c>
      <c r="I536" s="33" t="str">
        <f t="shared" si="48"/>
        <v/>
      </c>
    </row>
    <row r="537" spans="1:9">
      <c r="A537" s="28">
        <v>200</v>
      </c>
      <c r="B537" s="28"/>
      <c r="C537" s="28"/>
      <c r="D537" s="29"/>
      <c r="E537" s="30">
        <v>0.2</v>
      </c>
      <c r="F537" s="30">
        <f t="shared" si="45"/>
        <v>0</v>
      </c>
      <c r="G537" s="30">
        <f t="shared" si="46"/>
        <v>0</v>
      </c>
      <c r="H537" s="31">
        <f t="shared" si="47"/>
        <v>0</v>
      </c>
      <c r="I537" s="33" t="str">
        <f t="shared" si="48"/>
        <v/>
      </c>
    </row>
    <row r="538" spans="1:9">
      <c r="A538" s="28">
        <v>200</v>
      </c>
      <c r="B538" s="28"/>
      <c r="C538" s="28"/>
      <c r="D538" s="29"/>
      <c r="E538" s="30">
        <v>0.2</v>
      </c>
      <c r="F538" s="30">
        <f t="shared" si="45"/>
        <v>0</v>
      </c>
      <c r="G538" s="30">
        <f t="shared" si="46"/>
        <v>0</v>
      </c>
      <c r="H538" s="31">
        <f t="shared" si="47"/>
        <v>0</v>
      </c>
      <c r="I538" s="33" t="str">
        <f t="shared" si="48"/>
        <v/>
      </c>
    </row>
    <row r="539" spans="1:9">
      <c r="A539" s="28">
        <v>200</v>
      </c>
      <c r="B539" s="28"/>
      <c r="C539" s="28"/>
      <c r="D539" s="29"/>
      <c r="E539" s="30">
        <v>0.2</v>
      </c>
      <c r="F539" s="30">
        <f t="shared" si="45"/>
        <v>0</v>
      </c>
      <c r="G539" s="30">
        <f t="shared" si="46"/>
        <v>0</v>
      </c>
      <c r="H539" s="31">
        <f t="shared" si="47"/>
        <v>0</v>
      </c>
      <c r="I539" s="33" t="str">
        <f t="shared" si="48"/>
        <v/>
      </c>
    </row>
    <row r="540" spans="1:9">
      <c r="A540" s="28">
        <v>200</v>
      </c>
      <c r="B540" s="28"/>
      <c r="C540" s="28"/>
      <c r="D540" s="29"/>
      <c r="E540" s="30">
        <v>0.2</v>
      </c>
      <c r="F540" s="30">
        <f t="shared" si="45"/>
        <v>0</v>
      </c>
      <c r="G540" s="30">
        <f t="shared" si="46"/>
        <v>0</v>
      </c>
      <c r="H540" s="31">
        <f t="shared" si="47"/>
        <v>0</v>
      </c>
      <c r="I540" s="33" t="str">
        <f t="shared" si="48"/>
        <v/>
      </c>
    </row>
    <row r="541" spans="1:9">
      <c r="A541" s="28">
        <v>200</v>
      </c>
      <c r="B541" s="28"/>
      <c r="C541" s="28"/>
      <c r="D541" s="29"/>
      <c r="E541" s="30">
        <v>0.2</v>
      </c>
      <c r="F541" s="30">
        <f t="shared" si="45"/>
        <v>0</v>
      </c>
      <c r="G541" s="30">
        <f t="shared" si="46"/>
        <v>0</v>
      </c>
      <c r="H541" s="31">
        <f t="shared" si="47"/>
        <v>0</v>
      </c>
      <c r="I541" s="33" t="str">
        <f t="shared" si="48"/>
        <v/>
      </c>
    </row>
    <row r="542" spans="1:9">
      <c r="A542" s="28">
        <v>200</v>
      </c>
      <c r="B542" s="28"/>
      <c r="C542" s="28"/>
      <c r="D542" s="29"/>
      <c r="E542" s="30">
        <v>0.2</v>
      </c>
      <c r="F542" s="30">
        <f t="shared" si="45"/>
        <v>0</v>
      </c>
      <c r="G542" s="30">
        <f t="shared" si="46"/>
        <v>0</v>
      </c>
      <c r="H542" s="31">
        <f t="shared" si="47"/>
        <v>0</v>
      </c>
      <c r="I542" s="33" t="str">
        <f t="shared" si="48"/>
        <v/>
      </c>
    </row>
    <row r="543" spans="1:9">
      <c r="A543" s="28">
        <v>200</v>
      </c>
      <c r="B543" s="28"/>
      <c r="C543" s="28"/>
      <c r="D543" s="29"/>
      <c r="E543" s="30">
        <v>0.2</v>
      </c>
      <c r="F543" s="30">
        <f t="shared" si="45"/>
        <v>0</v>
      </c>
      <c r="G543" s="30">
        <f t="shared" si="46"/>
        <v>0</v>
      </c>
      <c r="H543" s="31">
        <f t="shared" si="47"/>
        <v>0</v>
      </c>
      <c r="I543" s="33" t="str">
        <f t="shared" si="48"/>
        <v/>
      </c>
    </row>
    <row r="544" spans="1:9">
      <c r="A544" s="28">
        <v>200</v>
      </c>
      <c r="B544" s="28"/>
      <c r="C544" s="28"/>
      <c r="D544" s="29"/>
      <c r="E544" s="30">
        <v>0.2</v>
      </c>
      <c r="F544" s="30">
        <f t="shared" si="45"/>
        <v>0</v>
      </c>
      <c r="G544" s="30">
        <f t="shared" si="46"/>
        <v>0</v>
      </c>
      <c r="H544" s="31">
        <f t="shared" si="47"/>
        <v>0</v>
      </c>
      <c r="I544" s="33" t="str">
        <f t="shared" si="48"/>
        <v/>
      </c>
    </row>
    <row r="545" spans="1:9">
      <c r="A545" s="28">
        <v>200</v>
      </c>
      <c r="B545" s="28"/>
      <c r="C545" s="28"/>
      <c r="D545" s="29"/>
      <c r="E545" s="30">
        <v>0.2</v>
      </c>
      <c r="F545" s="30">
        <f t="shared" si="45"/>
        <v>0</v>
      </c>
      <c r="G545" s="30">
        <f t="shared" si="46"/>
        <v>0</v>
      </c>
      <c r="H545" s="31">
        <f t="shared" si="47"/>
        <v>0</v>
      </c>
      <c r="I545" s="33" t="str">
        <f t="shared" si="48"/>
        <v/>
      </c>
    </row>
    <row r="546" spans="1:9">
      <c r="A546" s="28">
        <v>200</v>
      </c>
      <c r="B546" s="28"/>
      <c r="C546" s="28"/>
      <c r="D546" s="29"/>
      <c r="E546" s="30">
        <v>0.2</v>
      </c>
      <c r="F546" s="30">
        <f t="shared" si="45"/>
        <v>0</v>
      </c>
      <c r="G546" s="30">
        <f t="shared" si="46"/>
        <v>0</v>
      </c>
      <c r="H546" s="31">
        <f t="shared" si="47"/>
        <v>0</v>
      </c>
      <c r="I546" s="33" t="str">
        <f t="shared" si="48"/>
        <v/>
      </c>
    </row>
    <row r="547" spans="1:9">
      <c r="A547" s="28">
        <v>200</v>
      </c>
      <c r="B547" s="28"/>
      <c r="C547" s="28"/>
      <c r="D547" s="29"/>
      <c r="E547" s="30">
        <v>0.2</v>
      </c>
      <c r="F547" s="30">
        <f t="shared" si="45"/>
        <v>0</v>
      </c>
      <c r="G547" s="30">
        <f t="shared" si="46"/>
        <v>0</v>
      </c>
      <c r="H547" s="31">
        <f t="shared" si="47"/>
        <v>0</v>
      </c>
      <c r="I547" s="33" t="str">
        <f t="shared" si="48"/>
        <v/>
      </c>
    </row>
    <row r="548" spans="1:9">
      <c r="A548" s="28">
        <v>200</v>
      </c>
      <c r="B548" s="28"/>
      <c r="C548" s="28"/>
      <c r="D548" s="29"/>
      <c r="E548" s="30">
        <v>0.2</v>
      </c>
      <c r="F548" s="30">
        <f t="shared" si="45"/>
        <v>0</v>
      </c>
      <c r="G548" s="30">
        <f t="shared" si="46"/>
        <v>0</v>
      </c>
      <c r="H548" s="31">
        <f t="shared" si="47"/>
        <v>0</v>
      </c>
      <c r="I548" s="33" t="str">
        <f t="shared" si="48"/>
        <v/>
      </c>
    </row>
    <row r="549" spans="1:9">
      <c r="A549" s="28">
        <v>200</v>
      </c>
      <c r="B549" s="28"/>
      <c r="C549" s="28"/>
      <c r="D549" s="29"/>
      <c r="E549" s="30">
        <v>0.2</v>
      </c>
      <c r="F549" s="30">
        <f t="shared" si="45"/>
        <v>0</v>
      </c>
      <c r="G549" s="30">
        <f t="shared" si="46"/>
        <v>0</v>
      </c>
      <c r="H549" s="31">
        <f t="shared" si="47"/>
        <v>0</v>
      </c>
      <c r="I549" s="33" t="str">
        <f t="shared" si="48"/>
        <v/>
      </c>
    </row>
    <row r="550" spans="1:9">
      <c r="A550" s="28">
        <v>200</v>
      </c>
      <c r="B550" s="28"/>
      <c r="C550" s="28"/>
      <c r="D550" s="29"/>
      <c r="E550" s="30">
        <v>0.2</v>
      </c>
      <c r="F550" s="30">
        <f t="shared" si="45"/>
        <v>0</v>
      </c>
      <c r="G550" s="30">
        <f t="shared" si="46"/>
        <v>0</v>
      </c>
      <c r="H550" s="31">
        <f t="shared" si="47"/>
        <v>0</v>
      </c>
      <c r="I550" s="33" t="str">
        <f t="shared" si="48"/>
        <v/>
      </c>
    </row>
    <row r="551" spans="1:9">
      <c r="A551" s="28">
        <v>200</v>
      </c>
      <c r="B551" s="28"/>
      <c r="C551" s="28"/>
      <c r="D551" s="29"/>
      <c r="E551" s="30">
        <v>0.2</v>
      </c>
      <c r="F551" s="30">
        <f t="shared" si="45"/>
        <v>0</v>
      </c>
      <c r="G551" s="30">
        <f t="shared" si="46"/>
        <v>0</v>
      </c>
      <c r="H551" s="31">
        <f t="shared" si="47"/>
        <v>0</v>
      </c>
      <c r="I551" s="33" t="str">
        <f t="shared" si="48"/>
        <v/>
      </c>
    </row>
    <row r="552" spans="1:9">
      <c r="A552" s="28">
        <v>200</v>
      </c>
      <c r="B552" s="28"/>
      <c r="C552" s="28"/>
      <c r="D552" s="29"/>
      <c r="E552" s="30">
        <v>0.2</v>
      </c>
      <c r="F552" s="30">
        <f t="shared" si="45"/>
        <v>0</v>
      </c>
      <c r="G552" s="30">
        <f t="shared" si="46"/>
        <v>0</v>
      </c>
      <c r="H552" s="31">
        <f t="shared" si="47"/>
        <v>0</v>
      </c>
      <c r="I552" s="33" t="str">
        <f t="shared" si="48"/>
        <v/>
      </c>
    </row>
    <row r="553" spans="1:9">
      <c r="A553" s="28">
        <v>200</v>
      </c>
      <c r="B553" s="28"/>
      <c r="C553" s="28"/>
      <c r="D553" s="29"/>
      <c r="E553" s="30">
        <v>0.2</v>
      </c>
      <c r="F553" s="30">
        <f t="shared" si="45"/>
        <v>0</v>
      </c>
      <c r="G553" s="30">
        <f t="shared" si="46"/>
        <v>0</v>
      </c>
      <c r="H553" s="31">
        <f t="shared" si="47"/>
        <v>0</v>
      </c>
      <c r="I553" s="33" t="str">
        <f t="shared" si="48"/>
        <v/>
      </c>
    </row>
    <row r="554" spans="1:9">
      <c r="A554" s="28">
        <v>200</v>
      </c>
      <c r="B554" s="28"/>
      <c r="C554" s="28"/>
      <c r="D554" s="29"/>
      <c r="E554" s="30">
        <v>0.2</v>
      </c>
      <c r="F554" s="30">
        <f t="shared" si="45"/>
        <v>0</v>
      </c>
      <c r="G554" s="30">
        <f t="shared" si="46"/>
        <v>0</v>
      </c>
      <c r="H554" s="31">
        <f t="shared" si="47"/>
        <v>0</v>
      </c>
      <c r="I554" s="33" t="str">
        <f t="shared" si="48"/>
        <v/>
      </c>
    </row>
    <row r="555" spans="1:9">
      <c r="A555" s="28">
        <v>200</v>
      </c>
      <c r="B555" s="28"/>
      <c r="C555" s="28"/>
      <c r="D555" s="29"/>
      <c r="E555" s="30">
        <v>0.2</v>
      </c>
      <c r="F555" s="30">
        <f t="shared" si="45"/>
        <v>0</v>
      </c>
      <c r="G555" s="30">
        <f t="shared" si="46"/>
        <v>0</v>
      </c>
      <c r="H555" s="31">
        <f t="shared" si="47"/>
        <v>0</v>
      </c>
      <c r="I555" s="33" t="str">
        <f t="shared" si="48"/>
        <v/>
      </c>
    </row>
    <row r="556" spans="1:9">
      <c r="A556" s="28">
        <v>200</v>
      </c>
      <c r="B556" s="28"/>
      <c r="C556" s="28"/>
      <c r="D556" s="29"/>
      <c r="E556" s="30">
        <v>0.2</v>
      </c>
      <c r="F556" s="30">
        <f t="shared" si="45"/>
        <v>0</v>
      </c>
      <c r="G556" s="30">
        <f t="shared" si="46"/>
        <v>0</v>
      </c>
      <c r="H556" s="31">
        <f t="shared" si="47"/>
        <v>0</v>
      </c>
      <c r="I556" s="33" t="str">
        <f t="shared" si="48"/>
        <v/>
      </c>
    </row>
    <row r="557" spans="1:9">
      <c r="A557" s="28">
        <v>200</v>
      </c>
      <c r="B557" s="28"/>
      <c r="C557" s="28"/>
      <c r="D557" s="29"/>
      <c r="E557" s="30">
        <v>0.2</v>
      </c>
      <c r="F557" s="30">
        <f t="shared" si="45"/>
        <v>0</v>
      </c>
      <c r="G557" s="30">
        <f t="shared" si="46"/>
        <v>0</v>
      </c>
      <c r="H557" s="31">
        <f t="shared" si="47"/>
        <v>0</v>
      </c>
      <c r="I557" s="33" t="str">
        <f t="shared" si="48"/>
        <v/>
      </c>
    </row>
    <row r="558" spans="1:9">
      <c r="A558" s="28">
        <v>200</v>
      </c>
      <c r="B558" s="28"/>
      <c r="C558" s="28"/>
      <c r="D558" s="29"/>
      <c r="E558" s="30">
        <v>0.2</v>
      </c>
      <c r="F558" s="30">
        <f t="shared" si="45"/>
        <v>0</v>
      </c>
      <c r="G558" s="30">
        <f t="shared" si="46"/>
        <v>0</v>
      </c>
      <c r="H558" s="31">
        <f t="shared" si="47"/>
        <v>0</v>
      </c>
      <c r="I558" s="33" t="str">
        <f t="shared" si="48"/>
        <v/>
      </c>
    </row>
    <row r="559" spans="1:9">
      <c r="A559" s="28">
        <v>200</v>
      </c>
      <c r="B559" s="28"/>
      <c r="C559" s="28"/>
      <c r="D559" s="29"/>
      <c r="E559" s="30">
        <v>0.2</v>
      </c>
      <c r="F559" s="30">
        <f t="shared" si="45"/>
        <v>0</v>
      </c>
      <c r="G559" s="30">
        <f t="shared" si="46"/>
        <v>0</v>
      </c>
      <c r="H559" s="31">
        <f t="shared" si="47"/>
        <v>0</v>
      </c>
      <c r="I559" s="33" t="str">
        <f t="shared" si="48"/>
        <v/>
      </c>
    </row>
    <row r="560" spans="1:9">
      <c r="A560" s="28">
        <v>200</v>
      </c>
      <c r="B560" s="28"/>
      <c r="C560" s="28"/>
      <c r="D560" s="29"/>
      <c r="E560" s="30">
        <v>0.2</v>
      </c>
      <c r="F560" s="30">
        <f t="shared" si="45"/>
        <v>0</v>
      </c>
      <c r="G560" s="30">
        <f t="shared" si="46"/>
        <v>0</v>
      </c>
      <c r="H560" s="31">
        <f t="shared" si="47"/>
        <v>0</v>
      </c>
      <c r="I560" s="33" t="str">
        <f t="shared" si="48"/>
        <v/>
      </c>
    </row>
    <row r="561" spans="1:9">
      <c r="A561" s="28">
        <v>200</v>
      </c>
      <c r="B561" s="28"/>
      <c r="C561" s="28"/>
      <c r="D561" s="29"/>
      <c r="E561" s="30">
        <v>0.2</v>
      </c>
      <c r="F561" s="30">
        <f t="shared" si="45"/>
        <v>0</v>
      </c>
      <c r="G561" s="30">
        <f t="shared" si="46"/>
        <v>0</v>
      </c>
      <c r="H561" s="31">
        <f t="shared" si="47"/>
        <v>0</v>
      </c>
      <c r="I561" s="33" t="str">
        <f t="shared" si="48"/>
        <v/>
      </c>
    </row>
    <row r="562" spans="1:9">
      <c r="A562" s="28">
        <v>200</v>
      </c>
      <c r="B562" s="28"/>
      <c r="C562" s="28"/>
      <c r="D562" s="29"/>
      <c r="E562" s="30">
        <v>0.2</v>
      </c>
      <c r="F562" s="30">
        <f t="shared" si="45"/>
        <v>0</v>
      </c>
      <c r="G562" s="30">
        <f t="shared" si="46"/>
        <v>0</v>
      </c>
      <c r="H562" s="31">
        <f t="shared" si="47"/>
        <v>0</v>
      </c>
      <c r="I562" s="33" t="str">
        <f t="shared" si="48"/>
        <v/>
      </c>
    </row>
    <row r="563" spans="1:9">
      <c r="A563" s="28">
        <v>200</v>
      </c>
      <c r="B563" s="28"/>
      <c r="C563" s="28"/>
      <c r="D563" s="29"/>
      <c r="E563" s="30">
        <v>0.2</v>
      </c>
      <c r="F563" s="30">
        <f t="shared" si="45"/>
        <v>0</v>
      </c>
      <c r="G563" s="30">
        <f t="shared" si="46"/>
        <v>0</v>
      </c>
      <c r="H563" s="31">
        <f t="shared" si="47"/>
        <v>0</v>
      </c>
      <c r="I563" s="33" t="str">
        <f t="shared" si="48"/>
        <v/>
      </c>
    </row>
    <row r="564" spans="1:9">
      <c r="A564" s="28">
        <v>200</v>
      </c>
      <c r="B564" s="28"/>
      <c r="C564" s="28"/>
      <c r="D564" s="29"/>
      <c r="E564" s="30">
        <v>0.2</v>
      </c>
      <c r="F564" s="30">
        <f t="shared" si="45"/>
        <v>0</v>
      </c>
      <c r="G564" s="30">
        <f t="shared" si="46"/>
        <v>0</v>
      </c>
      <c r="H564" s="31">
        <f t="shared" si="47"/>
        <v>0</v>
      </c>
      <c r="I564" s="33" t="str">
        <f t="shared" si="48"/>
        <v/>
      </c>
    </row>
    <row r="565" spans="1:9">
      <c r="A565" s="28">
        <v>200</v>
      </c>
      <c r="B565" s="28"/>
      <c r="C565" s="28"/>
      <c r="D565" s="29"/>
      <c r="E565" s="30">
        <v>0.2</v>
      </c>
      <c r="F565" s="30">
        <f t="shared" si="45"/>
        <v>0</v>
      </c>
      <c r="G565" s="30">
        <f t="shared" si="46"/>
        <v>0</v>
      </c>
      <c r="H565" s="31">
        <f t="shared" si="47"/>
        <v>0</v>
      </c>
      <c r="I565" s="33" t="str">
        <f t="shared" si="48"/>
        <v/>
      </c>
    </row>
    <row r="566" spans="1:9">
      <c r="A566" s="28">
        <v>200</v>
      </c>
      <c r="B566" s="28"/>
      <c r="C566" s="28"/>
      <c r="D566" s="29"/>
      <c r="E566" s="30">
        <v>0.2</v>
      </c>
      <c r="F566" s="30">
        <f t="shared" si="45"/>
        <v>0</v>
      </c>
      <c r="G566" s="30">
        <f t="shared" si="46"/>
        <v>0</v>
      </c>
      <c r="H566" s="31">
        <f t="shared" si="47"/>
        <v>0</v>
      </c>
      <c r="I566" s="33" t="str">
        <f t="shared" si="48"/>
        <v/>
      </c>
    </row>
    <row r="567" spans="1:9">
      <c r="A567" s="28">
        <v>200</v>
      </c>
      <c r="B567" s="28"/>
      <c r="C567" s="28"/>
      <c r="D567" s="29"/>
      <c r="E567" s="30">
        <v>0.2</v>
      </c>
      <c r="F567" s="30">
        <f t="shared" si="45"/>
        <v>0</v>
      </c>
      <c r="G567" s="30">
        <f t="shared" si="46"/>
        <v>0</v>
      </c>
      <c r="H567" s="31">
        <f t="shared" si="47"/>
        <v>0</v>
      </c>
      <c r="I567" s="33" t="str">
        <f t="shared" si="48"/>
        <v/>
      </c>
    </row>
    <row r="568" spans="1:9">
      <c r="A568" s="28">
        <v>200</v>
      </c>
      <c r="B568" s="28"/>
      <c r="C568" s="28"/>
      <c r="D568" s="29"/>
      <c r="E568" s="30">
        <v>0.2</v>
      </c>
      <c r="F568" s="30">
        <f t="shared" si="45"/>
        <v>0</v>
      </c>
      <c r="G568" s="30">
        <f t="shared" si="46"/>
        <v>0</v>
      </c>
      <c r="H568" s="31">
        <f t="shared" si="47"/>
        <v>0</v>
      </c>
      <c r="I568" s="33" t="str">
        <f t="shared" si="48"/>
        <v/>
      </c>
    </row>
    <row r="569" spans="1:9">
      <c r="A569" s="28">
        <v>200</v>
      </c>
      <c r="B569" s="28"/>
      <c r="C569" s="28"/>
      <c r="D569" s="29"/>
      <c r="E569" s="30">
        <v>0.2</v>
      </c>
      <c r="F569" s="30">
        <f t="shared" si="45"/>
        <v>0</v>
      </c>
      <c r="G569" s="30">
        <f t="shared" si="46"/>
        <v>0</v>
      </c>
      <c r="H569" s="31">
        <f t="shared" si="47"/>
        <v>0</v>
      </c>
      <c r="I569" s="33" t="str">
        <f t="shared" si="48"/>
        <v/>
      </c>
    </row>
    <row r="570" spans="1:9">
      <c r="A570" s="28">
        <v>200</v>
      </c>
      <c r="B570" s="28"/>
      <c r="C570" s="28"/>
      <c r="D570" s="29"/>
      <c r="E570" s="30">
        <v>0.2</v>
      </c>
      <c r="F570" s="30">
        <f t="shared" si="45"/>
        <v>0</v>
      </c>
      <c r="G570" s="30">
        <f t="shared" si="46"/>
        <v>0</v>
      </c>
      <c r="H570" s="31">
        <f t="shared" si="47"/>
        <v>0</v>
      </c>
      <c r="I570" s="33" t="str">
        <f t="shared" si="48"/>
        <v/>
      </c>
    </row>
    <row r="571" spans="1:9">
      <c r="A571" s="28">
        <v>200</v>
      </c>
      <c r="B571" s="28"/>
      <c r="C571" s="28"/>
      <c r="D571" s="29"/>
      <c r="E571" s="30">
        <v>0.2</v>
      </c>
      <c r="F571" s="30">
        <f t="shared" si="45"/>
        <v>0</v>
      </c>
      <c r="G571" s="30">
        <f t="shared" si="46"/>
        <v>0</v>
      </c>
      <c r="H571" s="31">
        <f t="shared" si="47"/>
        <v>0</v>
      </c>
      <c r="I571" s="33" t="str">
        <f t="shared" si="48"/>
        <v/>
      </c>
    </row>
    <row r="572" spans="1:9">
      <c r="A572" s="28">
        <v>200</v>
      </c>
      <c r="B572" s="28"/>
      <c r="C572" s="28"/>
      <c r="D572" s="29"/>
      <c r="E572" s="30">
        <v>0.2</v>
      </c>
      <c r="F572" s="30">
        <f t="shared" si="45"/>
        <v>0</v>
      </c>
      <c r="G572" s="30">
        <f t="shared" si="46"/>
        <v>0</v>
      </c>
      <c r="H572" s="31">
        <f t="shared" si="47"/>
        <v>0</v>
      </c>
      <c r="I572" s="33" t="str">
        <f t="shared" si="48"/>
        <v/>
      </c>
    </row>
    <row r="573" spans="1:9">
      <c r="A573" s="28">
        <v>200</v>
      </c>
      <c r="B573" s="28"/>
      <c r="C573" s="28"/>
      <c r="D573" s="29"/>
      <c r="E573" s="30">
        <v>0.2</v>
      </c>
      <c r="F573" s="30">
        <f t="shared" si="45"/>
        <v>0</v>
      </c>
      <c r="G573" s="30">
        <f t="shared" si="46"/>
        <v>0</v>
      </c>
      <c r="H573" s="31">
        <f t="shared" si="47"/>
        <v>0</v>
      </c>
      <c r="I573" s="33" t="str">
        <f t="shared" si="48"/>
        <v/>
      </c>
    </row>
    <row r="574" spans="1:9">
      <c r="A574" s="28">
        <v>200</v>
      </c>
      <c r="B574" s="28"/>
      <c r="C574" s="28"/>
      <c r="D574" s="29"/>
      <c r="E574" s="30">
        <v>0.2</v>
      </c>
      <c r="F574" s="30">
        <f t="shared" si="45"/>
        <v>0</v>
      </c>
      <c r="G574" s="30">
        <f t="shared" si="46"/>
        <v>0</v>
      </c>
      <c r="H574" s="31">
        <f t="shared" si="47"/>
        <v>0</v>
      </c>
      <c r="I574" s="33" t="str">
        <f t="shared" si="48"/>
        <v/>
      </c>
    </row>
    <row r="575" spans="1:9">
      <c r="A575" s="28">
        <v>200</v>
      </c>
      <c r="B575" s="28"/>
      <c r="C575" s="28"/>
      <c r="D575" s="29"/>
      <c r="E575" s="30">
        <v>0.2</v>
      </c>
      <c r="F575" s="30">
        <f t="shared" si="45"/>
        <v>0</v>
      </c>
      <c r="G575" s="30">
        <f t="shared" si="46"/>
        <v>0</v>
      </c>
      <c r="H575" s="31">
        <f t="shared" si="47"/>
        <v>0</v>
      </c>
      <c r="I575" s="33" t="str">
        <f t="shared" si="48"/>
        <v/>
      </c>
    </row>
    <row r="576" spans="1:9">
      <c r="A576" s="28">
        <v>200</v>
      </c>
      <c r="B576" s="28"/>
      <c r="C576" s="28"/>
      <c r="D576" s="29"/>
      <c r="E576" s="30">
        <v>0.2</v>
      </c>
      <c r="F576" s="30">
        <f t="shared" si="45"/>
        <v>0</v>
      </c>
      <c r="G576" s="30">
        <f t="shared" si="46"/>
        <v>0</v>
      </c>
      <c r="H576" s="31">
        <f t="shared" si="47"/>
        <v>0</v>
      </c>
      <c r="I576" s="33" t="str">
        <f t="shared" si="48"/>
        <v/>
      </c>
    </row>
    <row r="577" spans="1:9">
      <c r="A577" s="28">
        <v>200</v>
      </c>
      <c r="B577" s="28"/>
      <c r="C577" s="28"/>
      <c r="D577" s="29"/>
      <c r="E577" s="30">
        <v>0.2</v>
      </c>
      <c r="F577" s="30">
        <f t="shared" si="45"/>
        <v>0</v>
      </c>
      <c r="G577" s="30">
        <f t="shared" si="46"/>
        <v>0</v>
      </c>
      <c r="H577" s="31">
        <f t="shared" si="47"/>
        <v>0</v>
      </c>
      <c r="I577" s="33" t="str">
        <f t="shared" si="48"/>
        <v/>
      </c>
    </row>
    <row r="578" spans="1:9">
      <c r="A578" s="28">
        <v>200</v>
      </c>
      <c r="B578" s="28"/>
      <c r="C578" s="28"/>
      <c r="D578" s="29"/>
      <c r="E578" s="30">
        <v>0.2</v>
      </c>
      <c r="F578" s="30">
        <f t="shared" si="45"/>
        <v>0</v>
      </c>
      <c r="G578" s="30">
        <f t="shared" si="46"/>
        <v>0</v>
      </c>
      <c r="H578" s="31">
        <f t="shared" si="47"/>
        <v>0</v>
      </c>
      <c r="I578" s="33" t="str">
        <f t="shared" si="48"/>
        <v/>
      </c>
    </row>
    <row r="579" spans="1:9">
      <c r="A579" s="28">
        <v>200</v>
      </c>
      <c r="B579" s="28"/>
      <c r="C579" s="28"/>
      <c r="D579" s="29"/>
      <c r="E579" s="30">
        <v>0.2</v>
      </c>
      <c r="F579" s="30">
        <f t="shared" si="45"/>
        <v>0</v>
      </c>
      <c r="G579" s="30">
        <f t="shared" si="46"/>
        <v>0</v>
      </c>
      <c r="H579" s="31">
        <f t="shared" si="47"/>
        <v>0</v>
      </c>
      <c r="I579" s="33" t="str">
        <f t="shared" si="48"/>
        <v/>
      </c>
    </row>
    <row r="580" spans="1:9">
      <c r="A580" s="28">
        <v>200</v>
      </c>
      <c r="B580" s="28"/>
      <c r="C580" s="28"/>
      <c r="D580" s="29"/>
      <c r="E580" s="30">
        <v>0.2</v>
      </c>
      <c r="F580" s="30">
        <f t="shared" si="45"/>
        <v>0</v>
      </c>
      <c r="G580" s="30">
        <f t="shared" si="46"/>
        <v>0</v>
      </c>
      <c r="H580" s="31">
        <f t="shared" si="47"/>
        <v>0</v>
      </c>
      <c r="I580" s="33" t="str">
        <f t="shared" si="48"/>
        <v/>
      </c>
    </row>
    <row r="581" spans="1:9">
      <c r="A581" s="28">
        <v>200</v>
      </c>
      <c r="B581" s="28"/>
      <c r="C581" s="28"/>
      <c r="D581" s="29"/>
      <c r="E581" s="30">
        <v>0.2</v>
      </c>
      <c r="F581" s="30">
        <f t="shared" si="45"/>
        <v>0</v>
      </c>
      <c r="G581" s="30">
        <f t="shared" si="46"/>
        <v>0</v>
      </c>
      <c r="H581" s="31">
        <f t="shared" si="47"/>
        <v>0</v>
      </c>
      <c r="I581" s="33" t="str">
        <f t="shared" si="48"/>
        <v/>
      </c>
    </row>
    <row r="582" spans="1:9">
      <c r="A582" s="28">
        <v>200</v>
      </c>
      <c r="B582" s="28"/>
      <c r="C582" s="28"/>
      <c r="D582" s="29"/>
      <c r="E582" s="30">
        <v>0.2</v>
      </c>
      <c r="F582" s="30">
        <f t="shared" si="45"/>
        <v>0</v>
      </c>
      <c r="G582" s="30">
        <f t="shared" si="46"/>
        <v>0</v>
      </c>
      <c r="H582" s="31">
        <f t="shared" si="47"/>
        <v>0</v>
      </c>
      <c r="I582" s="33" t="str">
        <f t="shared" si="48"/>
        <v/>
      </c>
    </row>
    <row r="583" spans="1:9">
      <c r="A583" s="28">
        <v>200</v>
      </c>
      <c r="B583" s="28"/>
      <c r="C583" s="28"/>
      <c r="D583" s="29"/>
      <c r="E583" s="30">
        <v>0.2</v>
      </c>
      <c r="F583" s="30">
        <f t="shared" si="45"/>
        <v>0</v>
      </c>
      <c r="G583" s="30">
        <f t="shared" si="46"/>
        <v>0</v>
      </c>
      <c r="H583" s="31">
        <f t="shared" si="47"/>
        <v>0</v>
      </c>
      <c r="I583" s="33" t="str">
        <f t="shared" si="48"/>
        <v/>
      </c>
    </row>
    <row r="584" spans="1:9">
      <c r="A584" s="28">
        <v>200</v>
      </c>
      <c r="B584" s="28"/>
      <c r="C584" s="28"/>
      <c r="D584" s="29"/>
      <c r="E584" s="30">
        <v>0.2</v>
      </c>
      <c r="F584" s="30">
        <f t="shared" si="45"/>
        <v>0</v>
      </c>
      <c r="G584" s="30">
        <f t="shared" si="46"/>
        <v>0</v>
      </c>
      <c r="H584" s="31">
        <f t="shared" si="47"/>
        <v>0</v>
      </c>
      <c r="I584" s="33" t="str">
        <f t="shared" si="48"/>
        <v/>
      </c>
    </row>
    <row r="585" spans="1:9">
      <c r="A585" s="28">
        <v>200</v>
      </c>
      <c r="B585" s="28"/>
      <c r="C585" s="28"/>
      <c r="D585" s="29"/>
      <c r="E585" s="30">
        <v>0.2</v>
      </c>
      <c r="F585" s="30">
        <f t="shared" si="45"/>
        <v>0</v>
      </c>
      <c r="G585" s="30">
        <f t="shared" si="46"/>
        <v>0</v>
      </c>
      <c r="H585" s="31">
        <f t="shared" si="47"/>
        <v>0</v>
      </c>
      <c r="I585" s="33" t="str">
        <f t="shared" si="48"/>
        <v/>
      </c>
    </row>
    <row r="586" spans="1:9">
      <c r="A586" s="28">
        <v>200</v>
      </c>
      <c r="B586" s="28"/>
      <c r="C586" s="28"/>
      <c r="D586" s="29"/>
      <c r="E586" s="30">
        <v>0.2</v>
      </c>
      <c r="F586" s="30">
        <f t="shared" ref="F586:F649" si="49">ROUND(G586-D586,2)</f>
        <v>0</v>
      </c>
      <c r="G586" s="30">
        <f t="shared" ref="G586:G649" si="50">IF(D586&lt;=800,D586,IF(D586&gt;3552,ROUND(D586/0.888,2),MAX(ROUND((D586-112)/0.86,2),0)))</f>
        <v>0</v>
      </c>
      <c r="H586" s="31">
        <f t="shared" ref="H586:H649" si="51">IF(G586&gt;4000,ROUND(ROUND(ROUND(G586*0.8,2)*0.7,2)*20%,2),MAX(ROUND(ROUND((G586-800)*0.7,2)*E586,2),0))</f>
        <v>0</v>
      </c>
      <c r="I586" s="33" t="str">
        <f t="shared" ref="I586:I649" si="52">IF(F586=H586,"","计算有误")</f>
        <v/>
      </c>
    </row>
    <row r="587" spans="1:9">
      <c r="A587" s="28">
        <v>200</v>
      </c>
      <c r="B587" s="28"/>
      <c r="C587" s="28"/>
      <c r="D587" s="29"/>
      <c r="E587" s="30">
        <v>0.2</v>
      </c>
      <c r="F587" s="30">
        <f t="shared" si="49"/>
        <v>0</v>
      </c>
      <c r="G587" s="30">
        <f t="shared" si="50"/>
        <v>0</v>
      </c>
      <c r="H587" s="31">
        <f t="shared" si="51"/>
        <v>0</v>
      </c>
      <c r="I587" s="33" t="str">
        <f t="shared" si="52"/>
        <v/>
      </c>
    </row>
    <row r="588" spans="1:9">
      <c r="A588" s="28">
        <v>200</v>
      </c>
      <c r="B588" s="28"/>
      <c r="C588" s="28"/>
      <c r="D588" s="29"/>
      <c r="E588" s="30">
        <v>0.2</v>
      </c>
      <c r="F588" s="30">
        <f t="shared" si="49"/>
        <v>0</v>
      </c>
      <c r="G588" s="30">
        <f t="shared" si="50"/>
        <v>0</v>
      </c>
      <c r="H588" s="31">
        <f t="shared" si="51"/>
        <v>0</v>
      </c>
      <c r="I588" s="33" t="str">
        <f t="shared" si="52"/>
        <v/>
      </c>
    </row>
    <row r="589" spans="1:9">
      <c r="A589" s="28">
        <v>200</v>
      </c>
      <c r="B589" s="28"/>
      <c r="C589" s="28"/>
      <c r="D589" s="29"/>
      <c r="E589" s="30">
        <v>0.2</v>
      </c>
      <c r="F589" s="30">
        <f t="shared" si="49"/>
        <v>0</v>
      </c>
      <c r="G589" s="30">
        <f t="shared" si="50"/>
        <v>0</v>
      </c>
      <c r="H589" s="31">
        <f t="shared" si="51"/>
        <v>0</v>
      </c>
      <c r="I589" s="33" t="str">
        <f t="shared" si="52"/>
        <v/>
      </c>
    </row>
    <row r="590" spans="1:9">
      <c r="A590" s="28">
        <v>200</v>
      </c>
      <c r="B590" s="28"/>
      <c r="C590" s="28"/>
      <c r="D590" s="29"/>
      <c r="E590" s="30">
        <v>0.2</v>
      </c>
      <c r="F590" s="30">
        <f t="shared" si="49"/>
        <v>0</v>
      </c>
      <c r="G590" s="30">
        <f t="shared" si="50"/>
        <v>0</v>
      </c>
      <c r="H590" s="31">
        <f t="shared" si="51"/>
        <v>0</v>
      </c>
      <c r="I590" s="33" t="str">
        <f t="shared" si="52"/>
        <v/>
      </c>
    </row>
    <row r="591" spans="1:9">
      <c r="A591" s="28">
        <v>200</v>
      </c>
      <c r="B591" s="28"/>
      <c r="C591" s="28"/>
      <c r="D591" s="29"/>
      <c r="E591" s="30">
        <v>0.2</v>
      </c>
      <c r="F591" s="30">
        <f t="shared" si="49"/>
        <v>0</v>
      </c>
      <c r="G591" s="30">
        <f t="shared" si="50"/>
        <v>0</v>
      </c>
      <c r="H591" s="31">
        <f t="shared" si="51"/>
        <v>0</v>
      </c>
      <c r="I591" s="33" t="str">
        <f t="shared" si="52"/>
        <v/>
      </c>
    </row>
    <row r="592" spans="1:9">
      <c r="A592" s="28">
        <v>200</v>
      </c>
      <c r="B592" s="28"/>
      <c r="C592" s="28"/>
      <c r="D592" s="29"/>
      <c r="E592" s="30">
        <v>0.2</v>
      </c>
      <c r="F592" s="30">
        <f t="shared" si="49"/>
        <v>0</v>
      </c>
      <c r="G592" s="30">
        <f t="shared" si="50"/>
        <v>0</v>
      </c>
      <c r="H592" s="31">
        <f t="shared" si="51"/>
        <v>0</v>
      </c>
      <c r="I592" s="33" t="str">
        <f t="shared" si="52"/>
        <v/>
      </c>
    </row>
    <row r="593" spans="1:9">
      <c r="A593" s="28">
        <v>200</v>
      </c>
      <c r="B593" s="28"/>
      <c r="C593" s="28"/>
      <c r="D593" s="29"/>
      <c r="E593" s="30">
        <v>0.2</v>
      </c>
      <c r="F593" s="30">
        <f t="shared" si="49"/>
        <v>0</v>
      </c>
      <c r="G593" s="30">
        <f t="shared" si="50"/>
        <v>0</v>
      </c>
      <c r="H593" s="31">
        <f t="shared" si="51"/>
        <v>0</v>
      </c>
      <c r="I593" s="33" t="str">
        <f t="shared" si="52"/>
        <v/>
      </c>
    </row>
    <row r="594" spans="1:9">
      <c r="A594" s="28">
        <v>200</v>
      </c>
      <c r="B594" s="28"/>
      <c r="C594" s="28"/>
      <c r="D594" s="29"/>
      <c r="E594" s="30">
        <v>0.2</v>
      </c>
      <c r="F594" s="30">
        <f t="shared" si="49"/>
        <v>0</v>
      </c>
      <c r="G594" s="30">
        <f t="shared" si="50"/>
        <v>0</v>
      </c>
      <c r="H594" s="31">
        <f t="shared" si="51"/>
        <v>0</v>
      </c>
      <c r="I594" s="33" t="str">
        <f t="shared" si="52"/>
        <v/>
      </c>
    </row>
    <row r="595" spans="1:9">
      <c r="A595" s="28">
        <v>200</v>
      </c>
      <c r="B595" s="28"/>
      <c r="C595" s="28"/>
      <c r="D595" s="29"/>
      <c r="E595" s="30">
        <v>0.2</v>
      </c>
      <c r="F595" s="30">
        <f t="shared" si="49"/>
        <v>0</v>
      </c>
      <c r="G595" s="30">
        <f t="shared" si="50"/>
        <v>0</v>
      </c>
      <c r="H595" s="31">
        <f t="shared" si="51"/>
        <v>0</v>
      </c>
      <c r="I595" s="33" t="str">
        <f t="shared" si="52"/>
        <v/>
      </c>
    </row>
    <row r="596" spans="1:9">
      <c r="A596" s="28">
        <v>200</v>
      </c>
      <c r="B596" s="28"/>
      <c r="C596" s="28"/>
      <c r="D596" s="29"/>
      <c r="E596" s="30">
        <v>0.2</v>
      </c>
      <c r="F596" s="30">
        <f t="shared" si="49"/>
        <v>0</v>
      </c>
      <c r="G596" s="30">
        <f t="shared" si="50"/>
        <v>0</v>
      </c>
      <c r="H596" s="31">
        <f t="shared" si="51"/>
        <v>0</v>
      </c>
      <c r="I596" s="33" t="str">
        <f t="shared" si="52"/>
        <v/>
      </c>
    </row>
    <row r="597" spans="1:9">
      <c r="A597" s="28">
        <v>200</v>
      </c>
      <c r="B597" s="28"/>
      <c r="C597" s="28"/>
      <c r="D597" s="29"/>
      <c r="E597" s="30">
        <v>0.2</v>
      </c>
      <c r="F597" s="30">
        <f t="shared" si="49"/>
        <v>0</v>
      </c>
      <c r="G597" s="30">
        <f t="shared" si="50"/>
        <v>0</v>
      </c>
      <c r="H597" s="31">
        <f t="shared" si="51"/>
        <v>0</v>
      </c>
      <c r="I597" s="33" t="str">
        <f t="shared" si="52"/>
        <v/>
      </c>
    </row>
    <row r="598" spans="1:9">
      <c r="A598" s="28">
        <v>200</v>
      </c>
      <c r="B598" s="28"/>
      <c r="C598" s="28"/>
      <c r="D598" s="29"/>
      <c r="E598" s="30">
        <v>0.2</v>
      </c>
      <c r="F598" s="30">
        <f t="shared" si="49"/>
        <v>0</v>
      </c>
      <c r="G598" s="30">
        <f t="shared" si="50"/>
        <v>0</v>
      </c>
      <c r="H598" s="31">
        <f t="shared" si="51"/>
        <v>0</v>
      </c>
      <c r="I598" s="33" t="str">
        <f t="shared" si="52"/>
        <v/>
      </c>
    </row>
    <row r="599" spans="1:9">
      <c r="A599" s="28">
        <v>200</v>
      </c>
      <c r="B599" s="28"/>
      <c r="C599" s="28"/>
      <c r="D599" s="29"/>
      <c r="E599" s="30">
        <v>0.2</v>
      </c>
      <c r="F599" s="30">
        <f t="shared" si="49"/>
        <v>0</v>
      </c>
      <c r="G599" s="30">
        <f t="shared" si="50"/>
        <v>0</v>
      </c>
      <c r="H599" s="31">
        <f t="shared" si="51"/>
        <v>0</v>
      </c>
      <c r="I599" s="33" t="str">
        <f t="shared" si="52"/>
        <v/>
      </c>
    </row>
    <row r="600" spans="1:9">
      <c r="A600" s="28">
        <v>200</v>
      </c>
      <c r="B600" s="28"/>
      <c r="C600" s="28"/>
      <c r="D600" s="29"/>
      <c r="E600" s="30">
        <v>0.2</v>
      </c>
      <c r="F600" s="30">
        <f t="shared" si="49"/>
        <v>0</v>
      </c>
      <c r="G600" s="30">
        <f t="shared" si="50"/>
        <v>0</v>
      </c>
      <c r="H600" s="31">
        <f t="shared" si="51"/>
        <v>0</v>
      </c>
      <c r="I600" s="33" t="str">
        <f t="shared" si="52"/>
        <v/>
      </c>
    </row>
    <row r="601" spans="1:9">
      <c r="A601" s="28">
        <v>200</v>
      </c>
      <c r="B601" s="28"/>
      <c r="C601" s="28"/>
      <c r="D601" s="29"/>
      <c r="E601" s="30">
        <v>0.2</v>
      </c>
      <c r="F601" s="30">
        <f t="shared" si="49"/>
        <v>0</v>
      </c>
      <c r="G601" s="30">
        <f t="shared" si="50"/>
        <v>0</v>
      </c>
      <c r="H601" s="31">
        <f t="shared" si="51"/>
        <v>0</v>
      </c>
      <c r="I601" s="33" t="str">
        <f t="shared" si="52"/>
        <v/>
      </c>
    </row>
    <row r="602" spans="1:9">
      <c r="A602" s="28">
        <v>200</v>
      </c>
      <c r="B602" s="28"/>
      <c r="C602" s="28"/>
      <c r="D602" s="29"/>
      <c r="E602" s="30">
        <v>0.2</v>
      </c>
      <c r="F602" s="30">
        <f t="shared" si="49"/>
        <v>0</v>
      </c>
      <c r="G602" s="30">
        <f t="shared" si="50"/>
        <v>0</v>
      </c>
      <c r="H602" s="31">
        <f t="shared" si="51"/>
        <v>0</v>
      </c>
      <c r="I602" s="33" t="str">
        <f t="shared" si="52"/>
        <v/>
      </c>
    </row>
    <row r="603" spans="1:9">
      <c r="A603" s="28">
        <v>200</v>
      </c>
      <c r="B603" s="28"/>
      <c r="C603" s="28"/>
      <c r="D603" s="29"/>
      <c r="E603" s="30">
        <v>0.2</v>
      </c>
      <c r="F603" s="30">
        <f t="shared" si="49"/>
        <v>0</v>
      </c>
      <c r="G603" s="30">
        <f t="shared" si="50"/>
        <v>0</v>
      </c>
      <c r="H603" s="31">
        <f t="shared" si="51"/>
        <v>0</v>
      </c>
      <c r="I603" s="33" t="str">
        <f t="shared" si="52"/>
        <v/>
      </c>
    </row>
    <row r="604" spans="1:9">
      <c r="A604" s="28">
        <v>200</v>
      </c>
      <c r="B604" s="28"/>
      <c r="C604" s="28"/>
      <c r="D604" s="29"/>
      <c r="E604" s="30">
        <v>0.2</v>
      </c>
      <c r="F604" s="30">
        <f t="shared" si="49"/>
        <v>0</v>
      </c>
      <c r="G604" s="30">
        <f t="shared" si="50"/>
        <v>0</v>
      </c>
      <c r="H604" s="31">
        <f t="shared" si="51"/>
        <v>0</v>
      </c>
      <c r="I604" s="33" t="str">
        <f t="shared" si="52"/>
        <v/>
      </c>
    </row>
    <row r="605" spans="1:9">
      <c r="A605" s="28">
        <v>200</v>
      </c>
      <c r="B605" s="28"/>
      <c r="C605" s="28"/>
      <c r="D605" s="29"/>
      <c r="E605" s="30">
        <v>0.2</v>
      </c>
      <c r="F605" s="30">
        <f t="shared" si="49"/>
        <v>0</v>
      </c>
      <c r="G605" s="30">
        <f t="shared" si="50"/>
        <v>0</v>
      </c>
      <c r="H605" s="31">
        <f t="shared" si="51"/>
        <v>0</v>
      </c>
      <c r="I605" s="33" t="str">
        <f t="shared" si="52"/>
        <v/>
      </c>
    </row>
    <row r="606" spans="1:9">
      <c r="A606" s="28">
        <v>200</v>
      </c>
      <c r="B606" s="28"/>
      <c r="C606" s="28"/>
      <c r="D606" s="29"/>
      <c r="E606" s="30">
        <v>0.2</v>
      </c>
      <c r="F606" s="30">
        <f t="shared" si="49"/>
        <v>0</v>
      </c>
      <c r="G606" s="30">
        <f t="shared" si="50"/>
        <v>0</v>
      </c>
      <c r="H606" s="31">
        <f t="shared" si="51"/>
        <v>0</v>
      </c>
      <c r="I606" s="33" t="str">
        <f t="shared" si="52"/>
        <v/>
      </c>
    </row>
    <row r="607" spans="1:9">
      <c r="A607" s="28">
        <v>200</v>
      </c>
      <c r="B607" s="28"/>
      <c r="C607" s="28"/>
      <c r="D607" s="29"/>
      <c r="E607" s="30">
        <v>0.2</v>
      </c>
      <c r="F607" s="30">
        <f t="shared" si="49"/>
        <v>0</v>
      </c>
      <c r="G607" s="30">
        <f t="shared" si="50"/>
        <v>0</v>
      </c>
      <c r="H607" s="31">
        <f t="shared" si="51"/>
        <v>0</v>
      </c>
      <c r="I607" s="33" t="str">
        <f t="shared" si="52"/>
        <v/>
      </c>
    </row>
    <row r="608" spans="1:9">
      <c r="A608" s="28">
        <v>200</v>
      </c>
      <c r="B608" s="28"/>
      <c r="C608" s="28"/>
      <c r="D608" s="29"/>
      <c r="E608" s="30">
        <v>0.2</v>
      </c>
      <c r="F608" s="30">
        <f t="shared" si="49"/>
        <v>0</v>
      </c>
      <c r="G608" s="30">
        <f t="shared" si="50"/>
        <v>0</v>
      </c>
      <c r="H608" s="31">
        <f t="shared" si="51"/>
        <v>0</v>
      </c>
      <c r="I608" s="33" t="str">
        <f t="shared" si="52"/>
        <v/>
      </c>
    </row>
    <row r="609" spans="1:9">
      <c r="A609" s="28">
        <v>200</v>
      </c>
      <c r="B609" s="28"/>
      <c r="C609" s="28"/>
      <c r="D609" s="29"/>
      <c r="E609" s="30">
        <v>0.2</v>
      </c>
      <c r="F609" s="30">
        <f t="shared" si="49"/>
        <v>0</v>
      </c>
      <c r="G609" s="30">
        <f t="shared" si="50"/>
        <v>0</v>
      </c>
      <c r="H609" s="31">
        <f t="shared" si="51"/>
        <v>0</v>
      </c>
      <c r="I609" s="33" t="str">
        <f t="shared" si="52"/>
        <v/>
      </c>
    </row>
    <row r="610" spans="1:9">
      <c r="A610" s="28">
        <v>200</v>
      </c>
      <c r="B610" s="28"/>
      <c r="C610" s="28"/>
      <c r="D610" s="29"/>
      <c r="E610" s="30">
        <v>0.2</v>
      </c>
      <c r="F610" s="30">
        <f t="shared" si="49"/>
        <v>0</v>
      </c>
      <c r="G610" s="30">
        <f t="shared" si="50"/>
        <v>0</v>
      </c>
      <c r="H610" s="31">
        <f t="shared" si="51"/>
        <v>0</v>
      </c>
      <c r="I610" s="33" t="str">
        <f t="shared" si="52"/>
        <v/>
      </c>
    </row>
    <row r="611" spans="1:9">
      <c r="A611" s="28">
        <v>200</v>
      </c>
      <c r="B611" s="28"/>
      <c r="C611" s="28"/>
      <c r="D611" s="29"/>
      <c r="E611" s="30">
        <v>0.2</v>
      </c>
      <c r="F611" s="30">
        <f t="shared" si="49"/>
        <v>0</v>
      </c>
      <c r="G611" s="30">
        <f t="shared" si="50"/>
        <v>0</v>
      </c>
      <c r="H611" s="31">
        <f t="shared" si="51"/>
        <v>0</v>
      </c>
      <c r="I611" s="33" t="str">
        <f t="shared" si="52"/>
        <v/>
      </c>
    </row>
    <row r="612" spans="1:9">
      <c r="A612" s="28">
        <v>200</v>
      </c>
      <c r="B612" s="28"/>
      <c r="C612" s="28"/>
      <c r="D612" s="29"/>
      <c r="E612" s="30">
        <v>0.2</v>
      </c>
      <c r="F612" s="30">
        <f t="shared" si="49"/>
        <v>0</v>
      </c>
      <c r="G612" s="30">
        <f t="shared" si="50"/>
        <v>0</v>
      </c>
      <c r="H612" s="31">
        <f t="shared" si="51"/>
        <v>0</v>
      </c>
      <c r="I612" s="33" t="str">
        <f t="shared" si="52"/>
        <v/>
      </c>
    </row>
    <row r="613" spans="1:9">
      <c r="A613" s="28">
        <v>200</v>
      </c>
      <c r="B613" s="28"/>
      <c r="C613" s="28"/>
      <c r="D613" s="29"/>
      <c r="E613" s="30">
        <v>0.2</v>
      </c>
      <c r="F613" s="30">
        <f t="shared" si="49"/>
        <v>0</v>
      </c>
      <c r="G613" s="30">
        <f t="shared" si="50"/>
        <v>0</v>
      </c>
      <c r="H613" s="31">
        <f t="shared" si="51"/>
        <v>0</v>
      </c>
      <c r="I613" s="33" t="str">
        <f t="shared" si="52"/>
        <v/>
      </c>
    </row>
    <row r="614" spans="1:9">
      <c r="A614" s="28">
        <v>200</v>
      </c>
      <c r="B614" s="28"/>
      <c r="C614" s="28"/>
      <c r="D614" s="29"/>
      <c r="E614" s="30">
        <v>0.2</v>
      </c>
      <c r="F614" s="30">
        <f t="shared" si="49"/>
        <v>0</v>
      </c>
      <c r="G614" s="30">
        <f t="shared" si="50"/>
        <v>0</v>
      </c>
      <c r="H614" s="31">
        <f t="shared" si="51"/>
        <v>0</v>
      </c>
      <c r="I614" s="33" t="str">
        <f t="shared" si="52"/>
        <v/>
      </c>
    </row>
    <row r="615" spans="1:9">
      <c r="A615" s="28">
        <v>200</v>
      </c>
      <c r="B615" s="28"/>
      <c r="C615" s="28"/>
      <c r="D615" s="29"/>
      <c r="E615" s="30">
        <v>0.2</v>
      </c>
      <c r="F615" s="30">
        <f t="shared" si="49"/>
        <v>0</v>
      </c>
      <c r="G615" s="30">
        <f t="shared" si="50"/>
        <v>0</v>
      </c>
      <c r="H615" s="31">
        <f t="shared" si="51"/>
        <v>0</v>
      </c>
      <c r="I615" s="33" t="str">
        <f t="shared" si="52"/>
        <v/>
      </c>
    </row>
    <row r="616" spans="1:9">
      <c r="A616" s="28">
        <v>200</v>
      </c>
      <c r="B616" s="28"/>
      <c r="C616" s="28"/>
      <c r="D616" s="29"/>
      <c r="E616" s="30">
        <v>0.2</v>
      </c>
      <c r="F616" s="30">
        <f t="shared" si="49"/>
        <v>0</v>
      </c>
      <c r="G616" s="30">
        <f t="shared" si="50"/>
        <v>0</v>
      </c>
      <c r="H616" s="31">
        <f t="shared" si="51"/>
        <v>0</v>
      </c>
      <c r="I616" s="33" t="str">
        <f t="shared" si="52"/>
        <v/>
      </c>
    </row>
    <row r="617" spans="1:9">
      <c r="A617" s="28">
        <v>200</v>
      </c>
      <c r="B617" s="28"/>
      <c r="C617" s="28"/>
      <c r="D617" s="29"/>
      <c r="E617" s="30">
        <v>0.2</v>
      </c>
      <c r="F617" s="30">
        <f t="shared" si="49"/>
        <v>0</v>
      </c>
      <c r="G617" s="30">
        <f t="shared" si="50"/>
        <v>0</v>
      </c>
      <c r="H617" s="31">
        <f t="shared" si="51"/>
        <v>0</v>
      </c>
      <c r="I617" s="33" t="str">
        <f t="shared" si="52"/>
        <v/>
      </c>
    </row>
    <row r="618" spans="1:9">
      <c r="A618" s="28">
        <v>200</v>
      </c>
      <c r="B618" s="28"/>
      <c r="C618" s="28"/>
      <c r="D618" s="29"/>
      <c r="E618" s="30">
        <v>0.2</v>
      </c>
      <c r="F618" s="30">
        <f t="shared" si="49"/>
        <v>0</v>
      </c>
      <c r="G618" s="30">
        <f t="shared" si="50"/>
        <v>0</v>
      </c>
      <c r="H618" s="31">
        <f t="shared" si="51"/>
        <v>0</v>
      </c>
      <c r="I618" s="33" t="str">
        <f t="shared" si="52"/>
        <v/>
      </c>
    </row>
    <row r="619" spans="1:9">
      <c r="A619" s="28">
        <v>200</v>
      </c>
      <c r="B619" s="28"/>
      <c r="C619" s="28"/>
      <c r="D619" s="29"/>
      <c r="E619" s="30">
        <v>0.2</v>
      </c>
      <c r="F619" s="30">
        <f t="shared" si="49"/>
        <v>0</v>
      </c>
      <c r="G619" s="30">
        <f t="shared" si="50"/>
        <v>0</v>
      </c>
      <c r="H619" s="31">
        <f t="shared" si="51"/>
        <v>0</v>
      </c>
      <c r="I619" s="33" t="str">
        <f t="shared" si="52"/>
        <v/>
      </c>
    </row>
    <row r="620" spans="1:9">
      <c r="A620" s="28">
        <v>200</v>
      </c>
      <c r="B620" s="28"/>
      <c r="C620" s="28"/>
      <c r="D620" s="29"/>
      <c r="E620" s="30">
        <v>0.2</v>
      </c>
      <c r="F620" s="30">
        <f t="shared" si="49"/>
        <v>0</v>
      </c>
      <c r="G620" s="30">
        <f t="shared" si="50"/>
        <v>0</v>
      </c>
      <c r="H620" s="31">
        <f t="shared" si="51"/>
        <v>0</v>
      </c>
      <c r="I620" s="33" t="str">
        <f t="shared" si="52"/>
        <v/>
      </c>
    </row>
    <row r="621" spans="1:9">
      <c r="A621" s="28">
        <v>200</v>
      </c>
      <c r="B621" s="28"/>
      <c r="C621" s="28"/>
      <c r="D621" s="29"/>
      <c r="E621" s="30">
        <v>0.2</v>
      </c>
      <c r="F621" s="30">
        <f t="shared" si="49"/>
        <v>0</v>
      </c>
      <c r="G621" s="30">
        <f t="shared" si="50"/>
        <v>0</v>
      </c>
      <c r="H621" s="31">
        <f t="shared" si="51"/>
        <v>0</v>
      </c>
      <c r="I621" s="33" t="str">
        <f t="shared" si="52"/>
        <v/>
      </c>
    </row>
    <row r="622" spans="1:9">
      <c r="A622" s="28">
        <v>200</v>
      </c>
      <c r="B622" s="28"/>
      <c r="C622" s="28"/>
      <c r="D622" s="29"/>
      <c r="E622" s="30">
        <v>0.2</v>
      </c>
      <c r="F622" s="30">
        <f t="shared" si="49"/>
        <v>0</v>
      </c>
      <c r="G622" s="30">
        <f t="shared" si="50"/>
        <v>0</v>
      </c>
      <c r="H622" s="31">
        <f t="shared" si="51"/>
        <v>0</v>
      </c>
      <c r="I622" s="33" t="str">
        <f t="shared" si="52"/>
        <v/>
      </c>
    </row>
    <row r="623" spans="1:9">
      <c r="A623" s="28">
        <v>200</v>
      </c>
      <c r="B623" s="28"/>
      <c r="C623" s="28"/>
      <c r="D623" s="29"/>
      <c r="E623" s="30">
        <v>0.2</v>
      </c>
      <c r="F623" s="30">
        <f t="shared" si="49"/>
        <v>0</v>
      </c>
      <c r="G623" s="30">
        <f t="shared" si="50"/>
        <v>0</v>
      </c>
      <c r="H623" s="31">
        <f t="shared" si="51"/>
        <v>0</v>
      </c>
      <c r="I623" s="33" t="str">
        <f t="shared" si="52"/>
        <v/>
      </c>
    </row>
    <row r="624" spans="1:9">
      <c r="A624" s="28">
        <v>200</v>
      </c>
      <c r="B624" s="28"/>
      <c r="C624" s="28"/>
      <c r="D624" s="29"/>
      <c r="E624" s="30">
        <v>0.2</v>
      </c>
      <c r="F624" s="30">
        <f t="shared" si="49"/>
        <v>0</v>
      </c>
      <c r="G624" s="30">
        <f t="shared" si="50"/>
        <v>0</v>
      </c>
      <c r="H624" s="31">
        <f t="shared" si="51"/>
        <v>0</v>
      </c>
      <c r="I624" s="33" t="str">
        <f t="shared" si="52"/>
        <v/>
      </c>
    </row>
    <row r="625" spans="1:9">
      <c r="A625" s="28">
        <v>200</v>
      </c>
      <c r="B625" s="28"/>
      <c r="C625" s="28"/>
      <c r="D625" s="29"/>
      <c r="E625" s="30">
        <v>0.2</v>
      </c>
      <c r="F625" s="30">
        <f t="shared" si="49"/>
        <v>0</v>
      </c>
      <c r="G625" s="30">
        <f t="shared" si="50"/>
        <v>0</v>
      </c>
      <c r="H625" s="31">
        <f t="shared" si="51"/>
        <v>0</v>
      </c>
      <c r="I625" s="33" t="str">
        <f t="shared" si="52"/>
        <v/>
      </c>
    </row>
    <row r="626" spans="1:9">
      <c r="A626" s="28">
        <v>200</v>
      </c>
      <c r="B626" s="28"/>
      <c r="C626" s="28"/>
      <c r="D626" s="29"/>
      <c r="E626" s="30">
        <v>0.2</v>
      </c>
      <c r="F626" s="30">
        <f t="shared" si="49"/>
        <v>0</v>
      </c>
      <c r="G626" s="30">
        <f t="shared" si="50"/>
        <v>0</v>
      </c>
      <c r="H626" s="31">
        <f t="shared" si="51"/>
        <v>0</v>
      </c>
      <c r="I626" s="33" t="str">
        <f t="shared" si="52"/>
        <v/>
      </c>
    </row>
    <row r="627" spans="1:9">
      <c r="A627" s="28">
        <v>200</v>
      </c>
      <c r="B627" s="28"/>
      <c r="C627" s="28"/>
      <c r="D627" s="29"/>
      <c r="E627" s="30">
        <v>0.2</v>
      </c>
      <c r="F627" s="30">
        <f t="shared" si="49"/>
        <v>0</v>
      </c>
      <c r="G627" s="30">
        <f t="shared" si="50"/>
        <v>0</v>
      </c>
      <c r="H627" s="31">
        <f t="shared" si="51"/>
        <v>0</v>
      </c>
      <c r="I627" s="33" t="str">
        <f t="shared" si="52"/>
        <v/>
      </c>
    </row>
    <row r="628" spans="1:9">
      <c r="A628" s="28">
        <v>200</v>
      </c>
      <c r="B628" s="28"/>
      <c r="C628" s="28"/>
      <c r="D628" s="29"/>
      <c r="E628" s="30">
        <v>0.2</v>
      </c>
      <c r="F628" s="30">
        <f t="shared" si="49"/>
        <v>0</v>
      </c>
      <c r="G628" s="30">
        <f t="shared" si="50"/>
        <v>0</v>
      </c>
      <c r="H628" s="31">
        <f t="shared" si="51"/>
        <v>0</v>
      </c>
      <c r="I628" s="33" t="str">
        <f t="shared" si="52"/>
        <v/>
      </c>
    </row>
    <row r="629" spans="1:9">
      <c r="A629" s="28">
        <v>200</v>
      </c>
      <c r="B629" s="28"/>
      <c r="C629" s="28"/>
      <c r="D629" s="29"/>
      <c r="E629" s="30">
        <v>0.2</v>
      </c>
      <c r="F629" s="30">
        <f t="shared" si="49"/>
        <v>0</v>
      </c>
      <c r="G629" s="30">
        <f t="shared" si="50"/>
        <v>0</v>
      </c>
      <c r="H629" s="31">
        <f t="shared" si="51"/>
        <v>0</v>
      </c>
      <c r="I629" s="33" t="str">
        <f t="shared" si="52"/>
        <v/>
      </c>
    </row>
    <row r="630" spans="1:9">
      <c r="A630" s="28">
        <v>200</v>
      </c>
      <c r="B630" s="28"/>
      <c r="C630" s="28"/>
      <c r="D630" s="29"/>
      <c r="E630" s="30">
        <v>0.2</v>
      </c>
      <c r="F630" s="30">
        <f t="shared" si="49"/>
        <v>0</v>
      </c>
      <c r="G630" s="30">
        <f t="shared" si="50"/>
        <v>0</v>
      </c>
      <c r="H630" s="31">
        <f t="shared" si="51"/>
        <v>0</v>
      </c>
      <c r="I630" s="33" t="str">
        <f t="shared" si="52"/>
        <v/>
      </c>
    </row>
    <row r="631" spans="1:9">
      <c r="A631" s="28">
        <v>200</v>
      </c>
      <c r="B631" s="28"/>
      <c r="C631" s="28"/>
      <c r="D631" s="29"/>
      <c r="E631" s="30">
        <v>0.2</v>
      </c>
      <c r="F631" s="30">
        <f t="shared" si="49"/>
        <v>0</v>
      </c>
      <c r="G631" s="30">
        <f t="shared" si="50"/>
        <v>0</v>
      </c>
      <c r="H631" s="31">
        <f t="shared" si="51"/>
        <v>0</v>
      </c>
      <c r="I631" s="33" t="str">
        <f t="shared" si="52"/>
        <v/>
      </c>
    </row>
    <row r="632" spans="1:9">
      <c r="A632" s="28">
        <v>200</v>
      </c>
      <c r="B632" s="28"/>
      <c r="C632" s="28"/>
      <c r="D632" s="29"/>
      <c r="E632" s="30">
        <v>0.2</v>
      </c>
      <c r="F632" s="30">
        <f t="shared" si="49"/>
        <v>0</v>
      </c>
      <c r="G632" s="30">
        <f t="shared" si="50"/>
        <v>0</v>
      </c>
      <c r="H632" s="31">
        <f t="shared" si="51"/>
        <v>0</v>
      </c>
      <c r="I632" s="33" t="str">
        <f t="shared" si="52"/>
        <v/>
      </c>
    </row>
    <row r="633" spans="1:9">
      <c r="A633" s="28">
        <v>200</v>
      </c>
      <c r="B633" s="28"/>
      <c r="C633" s="28"/>
      <c r="D633" s="29"/>
      <c r="E633" s="30">
        <v>0.2</v>
      </c>
      <c r="F633" s="30">
        <f t="shared" si="49"/>
        <v>0</v>
      </c>
      <c r="G633" s="30">
        <f t="shared" si="50"/>
        <v>0</v>
      </c>
      <c r="H633" s="31">
        <f t="shared" si="51"/>
        <v>0</v>
      </c>
      <c r="I633" s="33" t="str">
        <f t="shared" si="52"/>
        <v/>
      </c>
    </row>
    <row r="634" spans="1:9">
      <c r="A634" s="28">
        <v>200</v>
      </c>
      <c r="B634" s="28"/>
      <c r="C634" s="28"/>
      <c r="D634" s="29"/>
      <c r="E634" s="30">
        <v>0.2</v>
      </c>
      <c r="F634" s="30">
        <f t="shared" si="49"/>
        <v>0</v>
      </c>
      <c r="G634" s="30">
        <f t="shared" si="50"/>
        <v>0</v>
      </c>
      <c r="H634" s="31">
        <f t="shared" si="51"/>
        <v>0</v>
      </c>
      <c r="I634" s="33" t="str">
        <f t="shared" si="52"/>
        <v/>
      </c>
    </row>
    <row r="635" spans="1:9">
      <c r="A635" s="28">
        <v>200</v>
      </c>
      <c r="B635" s="28"/>
      <c r="C635" s="28"/>
      <c r="D635" s="29"/>
      <c r="E635" s="30">
        <v>0.2</v>
      </c>
      <c r="F635" s="30">
        <f t="shared" si="49"/>
        <v>0</v>
      </c>
      <c r="G635" s="30">
        <f t="shared" si="50"/>
        <v>0</v>
      </c>
      <c r="H635" s="31">
        <f t="shared" si="51"/>
        <v>0</v>
      </c>
      <c r="I635" s="33" t="str">
        <f t="shared" si="52"/>
        <v/>
      </c>
    </row>
    <row r="636" spans="1:9">
      <c r="A636" s="28">
        <v>200</v>
      </c>
      <c r="B636" s="28"/>
      <c r="C636" s="28"/>
      <c r="D636" s="29"/>
      <c r="E636" s="30">
        <v>0.2</v>
      </c>
      <c r="F636" s="30">
        <f t="shared" si="49"/>
        <v>0</v>
      </c>
      <c r="G636" s="30">
        <f t="shared" si="50"/>
        <v>0</v>
      </c>
      <c r="H636" s="31">
        <f t="shared" si="51"/>
        <v>0</v>
      </c>
      <c r="I636" s="33" t="str">
        <f t="shared" si="52"/>
        <v/>
      </c>
    </row>
    <row r="637" spans="1:9">
      <c r="A637" s="28">
        <v>200</v>
      </c>
      <c r="B637" s="28"/>
      <c r="C637" s="28"/>
      <c r="D637" s="29"/>
      <c r="E637" s="30">
        <v>0.2</v>
      </c>
      <c r="F637" s="30">
        <f t="shared" si="49"/>
        <v>0</v>
      </c>
      <c r="G637" s="30">
        <f t="shared" si="50"/>
        <v>0</v>
      </c>
      <c r="H637" s="31">
        <f t="shared" si="51"/>
        <v>0</v>
      </c>
      <c r="I637" s="33" t="str">
        <f t="shared" si="52"/>
        <v/>
      </c>
    </row>
    <row r="638" spans="1:9">
      <c r="A638" s="28">
        <v>200</v>
      </c>
      <c r="B638" s="28"/>
      <c r="C638" s="28"/>
      <c r="D638" s="29"/>
      <c r="E638" s="30">
        <v>0.2</v>
      </c>
      <c r="F638" s="30">
        <f t="shared" si="49"/>
        <v>0</v>
      </c>
      <c r="G638" s="30">
        <f t="shared" si="50"/>
        <v>0</v>
      </c>
      <c r="H638" s="31">
        <f t="shared" si="51"/>
        <v>0</v>
      </c>
      <c r="I638" s="33" t="str">
        <f t="shared" si="52"/>
        <v/>
      </c>
    </row>
    <row r="639" spans="1:9">
      <c r="A639" s="28">
        <v>200</v>
      </c>
      <c r="B639" s="28"/>
      <c r="C639" s="28"/>
      <c r="D639" s="29"/>
      <c r="E639" s="30">
        <v>0.2</v>
      </c>
      <c r="F639" s="30">
        <f t="shared" si="49"/>
        <v>0</v>
      </c>
      <c r="G639" s="30">
        <f t="shared" si="50"/>
        <v>0</v>
      </c>
      <c r="H639" s="31">
        <f t="shared" si="51"/>
        <v>0</v>
      </c>
      <c r="I639" s="33" t="str">
        <f t="shared" si="52"/>
        <v/>
      </c>
    </row>
    <row r="640" spans="1:9">
      <c r="A640" s="28">
        <v>200</v>
      </c>
      <c r="B640" s="28"/>
      <c r="C640" s="28"/>
      <c r="D640" s="29"/>
      <c r="E640" s="30">
        <v>0.2</v>
      </c>
      <c r="F640" s="30">
        <f t="shared" si="49"/>
        <v>0</v>
      </c>
      <c r="G640" s="30">
        <f t="shared" si="50"/>
        <v>0</v>
      </c>
      <c r="H640" s="31">
        <f t="shared" si="51"/>
        <v>0</v>
      </c>
      <c r="I640" s="33" t="str">
        <f t="shared" si="52"/>
        <v/>
      </c>
    </row>
    <row r="641" spans="1:9">
      <c r="A641" s="28">
        <v>200</v>
      </c>
      <c r="B641" s="28"/>
      <c r="C641" s="28"/>
      <c r="D641" s="29"/>
      <c r="E641" s="30">
        <v>0.2</v>
      </c>
      <c r="F641" s="30">
        <f t="shared" si="49"/>
        <v>0</v>
      </c>
      <c r="G641" s="30">
        <f t="shared" si="50"/>
        <v>0</v>
      </c>
      <c r="H641" s="31">
        <f t="shared" si="51"/>
        <v>0</v>
      </c>
      <c r="I641" s="33" t="str">
        <f t="shared" si="52"/>
        <v/>
      </c>
    </row>
    <row r="642" spans="1:9">
      <c r="A642" s="28">
        <v>200</v>
      </c>
      <c r="B642" s="28"/>
      <c r="C642" s="28"/>
      <c r="D642" s="29"/>
      <c r="E642" s="30">
        <v>0.2</v>
      </c>
      <c r="F642" s="30">
        <f t="shared" si="49"/>
        <v>0</v>
      </c>
      <c r="G642" s="30">
        <f t="shared" si="50"/>
        <v>0</v>
      </c>
      <c r="H642" s="31">
        <f t="shared" si="51"/>
        <v>0</v>
      </c>
      <c r="I642" s="33" t="str">
        <f t="shared" si="52"/>
        <v/>
      </c>
    </row>
    <row r="643" spans="1:9">
      <c r="A643" s="28">
        <v>200</v>
      </c>
      <c r="B643" s="28"/>
      <c r="C643" s="28"/>
      <c r="D643" s="29"/>
      <c r="E643" s="30">
        <v>0.2</v>
      </c>
      <c r="F643" s="30">
        <f t="shared" si="49"/>
        <v>0</v>
      </c>
      <c r="G643" s="30">
        <f t="shared" si="50"/>
        <v>0</v>
      </c>
      <c r="H643" s="31">
        <f t="shared" si="51"/>
        <v>0</v>
      </c>
      <c r="I643" s="33" t="str">
        <f t="shared" si="52"/>
        <v/>
      </c>
    </row>
    <row r="644" spans="1:9">
      <c r="A644" s="28">
        <v>200</v>
      </c>
      <c r="B644" s="28"/>
      <c r="C644" s="28"/>
      <c r="D644" s="29"/>
      <c r="E644" s="30">
        <v>0.2</v>
      </c>
      <c r="F644" s="30">
        <f t="shared" si="49"/>
        <v>0</v>
      </c>
      <c r="G644" s="30">
        <f t="shared" si="50"/>
        <v>0</v>
      </c>
      <c r="H644" s="31">
        <f t="shared" si="51"/>
        <v>0</v>
      </c>
      <c r="I644" s="33" t="str">
        <f t="shared" si="52"/>
        <v/>
      </c>
    </row>
    <row r="645" spans="1:9">
      <c r="A645" s="28">
        <v>200</v>
      </c>
      <c r="B645" s="28"/>
      <c r="C645" s="28"/>
      <c r="D645" s="29"/>
      <c r="E645" s="30">
        <v>0.2</v>
      </c>
      <c r="F645" s="30">
        <f t="shared" si="49"/>
        <v>0</v>
      </c>
      <c r="G645" s="30">
        <f t="shared" si="50"/>
        <v>0</v>
      </c>
      <c r="H645" s="31">
        <f t="shared" si="51"/>
        <v>0</v>
      </c>
      <c r="I645" s="33" t="str">
        <f t="shared" si="52"/>
        <v/>
      </c>
    </row>
    <row r="646" spans="1:9">
      <c r="A646" s="28">
        <v>200</v>
      </c>
      <c r="B646" s="28"/>
      <c r="C646" s="28"/>
      <c r="D646" s="29"/>
      <c r="E646" s="30">
        <v>0.2</v>
      </c>
      <c r="F646" s="30">
        <f t="shared" si="49"/>
        <v>0</v>
      </c>
      <c r="G646" s="30">
        <f t="shared" si="50"/>
        <v>0</v>
      </c>
      <c r="H646" s="31">
        <f t="shared" si="51"/>
        <v>0</v>
      </c>
      <c r="I646" s="33" t="str">
        <f t="shared" si="52"/>
        <v/>
      </c>
    </row>
    <row r="647" spans="1:9">
      <c r="A647" s="28">
        <v>200</v>
      </c>
      <c r="B647" s="28"/>
      <c r="C647" s="28"/>
      <c r="D647" s="29"/>
      <c r="E647" s="30">
        <v>0.2</v>
      </c>
      <c r="F647" s="30">
        <f t="shared" si="49"/>
        <v>0</v>
      </c>
      <c r="G647" s="30">
        <f t="shared" si="50"/>
        <v>0</v>
      </c>
      <c r="H647" s="31">
        <f t="shared" si="51"/>
        <v>0</v>
      </c>
      <c r="I647" s="33" t="str">
        <f t="shared" si="52"/>
        <v/>
      </c>
    </row>
    <row r="648" spans="1:9">
      <c r="A648" s="28">
        <v>200</v>
      </c>
      <c r="B648" s="28"/>
      <c r="C648" s="28"/>
      <c r="D648" s="29"/>
      <c r="E648" s="30">
        <v>0.2</v>
      </c>
      <c r="F648" s="30">
        <f t="shared" si="49"/>
        <v>0</v>
      </c>
      <c r="G648" s="30">
        <f t="shared" si="50"/>
        <v>0</v>
      </c>
      <c r="H648" s="31">
        <f t="shared" si="51"/>
        <v>0</v>
      </c>
      <c r="I648" s="33" t="str">
        <f t="shared" si="52"/>
        <v/>
      </c>
    </row>
    <row r="649" spans="1:9">
      <c r="A649" s="28">
        <v>200</v>
      </c>
      <c r="B649" s="28"/>
      <c r="C649" s="28"/>
      <c r="D649" s="29"/>
      <c r="E649" s="30">
        <v>0.2</v>
      </c>
      <c r="F649" s="30">
        <f t="shared" si="49"/>
        <v>0</v>
      </c>
      <c r="G649" s="30">
        <f t="shared" si="50"/>
        <v>0</v>
      </c>
      <c r="H649" s="31">
        <f t="shared" si="51"/>
        <v>0</v>
      </c>
      <c r="I649" s="33" t="str">
        <f t="shared" si="52"/>
        <v/>
      </c>
    </row>
    <row r="650" spans="1:9">
      <c r="A650" s="28">
        <v>200</v>
      </c>
      <c r="B650" s="28"/>
      <c r="C650" s="28"/>
      <c r="D650" s="29"/>
      <c r="E650" s="30">
        <v>0.2</v>
      </c>
      <c r="F650" s="30">
        <f t="shared" ref="F650:F713" si="53">ROUND(G650-D650,2)</f>
        <v>0</v>
      </c>
      <c r="G650" s="30">
        <f t="shared" ref="G650:G713" si="54">IF(D650&lt;=800,D650,IF(D650&gt;3552,ROUND(D650/0.888,2),MAX(ROUND((D650-112)/0.86,2),0)))</f>
        <v>0</v>
      </c>
      <c r="H650" s="31">
        <f t="shared" ref="H650:H713" si="55">IF(G650&gt;4000,ROUND(ROUND(ROUND(G650*0.8,2)*0.7,2)*20%,2),MAX(ROUND(ROUND((G650-800)*0.7,2)*E650,2),0))</f>
        <v>0</v>
      </c>
      <c r="I650" s="33" t="str">
        <f t="shared" ref="I650:I713" si="56">IF(F650=H650,"","计算有误")</f>
        <v/>
      </c>
    </row>
    <row r="651" spans="1:9">
      <c r="A651" s="28">
        <v>200</v>
      </c>
      <c r="B651" s="28"/>
      <c r="C651" s="28"/>
      <c r="D651" s="29"/>
      <c r="E651" s="30">
        <v>0.2</v>
      </c>
      <c r="F651" s="30">
        <f t="shared" si="53"/>
        <v>0</v>
      </c>
      <c r="G651" s="30">
        <f t="shared" si="54"/>
        <v>0</v>
      </c>
      <c r="H651" s="31">
        <f t="shared" si="55"/>
        <v>0</v>
      </c>
      <c r="I651" s="33" t="str">
        <f t="shared" si="56"/>
        <v/>
      </c>
    </row>
    <row r="652" spans="1:9">
      <c r="A652" s="28">
        <v>200</v>
      </c>
      <c r="B652" s="28"/>
      <c r="C652" s="28"/>
      <c r="D652" s="29"/>
      <c r="E652" s="30">
        <v>0.2</v>
      </c>
      <c r="F652" s="30">
        <f t="shared" si="53"/>
        <v>0</v>
      </c>
      <c r="G652" s="30">
        <f t="shared" si="54"/>
        <v>0</v>
      </c>
      <c r="H652" s="31">
        <f t="shared" si="55"/>
        <v>0</v>
      </c>
      <c r="I652" s="33" t="str">
        <f t="shared" si="56"/>
        <v/>
      </c>
    </row>
    <row r="653" spans="1:9">
      <c r="A653" s="28">
        <v>200</v>
      </c>
      <c r="B653" s="28"/>
      <c r="C653" s="28"/>
      <c r="D653" s="29"/>
      <c r="E653" s="30">
        <v>0.2</v>
      </c>
      <c r="F653" s="30">
        <f t="shared" si="53"/>
        <v>0</v>
      </c>
      <c r="G653" s="30">
        <f t="shared" si="54"/>
        <v>0</v>
      </c>
      <c r="H653" s="31">
        <f t="shared" si="55"/>
        <v>0</v>
      </c>
      <c r="I653" s="33" t="str">
        <f t="shared" si="56"/>
        <v/>
      </c>
    </row>
    <row r="654" spans="1:9">
      <c r="A654" s="28">
        <v>200</v>
      </c>
      <c r="B654" s="28"/>
      <c r="C654" s="28"/>
      <c r="D654" s="29"/>
      <c r="E654" s="30">
        <v>0.2</v>
      </c>
      <c r="F654" s="30">
        <f t="shared" si="53"/>
        <v>0</v>
      </c>
      <c r="G654" s="30">
        <f t="shared" si="54"/>
        <v>0</v>
      </c>
      <c r="H654" s="31">
        <f t="shared" si="55"/>
        <v>0</v>
      </c>
      <c r="I654" s="33" t="str">
        <f t="shared" si="56"/>
        <v/>
      </c>
    </row>
    <row r="655" spans="1:9">
      <c r="A655" s="28">
        <v>200</v>
      </c>
      <c r="B655" s="28"/>
      <c r="C655" s="28"/>
      <c r="D655" s="29"/>
      <c r="E655" s="30">
        <v>0.2</v>
      </c>
      <c r="F655" s="30">
        <f t="shared" si="53"/>
        <v>0</v>
      </c>
      <c r="G655" s="30">
        <f t="shared" si="54"/>
        <v>0</v>
      </c>
      <c r="H655" s="31">
        <f t="shared" si="55"/>
        <v>0</v>
      </c>
      <c r="I655" s="33" t="str">
        <f t="shared" si="56"/>
        <v/>
      </c>
    </row>
    <row r="656" spans="1:9">
      <c r="A656" s="28">
        <v>200</v>
      </c>
      <c r="B656" s="28"/>
      <c r="C656" s="28"/>
      <c r="D656" s="29"/>
      <c r="E656" s="30">
        <v>0.2</v>
      </c>
      <c r="F656" s="30">
        <f t="shared" si="53"/>
        <v>0</v>
      </c>
      <c r="G656" s="30">
        <f t="shared" si="54"/>
        <v>0</v>
      </c>
      <c r="H656" s="31">
        <f t="shared" si="55"/>
        <v>0</v>
      </c>
      <c r="I656" s="33" t="str">
        <f t="shared" si="56"/>
        <v/>
      </c>
    </row>
    <row r="657" spans="1:9">
      <c r="A657" s="28">
        <v>200</v>
      </c>
      <c r="B657" s="28"/>
      <c r="C657" s="28"/>
      <c r="D657" s="29"/>
      <c r="E657" s="30">
        <v>0.2</v>
      </c>
      <c r="F657" s="30">
        <f t="shared" si="53"/>
        <v>0</v>
      </c>
      <c r="G657" s="30">
        <f t="shared" si="54"/>
        <v>0</v>
      </c>
      <c r="H657" s="31">
        <f t="shared" si="55"/>
        <v>0</v>
      </c>
      <c r="I657" s="33" t="str">
        <f t="shared" si="56"/>
        <v/>
      </c>
    </row>
    <row r="658" spans="1:9">
      <c r="A658" s="28">
        <v>200</v>
      </c>
      <c r="B658" s="28"/>
      <c r="C658" s="28"/>
      <c r="D658" s="29"/>
      <c r="E658" s="30">
        <v>0.2</v>
      </c>
      <c r="F658" s="30">
        <f t="shared" si="53"/>
        <v>0</v>
      </c>
      <c r="G658" s="30">
        <f t="shared" si="54"/>
        <v>0</v>
      </c>
      <c r="H658" s="31">
        <f t="shared" si="55"/>
        <v>0</v>
      </c>
      <c r="I658" s="33" t="str">
        <f t="shared" si="56"/>
        <v/>
      </c>
    </row>
    <row r="659" spans="1:9">
      <c r="A659" s="28">
        <v>200</v>
      </c>
      <c r="B659" s="28"/>
      <c r="C659" s="28"/>
      <c r="D659" s="29"/>
      <c r="E659" s="30">
        <v>0.2</v>
      </c>
      <c r="F659" s="30">
        <f t="shared" si="53"/>
        <v>0</v>
      </c>
      <c r="G659" s="30">
        <f t="shared" si="54"/>
        <v>0</v>
      </c>
      <c r="H659" s="31">
        <f t="shared" si="55"/>
        <v>0</v>
      </c>
      <c r="I659" s="33" t="str">
        <f t="shared" si="56"/>
        <v/>
      </c>
    </row>
    <row r="660" spans="1:9">
      <c r="A660" s="28">
        <v>200</v>
      </c>
      <c r="B660" s="28"/>
      <c r="C660" s="28"/>
      <c r="D660" s="29"/>
      <c r="E660" s="30">
        <v>0.2</v>
      </c>
      <c r="F660" s="30">
        <f t="shared" si="53"/>
        <v>0</v>
      </c>
      <c r="G660" s="30">
        <f t="shared" si="54"/>
        <v>0</v>
      </c>
      <c r="H660" s="31">
        <f t="shared" si="55"/>
        <v>0</v>
      </c>
      <c r="I660" s="33" t="str">
        <f t="shared" si="56"/>
        <v/>
      </c>
    </row>
    <row r="661" spans="1:9">
      <c r="A661" s="28">
        <v>200</v>
      </c>
      <c r="B661" s="28"/>
      <c r="C661" s="28"/>
      <c r="D661" s="29"/>
      <c r="E661" s="30">
        <v>0.2</v>
      </c>
      <c r="F661" s="30">
        <f t="shared" si="53"/>
        <v>0</v>
      </c>
      <c r="G661" s="30">
        <f t="shared" si="54"/>
        <v>0</v>
      </c>
      <c r="H661" s="31">
        <f t="shared" si="55"/>
        <v>0</v>
      </c>
      <c r="I661" s="33" t="str">
        <f t="shared" si="56"/>
        <v/>
      </c>
    </row>
    <row r="662" spans="1:9">
      <c r="A662" s="28">
        <v>200</v>
      </c>
      <c r="B662" s="28"/>
      <c r="C662" s="28"/>
      <c r="D662" s="29"/>
      <c r="E662" s="30">
        <v>0.2</v>
      </c>
      <c r="F662" s="30">
        <f t="shared" si="53"/>
        <v>0</v>
      </c>
      <c r="G662" s="30">
        <f t="shared" si="54"/>
        <v>0</v>
      </c>
      <c r="H662" s="31">
        <f t="shared" si="55"/>
        <v>0</v>
      </c>
      <c r="I662" s="33" t="str">
        <f t="shared" si="56"/>
        <v/>
      </c>
    </row>
    <row r="663" spans="1:9">
      <c r="A663" s="28">
        <v>200</v>
      </c>
      <c r="B663" s="28"/>
      <c r="C663" s="28"/>
      <c r="D663" s="29"/>
      <c r="E663" s="30">
        <v>0.2</v>
      </c>
      <c r="F663" s="30">
        <f t="shared" si="53"/>
        <v>0</v>
      </c>
      <c r="G663" s="30">
        <f t="shared" si="54"/>
        <v>0</v>
      </c>
      <c r="H663" s="31">
        <f t="shared" si="55"/>
        <v>0</v>
      </c>
      <c r="I663" s="33" t="str">
        <f t="shared" si="56"/>
        <v/>
      </c>
    </row>
    <row r="664" spans="1:9">
      <c r="A664" s="28">
        <v>200</v>
      </c>
      <c r="B664" s="28"/>
      <c r="C664" s="28"/>
      <c r="D664" s="29"/>
      <c r="E664" s="30">
        <v>0.2</v>
      </c>
      <c r="F664" s="30">
        <f t="shared" si="53"/>
        <v>0</v>
      </c>
      <c r="G664" s="30">
        <f t="shared" si="54"/>
        <v>0</v>
      </c>
      <c r="H664" s="31">
        <f t="shared" si="55"/>
        <v>0</v>
      </c>
      <c r="I664" s="33" t="str">
        <f t="shared" si="56"/>
        <v/>
      </c>
    </row>
    <row r="665" spans="1:9">
      <c r="A665" s="28">
        <v>200</v>
      </c>
      <c r="B665" s="28"/>
      <c r="C665" s="28"/>
      <c r="D665" s="29"/>
      <c r="E665" s="30">
        <v>0.2</v>
      </c>
      <c r="F665" s="30">
        <f t="shared" si="53"/>
        <v>0</v>
      </c>
      <c r="G665" s="30">
        <f t="shared" si="54"/>
        <v>0</v>
      </c>
      <c r="H665" s="31">
        <f t="shared" si="55"/>
        <v>0</v>
      </c>
      <c r="I665" s="33" t="str">
        <f t="shared" si="56"/>
        <v/>
      </c>
    </row>
    <row r="666" spans="1:9">
      <c r="A666" s="28">
        <v>200</v>
      </c>
      <c r="B666" s="28"/>
      <c r="C666" s="28"/>
      <c r="D666" s="29"/>
      <c r="E666" s="30">
        <v>0.2</v>
      </c>
      <c r="F666" s="30">
        <f t="shared" si="53"/>
        <v>0</v>
      </c>
      <c r="G666" s="30">
        <f t="shared" si="54"/>
        <v>0</v>
      </c>
      <c r="H666" s="31">
        <f t="shared" si="55"/>
        <v>0</v>
      </c>
      <c r="I666" s="33" t="str">
        <f t="shared" si="56"/>
        <v/>
      </c>
    </row>
    <row r="667" spans="1:9">
      <c r="A667" s="28">
        <v>200</v>
      </c>
      <c r="B667" s="28"/>
      <c r="C667" s="28"/>
      <c r="D667" s="29"/>
      <c r="E667" s="30">
        <v>0.2</v>
      </c>
      <c r="F667" s="30">
        <f t="shared" si="53"/>
        <v>0</v>
      </c>
      <c r="G667" s="30">
        <f t="shared" si="54"/>
        <v>0</v>
      </c>
      <c r="H667" s="31">
        <f t="shared" si="55"/>
        <v>0</v>
      </c>
      <c r="I667" s="33" t="str">
        <f t="shared" si="56"/>
        <v/>
      </c>
    </row>
    <row r="668" spans="1:9">
      <c r="A668" s="28">
        <v>200</v>
      </c>
      <c r="B668" s="28"/>
      <c r="C668" s="28"/>
      <c r="D668" s="29"/>
      <c r="E668" s="30">
        <v>0.2</v>
      </c>
      <c r="F668" s="30">
        <f t="shared" si="53"/>
        <v>0</v>
      </c>
      <c r="G668" s="30">
        <f t="shared" si="54"/>
        <v>0</v>
      </c>
      <c r="H668" s="31">
        <f t="shared" si="55"/>
        <v>0</v>
      </c>
      <c r="I668" s="33" t="str">
        <f t="shared" si="56"/>
        <v/>
      </c>
    </row>
    <row r="669" spans="1:9">
      <c r="A669" s="28">
        <v>200</v>
      </c>
      <c r="B669" s="28"/>
      <c r="C669" s="28"/>
      <c r="D669" s="29"/>
      <c r="E669" s="30">
        <v>0.2</v>
      </c>
      <c r="F669" s="30">
        <f t="shared" si="53"/>
        <v>0</v>
      </c>
      <c r="G669" s="30">
        <f t="shared" si="54"/>
        <v>0</v>
      </c>
      <c r="H669" s="31">
        <f t="shared" si="55"/>
        <v>0</v>
      </c>
      <c r="I669" s="33" t="str">
        <f t="shared" si="56"/>
        <v/>
      </c>
    </row>
    <row r="670" spans="1:9">
      <c r="A670" s="28">
        <v>200</v>
      </c>
      <c r="B670" s="28"/>
      <c r="C670" s="28"/>
      <c r="D670" s="29"/>
      <c r="E670" s="30">
        <v>0.2</v>
      </c>
      <c r="F670" s="30">
        <f t="shared" si="53"/>
        <v>0</v>
      </c>
      <c r="G670" s="30">
        <f t="shared" si="54"/>
        <v>0</v>
      </c>
      <c r="H670" s="31">
        <f t="shared" si="55"/>
        <v>0</v>
      </c>
      <c r="I670" s="33" t="str">
        <f t="shared" si="56"/>
        <v/>
      </c>
    </row>
    <row r="671" spans="1:9">
      <c r="A671" s="28">
        <v>200</v>
      </c>
      <c r="B671" s="28"/>
      <c r="C671" s="28"/>
      <c r="D671" s="29"/>
      <c r="E671" s="30">
        <v>0.2</v>
      </c>
      <c r="F671" s="30">
        <f t="shared" si="53"/>
        <v>0</v>
      </c>
      <c r="G671" s="30">
        <f t="shared" si="54"/>
        <v>0</v>
      </c>
      <c r="H671" s="31">
        <f t="shared" si="55"/>
        <v>0</v>
      </c>
      <c r="I671" s="33" t="str">
        <f t="shared" si="56"/>
        <v/>
      </c>
    </row>
    <row r="672" spans="1:9">
      <c r="A672" s="28">
        <v>200</v>
      </c>
      <c r="B672" s="28"/>
      <c r="C672" s="28"/>
      <c r="D672" s="29"/>
      <c r="E672" s="30">
        <v>0.2</v>
      </c>
      <c r="F672" s="30">
        <f t="shared" si="53"/>
        <v>0</v>
      </c>
      <c r="G672" s="30">
        <f t="shared" si="54"/>
        <v>0</v>
      </c>
      <c r="H672" s="31">
        <f t="shared" si="55"/>
        <v>0</v>
      </c>
      <c r="I672" s="33" t="str">
        <f t="shared" si="56"/>
        <v/>
      </c>
    </row>
    <row r="673" spans="1:9">
      <c r="A673" s="28">
        <v>200</v>
      </c>
      <c r="B673" s="28"/>
      <c r="C673" s="28"/>
      <c r="D673" s="29"/>
      <c r="E673" s="30">
        <v>0.2</v>
      </c>
      <c r="F673" s="30">
        <f t="shared" si="53"/>
        <v>0</v>
      </c>
      <c r="G673" s="30">
        <f t="shared" si="54"/>
        <v>0</v>
      </c>
      <c r="H673" s="31">
        <f t="shared" si="55"/>
        <v>0</v>
      </c>
      <c r="I673" s="33" t="str">
        <f t="shared" si="56"/>
        <v/>
      </c>
    </row>
    <row r="674" spans="1:9">
      <c r="A674" s="28">
        <v>200</v>
      </c>
      <c r="B674" s="28"/>
      <c r="C674" s="28"/>
      <c r="D674" s="29"/>
      <c r="E674" s="30">
        <v>0.2</v>
      </c>
      <c r="F674" s="30">
        <f t="shared" si="53"/>
        <v>0</v>
      </c>
      <c r="G674" s="30">
        <f t="shared" si="54"/>
        <v>0</v>
      </c>
      <c r="H674" s="31">
        <f t="shared" si="55"/>
        <v>0</v>
      </c>
      <c r="I674" s="33" t="str">
        <f t="shared" si="56"/>
        <v/>
      </c>
    </row>
    <row r="675" spans="1:9">
      <c r="A675" s="28">
        <v>200</v>
      </c>
      <c r="B675" s="28"/>
      <c r="C675" s="28"/>
      <c r="D675" s="29"/>
      <c r="E675" s="30">
        <v>0.2</v>
      </c>
      <c r="F675" s="30">
        <f t="shared" si="53"/>
        <v>0</v>
      </c>
      <c r="G675" s="30">
        <f t="shared" si="54"/>
        <v>0</v>
      </c>
      <c r="H675" s="31">
        <f t="shared" si="55"/>
        <v>0</v>
      </c>
      <c r="I675" s="33" t="str">
        <f t="shared" si="56"/>
        <v/>
      </c>
    </row>
    <row r="676" spans="1:9">
      <c r="A676" s="28">
        <v>200</v>
      </c>
      <c r="B676" s="28"/>
      <c r="C676" s="28"/>
      <c r="D676" s="29"/>
      <c r="E676" s="30">
        <v>0.2</v>
      </c>
      <c r="F676" s="30">
        <f t="shared" si="53"/>
        <v>0</v>
      </c>
      <c r="G676" s="30">
        <f t="shared" si="54"/>
        <v>0</v>
      </c>
      <c r="H676" s="31">
        <f t="shared" si="55"/>
        <v>0</v>
      </c>
      <c r="I676" s="33" t="str">
        <f t="shared" si="56"/>
        <v/>
      </c>
    </row>
    <row r="677" spans="1:9">
      <c r="A677" s="28">
        <v>200</v>
      </c>
      <c r="B677" s="28"/>
      <c r="C677" s="28"/>
      <c r="D677" s="29"/>
      <c r="E677" s="30">
        <v>0.2</v>
      </c>
      <c r="F677" s="30">
        <f t="shared" si="53"/>
        <v>0</v>
      </c>
      <c r="G677" s="30">
        <f t="shared" si="54"/>
        <v>0</v>
      </c>
      <c r="H677" s="31">
        <f t="shared" si="55"/>
        <v>0</v>
      </c>
      <c r="I677" s="33" t="str">
        <f t="shared" si="56"/>
        <v/>
      </c>
    </row>
    <row r="678" spans="1:9">
      <c r="A678" s="28">
        <v>200</v>
      </c>
      <c r="B678" s="28"/>
      <c r="C678" s="28"/>
      <c r="D678" s="29"/>
      <c r="E678" s="30">
        <v>0.2</v>
      </c>
      <c r="F678" s="30">
        <f t="shared" si="53"/>
        <v>0</v>
      </c>
      <c r="G678" s="30">
        <f t="shared" si="54"/>
        <v>0</v>
      </c>
      <c r="H678" s="31">
        <f t="shared" si="55"/>
        <v>0</v>
      </c>
      <c r="I678" s="33" t="str">
        <f t="shared" si="56"/>
        <v/>
      </c>
    </row>
    <row r="679" spans="1:9">
      <c r="A679" s="28">
        <v>200</v>
      </c>
      <c r="B679" s="28"/>
      <c r="C679" s="28"/>
      <c r="D679" s="29"/>
      <c r="E679" s="30">
        <v>0.2</v>
      </c>
      <c r="F679" s="30">
        <f t="shared" si="53"/>
        <v>0</v>
      </c>
      <c r="G679" s="30">
        <f t="shared" si="54"/>
        <v>0</v>
      </c>
      <c r="H679" s="31">
        <f t="shared" si="55"/>
        <v>0</v>
      </c>
      <c r="I679" s="33" t="str">
        <f t="shared" si="56"/>
        <v/>
      </c>
    </row>
    <row r="680" spans="1:9">
      <c r="A680" s="28">
        <v>200</v>
      </c>
      <c r="B680" s="28"/>
      <c r="C680" s="28"/>
      <c r="D680" s="29"/>
      <c r="E680" s="30">
        <v>0.2</v>
      </c>
      <c r="F680" s="30">
        <f t="shared" si="53"/>
        <v>0</v>
      </c>
      <c r="G680" s="30">
        <f t="shared" si="54"/>
        <v>0</v>
      </c>
      <c r="H680" s="31">
        <f t="shared" si="55"/>
        <v>0</v>
      </c>
      <c r="I680" s="33" t="str">
        <f t="shared" si="56"/>
        <v/>
      </c>
    </row>
    <row r="681" spans="1:9">
      <c r="A681" s="28">
        <v>200</v>
      </c>
      <c r="B681" s="28"/>
      <c r="C681" s="28"/>
      <c r="D681" s="29"/>
      <c r="E681" s="30">
        <v>0.2</v>
      </c>
      <c r="F681" s="30">
        <f t="shared" si="53"/>
        <v>0</v>
      </c>
      <c r="G681" s="30">
        <f t="shared" si="54"/>
        <v>0</v>
      </c>
      <c r="H681" s="31">
        <f t="shared" si="55"/>
        <v>0</v>
      </c>
      <c r="I681" s="33" t="str">
        <f t="shared" si="56"/>
        <v/>
      </c>
    </row>
    <row r="682" spans="1:9">
      <c r="A682" s="28">
        <v>200</v>
      </c>
      <c r="B682" s="28"/>
      <c r="C682" s="28"/>
      <c r="D682" s="29"/>
      <c r="E682" s="30">
        <v>0.2</v>
      </c>
      <c r="F682" s="30">
        <f t="shared" si="53"/>
        <v>0</v>
      </c>
      <c r="G682" s="30">
        <f t="shared" si="54"/>
        <v>0</v>
      </c>
      <c r="H682" s="31">
        <f t="shared" si="55"/>
        <v>0</v>
      </c>
      <c r="I682" s="33" t="str">
        <f t="shared" si="56"/>
        <v/>
      </c>
    </row>
    <row r="683" spans="1:9">
      <c r="A683" s="28">
        <v>200</v>
      </c>
      <c r="B683" s="28"/>
      <c r="C683" s="28"/>
      <c r="D683" s="29"/>
      <c r="E683" s="30">
        <v>0.2</v>
      </c>
      <c r="F683" s="30">
        <f t="shared" si="53"/>
        <v>0</v>
      </c>
      <c r="G683" s="30">
        <f t="shared" si="54"/>
        <v>0</v>
      </c>
      <c r="H683" s="31">
        <f t="shared" si="55"/>
        <v>0</v>
      </c>
      <c r="I683" s="33" t="str">
        <f t="shared" si="56"/>
        <v/>
      </c>
    </row>
    <row r="684" spans="1:9">
      <c r="A684" s="28">
        <v>200</v>
      </c>
      <c r="B684" s="28"/>
      <c r="C684" s="28"/>
      <c r="D684" s="29"/>
      <c r="E684" s="30">
        <v>0.2</v>
      </c>
      <c r="F684" s="30">
        <f t="shared" si="53"/>
        <v>0</v>
      </c>
      <c r="G684" s="30">
        <f t="shared" si="54"/>
        <v>0</v>
      </c>
      <c r="H684" s="31">
        <f t="shared" si="55"/>
        <v>0</v>
      </c>
      <c r="I684" s="33" t="str">
        <f t="shared" si="56"/>
        <v/>
      </c>
    </row>
    <row r="685" spans="1:9">
      <c r="A685" s="28">
        <v>200</v>
      </c>
      <c r="B685" s="28"/>
      <c r="C685" s="28"/>
      <c r="D685" s="29"/>
      <c r="E685" s="30">
        <v>0.2</v>
      </c>
      <c r="F685" s="30">
        <f t="shared" si="53"/>
        <v>0</v>
      </c>
      <c r="G685" s="30">
        <f t="shared" si="54"/>
        <v>0</v>
      </c>
      <c r="H685" s="31">
        <f t="shared" si="55"/>
        <v>0</v>
      </c>
      <c r="I685" s="33" t="str">
        <f t="shared" si="56"/>
        <v/>
      </c>
    </row>
    <row r="686" spans="1:9">
      <c r="A686" s="28">
        <v>200</v>
      </c>
      <c r="B686" s="28"/>
      <c r="C686" s="28"/>
      <c r="D686" s="29"/>
      <c r="E686" s="30">
        <v>0.2</v>
      </c>
      <c r="F686" s="30">
        <f t="shared" si="53"/>
        <v>0</v>
      </c>
      <c r="G686" s="30">
        <f t="shared" si="54"/>
        <v>0</v>
      </c>
      <c r="H686" s="31">
        <f t="shared" si="55"/>
        <v>0</v>
      </c>
      <c r="I686" s="33" t="str">
        <f t="shared" si="56"/>
        <v/>
      </c>
    </row>
    <row r="687" spans="1:9">
      <c r="A687" s="28">
        <v>200</v>
      </c>
      <c r="B687" s="28"/>
      <c r="C687" s="28"/>
      <c r="D687" s="29"/>
      <c r="E687" s="30">
        <v>0.2</v>
      </c>
      <c r="F687" s="30">
        <f t="shared" si="53"/>
        <v>0</v>
      </c>
      <c r="G687" s="30">
        <f t="shared" si="54"/>
        <v>0</v>
      </c>
      <c r="H687" s="31">
        <f t="shared" si="55"/>
        <v>0</v>
      </c>
      <c r="I687" s="33" t="str">
        <f t="shared" si="56"/>
        <v/>
      </c>
    </row>
    <row r="688" spans="1:9">
      <c r="A688" s="28">
        <v>200</v>
      </c>
      <c r="B688" s="28"/>
      <c r="C688" s="28"/>
      <c r="D688" s="29"/>
      <c r="E688" s="30">
        <v>0.2</v>
      </c>
      <c r="F688" s="30">
        <f t="shared" si="53"/>
        <v>0</v>
      </c>
      <c r="G688" s="30">
        <f t="shared" si="54"/>
        <v>0</v>
      </c>
      <c r="H688" s="31">
        <f t="shared" si="55"/>
        <v>0</v>
      </c>
      <c r="I688" s="33" t="str">
        <f t="shared" si="56"/>
        <v/>
      </c>
    </row>
    <row r="689" spans="1:9">
      <c r="A689" s="28">
        <v>200</v>
      </c>
      <c r="B689" s="28"/>
      <c r="C689" s="28"/>
      <c r="D689" s="29"/>
      <c r="E689" s="30">
        <v>0.2</v>
      </c>
      <c r="F689" s="30">
        <f t="shared" si="53"/>
        <v>0</v>
      </c>
      <c r="G689" s="30">
        <f t="shared" si="54"/>
        <v>0</v>
      </c>
      <c r="H689" s="31">
        <f t="shared" si="55"/>
        <v>0</v>
      </c>
      <c r="I689" s="33" t="str">
        <f t="shared" si="56"/>
        <v/>
      </c>
    </row>
    <row r="690" spans="1:9">
      <c r="A690" s="28">
        <v>200</v>
      </c>
      <c r="B690" s="28"/>
      <c r="C690" s="28"/>
      <c r="D690" s="29"/>
      <c r="E690" s="30">
        <v>0.2</v>
      </c>
      <c r="F690" s="30">
        <f t="shared" si="53"/>
        <v>0</v>
      </c>
      <c r="G690" s="30">
        <f t="shared" si="54"/>
        <v>0</v>
      </c>
      <c r="H690" s="31">
        <f t="shared" si="55"/>
        <v>0</v>
      </c>
      <c r="I690" s="33" t="str">
        <f t="shared" si="56"/>
        <v/>
      </c>
    </row>
    <row r="691" spans="1:9">
      <c r="A691" s="28">
        <v>200</v>
      </c>
      <c r="B691" s="28"/>
      <c r="C691" s="28"/>
      <c r="D691" s="29"/>
      <c r="E691" s="30">
        <v>0.2</v>
      </c>
      <c r="F691" s="30">
        <f t="shared" si="53"/>
        <v>0</v>
      </c>
      <c r="G691" s="30">
        <f t="shared" si="54"/>
        <v>0</v>
      </c>
      <c r="H691" s="31">
        <f t="shared" si="55"/>
        <v>0</v>
      </c>
      <c r="I691" s="33" t="str">
        <f t="shared" si="56"/>
        <v/>
      </c>
    </row>
    <row r="692" spans="1:9">
      <c r="A692" s="28">
        <v>200</v>
      </c>
      <c r="B692" s="28"/>
      <c r="C692" s="28"/>
      <c r="D692" s="29"/>
      <c r="E692" s="30">
        <v>0.2</v>
      </c>
      <c r="F692" s="30">
        <f t="shared" si="53"/>
        <v>0</v>
      </c>
      <c r="G692" s="30">
        <f t="shared" si="54"/>
        <v>0</v>
      </c>
      <c r="H692" s="31">
        <f t="shared" si="55"/>
        <v>0</v>
      </c>
      <c r="I692" s="33" t="str">
        <f t="shared" si="56"/>
        <v/>
      </c>
    </row>
    <row r="693" spans="1:9">
      <c r="A693" s="28">
        <v>200</v>
      </c>
      <c r="B693" s="28"/>
      <c r="C693" s="28"/>
      <c r="D693" s="29"/>
      <c r="E693" s="30">
        <v>0.2</v>
      </c>
      <c r="F693" s="30">
        <f t="shared" si="53"/>
        <v>0</v>
      </c>
      <c r="G693" s="30">
        <f t="shared" si="54"/>
        <v>0</v>
      </c>
      <c r="H693" s="31">
        <f t="shared" si="55"/>
        <v>0</v>
      </c>
      <c r="I693" s="33" t="str">
        <f t="shared" si="56"/>
        <v/>
      </c>
    </row>
    <row r="694" spans="1:9">
      <c r="A694" s="28">
        <v>200</v>
      </c>
      <c r="B694" s="28"/>
      <c r="C694" s="28"/>
      <c r="D694" s="29"/>
      <c r="E694" s="30">
        <v>0.2</v>
      </c>
      <c r="F694" s="30">
        <f t="shared" si="53"/>
        <v>0</v>
      </c>
      <c r="G694" s="30">
        <f t="shared" si="54"/>
        <v>0</v>
      </c>
      <c r="H694" s="31">
        <f t="shared" si="55"/>
        <v>0</v>
      </c>
      <c r="I694" s="33" t="str">
        <f t="shared" si="56"/>
        <v/>
      </c>
    </row>
    <row r="695" spans="1:9">
      <c r="A695" s="28">
        <v>200</v>
      </c>
      <c r="B695" s="28"/>
      <c r="C695" s="28"/>
      <c r="D695" s="29"/>
      <c r="E695" s="30">
        <v>0.2</v>
      </c>
      <c r="F695" s="30">
        <f t="shared" si="53"/>
        <v>0</v>
      </c>
      <c r="G695" s="30">
        <f t="shared" si="54"/>
        <v>0</v>
      </c>
      <c r="H695" s="31">
        <f t="shared" si="55"/>
        <v>0</v>
      </c>
      <c r="I695" s="33" t="str">
        <f t="shared" si="56"/>
        <v/>
      </c>
    </row>
    <row r="696" spans="1:9">
      <c r="A696" s="28">
        <v>200</v>
      </c>
      <c r="B696" s="28"/>
      <c r="C696" s="28"/>
      <c r="D696" s="29"/>
      <c r="E696" s="30">
        <v>0.2</v>
      </c>
      <c r="F696" s="30">
        <f t="shared" si="53"/>
        <v>0</v>
      </c>
      <c r="G696" s="30">
        <f t="shared" si="54"/>
        <v>0</v>
      </c>
      <c r="H696" s="31">
        <f t="shared" si="55"/>
        <v>0</v>
      </c>
      <c r="I696" s="33" t="str">
        <f t="shared" si="56"/>
        <v/>
      </c>
    </row>
    <row r="697" spans="1:9">
      <c r="A697" s="28">
        <v>200</v>
      </c>
      <c r="B697" s="28"/>
      <c r="C697" s="28"/>
      <c r="D697" s="29"/>
      <c r="E697" s="30">
        <v>0.2</v>
      </c>
      <c r="F697" s="30">
        <f t="shared" si="53"/>
        <v>0</v>
      </c>
      <c r="G697" s="30">
        <f t="shared" si="54"/>
        <v>0</v>
      </c>
      <c r="H697" s="31">
        <f t="shared" si="55"/>
        <v>0</v>
      </c>
      <c r="I697" s="33" t="str">
        <f t="shared" si="56"/>
        <v/>
      </c>
    </row>
    <row r="698" spans="1:9">
      <c r="A698" s="28">
        <v>200</v>
      </c>
      <c r="B698" s="28"/>
      <c r="C698" s="28"/>
      <c r="D698" s="29"/>
      <c r="E698" s="30">
        <v>0.2</v>
      </c>
      <c r="F698" s="30">
        <f t="shared" si="53"/>
        <v>0</v>
      </c>
      <c r="G698" s="30">
        <f t="shared" si="54"/>
        <v>0</v>
      </c>
      <c r="H698" s="31">
        <f t="shared" si="55"/>
        <v>0</v>
      </c>
      <c r="I698" s="33" t="str">
        <f t="shared" si="56"/>
        <v/>
      </c>
    </row>
    <row r="699" spans="1:9">
      <c r="A699" s="28">
        <v>200</v>
      </c>
      <c r="B699" s="28"/>
      <c r="C699" s="28"/>
      <c r="D699" s="29"/>
      <c r="E699" s="30">
        <v>0.2</v>
      </c>
      <c r="F699" s="30">
        <f t="shared" si="53"/>
        <v>0</v>
      </c>
      <c r="G699" s="30">
        <f t="shared" si="54"/>
        <v>0</v>
      </c>
      <c r="H699" s="31">
        <f t="shared" si="55"/>
        <v>0</v>
      </c>
      <c r="I699" s="33" t="str">
        <f t="shared" si="56"/>
        <v/>
      </c>
    </row>
    <row r="700" spans="1:9">
      <c r="A700" s="28">
        <v>200</v>
      </c>
      <c r="B700" s="28"/>
      <c r="C700" s="28"/>
      <c r="D700" s="29"/>
      <c r="E700" s="30">
        <v>0.2</v>
      </c>
      <c r="F700" s="30">
        <f t="shared" si="53"/>
        <v>0</v>
      </c>
      <c r="G700" s="30">
        <f t="shared" si="54"/>
        <v>0</v>
      </c>
      <c r="H700" s="31">
        <f t="shared" si="55"/>
        <v>0</v>
      </c>
      <c r="I700" s="33" t="str">
        <f t="shared" si="56"/>
        <v/>
      </c>
    </row>
    <row r="701" spans="1:9">
      <c r="A701" s="28">
        <v>200</v>
      </c>
      <c r="B701" s="28"/>
      <c r="C701" s="28"/>
      <c r="D701" s="29"/>
      <c r="E701" s="30">
        <v>0.2</v>
      </c>
      <c r="F701" s="30">
        <f t="shared" si="53"/>
        <v>0</v>
      </c>
      <c r="G701" s="30">
        <f t="shared" si="54"/>
        <v>0</v>
      </c>
      <c r="H701" s="31">
        <f t="shared" si="55"/>
        <v>0</v>
      </c>
      <c r="I701" s="33" t="str">
        <f t="shared" si="56"/>
        <v/>
      </c>
    </row>
    <row r="702" spans="1:9">
      <c r="A702" s="28">
        <v>200</v>
      </c>
      <c r="B702" s="28"/>
      <c r="C702" s="28"/>
      <c r="D702" s="29"/>
      <c r="E702" s="30">
        <v>0.2</v>
      </c>
      <c r="F702" s="30">
        <f t="shared" si="53"/>
        <v>0</v>
      </c>
      <c r="G702" s="30">
        <f t="shared" si="54"/>
        <v>0</v>
      </c>
      <c r="H702" s="31">
        <f t="shared" si="55"/>
        <v>0</v>
      </c>
      <c r="I702" s="33" t="str">
        <f t="shared" si="56"/>
        <v/>
      </c>
    </row>
    <row r="703" spans="1:9">
      <c r="A703" s="28">
        <v>200</v>
      </c>
      <c r="B703" s="28"/>
      <c r="C703" s="28"/>
      <c r="D703" s="29"/>
      <c r="E703" s="30">
        <v>0.2</v>
      </c>
      <c r="F703" s="30">
        <f t="shared" si="53"/>
        <v>0</v>
      </c>
      <c r="G703" s="30">
        <f t="shared" si="54"/>
        <v>0</v>
      </c>
      <c r="H703" s="31">
        <f t="shared" si="55"/>
        <v>0</v>
      </c>
      <c r="I703" s="33" t="str">
        <f t="shared" si="56"/>
        <v/>
      </c>
    </row>
    <row r="704" spans="1:9">
      <c r="A704" s="28">
        <v>200</v>
      </c>
      <c r="B704" s="28"/>
      <c r="C704" s="28"/>
      <c r="D704" s="29"/>
      <c r="E704" s="30">
        <v>0.2</v>
      </c>
      <c r="F704" s="30">
        <f t="shared" si="53"/>
        <v>0</v>
      </c>
      <c r="G704" s="30">
        <f t="shared" si="54"/>
        <v>0</v>
      </c>
      <c r="H704" s="31">
        <f t="shared" si="55"/>
        <v>0</v>
      </c>
      <c r="I704" s="33" t="str">
        <f t="shared" si="56"/>
        <v/>
      </c>
    </row>
    <row r="705" spans="1:9">
      <c r="A705" s="28">
        <v>200</v>
      </c>
      <c r="B705" s="28"/>
      <c r="C705" s="28"/>
      <c r="D705" s="29"/>
      <c r="E705" s="30">
        <v>0.2</v>
      </c>
      <c r="F705" s="30">
        <f t="shared" si="53"/>
        <v>0</v>
      </c>
      <c r="G705" s="30">
        <f t="shared" si="54"/>
        <v>0</v>
      </c>
      <c r="H705" s="31">
        <f t="shared" si="55"/>
        <v>0</v>
      </c>
      <c r="I705" s="33" t="str">
        <f t="shared" si="56"/>
        <v/>
      </c>
    </row>
    <row r="706" spans="1:9">
      <c r="A706" s="28">
        <v>200</v>
      </c>
      <c r="B706" s="28"/>
      <c r="C706" s="28"/>
      <c r="D706" s="29"/>
      <c r="E706" s="30">
        <v>0.2</v>
      </c>
      <c r="F706" s="30">
        <f t="shared" si="53"/>
        <v>0</v>
      </c>
      <c r="G706" s="30">
        <f t="shared" si="54"/>
        <v>0</v>
      </c>
      <c r="H706" s="31">
        <f t="shared" si="55"/>
        <v>0</v>
      </c>
      <c r="I706" s="33" t="str">
        <f t="shared" si="56"/>
        <v/>
      </c>
    </row>
    <row r="707" spans="1:9">
      <c r="A707" s="28">
        <v>200</v>
      </c>
      <c r="B707" s="28"/>
      <c r="C707" s="28"/>
      <c r="D707" s="29"/>
      <c r="E707" s="30">
        <v>0.2</v>
      </c>
      <c r="F707" s="30">
        <f t="shared" si="53"/>
        <v>0</v>
      </c>
      <c r="G707" s="30">
        <f t="shared" si="54"/>
        <v>0</v>
      </c>
      <c r="H707" s="31">
        <f t="shared" si="55"/>
        <v>0</v>
      </c>
      <c r="I707" s="33" t="str">
        <f t="shared" si="56"/>
        <v/>
      </c>
    </row>
    <row r="708" spans="1:9">
      <c r="A708" s="28">
        <v>200</v>
      </c>
      <c r="B708" s="28"/>
      <c r="C708" s="28"/>
      <c r="D708" s="29"/>
      <c r="E708" s="30">
        <v>0.2</v>
      </c>
      <c r="F708" s="30">
        <f t="shared" si="53"/>
        <v>0</v>
      </c>
      <c r="G708" s="30">
        <f t="shared" si="54"/>
        <v>0</v>
      </c>
      <c r="H708" s="31">
        <f t="shared" si="55"/>
        <v>0</v>
      </c>
      <c r="I708" s="33" t="str">
        <f t="shared" si="56"/>
        <v/>
      </c>
    </row>
    <row r="709" spans="1:9">
      <c r="A709" s="28">
        <v>200</v>
      </c>
      <c r="B709" s="28"/>
      <c r="C709" s="28"/>
      <c r="D709" s="29"/>
      <c r="E709" s="30">
        <v>0.2</v>
      </c>
      <c r="F709" s="30">
        <f t="shared" si="53"/>
        <v>0</v>
      </c>
      <c r="G709" s="30">
        <f t="shared" si="54"/>
        <v>0</v>
      </c>
      <c r="H709" s="31">
        <f t="shared" si="55"/>
        <v>0</v>
      </c>
      <c r="I709" s="33" t="str">
        <f t="shared" si="56"/>
        <v/>
      </c>
    </row>
    <row r="710" spans="1:9">
      <c r="A710" s="28">
        <v>200</v>
      </c>
      <c r="B710" s="28"/>
      <c r="C710" s="28"/>
      <c r="D710" s="29"/>
      <c r="E710" s="30">
        <v>0.2</v>
      </c>
      <c r="F710" s="30">
        <f t="shared" si="53"/>
        <v>0</v>
      </c>
      <c r="G710" s="30">
        <f t="shared" si="54"/>
        <v>0</v>
      </c>
      <c r="H710" s="31">
        <f t="shared" si="55"/>
        <v>0</v>
      </c>
      <c r="I710" s="33" t="str">
        <f t="shared" si="56"/>
        <v/>
      </c>
    </row>
    <row r="711" spans="1:9">
      <c r="A711" s="28">
        <v>200</v>
      </c>
      <c r="B711" s="28"/>
      <c r="C711" s="28"/>
      <c r="D711" s="29"/>
      <c r="E711" s="30">
        <v>0.2</v>
      </c>
      <c r="F711" s="30">
        <f t="shared" si="53"/>
        <v>0</v>
      </c>
      <c r="G711" s="30">
        <f t="shared" si="54"/>
        <v>0</v>
      </c>
      <c r="H711" s="31">
        <f t="shared" si="55"/>
        <v>0</v>
      </c>
      <c r="I711" s="33" t="str">
        <f t="shared" si="56"/>
        <v/>
      </c>
    </row>
    <row r="712" spans="1:9">
      <c r="A712" s="28">
        <v>200</v>
      </c>
      <c r="B712" s="28"/>
      <c r="C712" s="28"/>
      <c r="D712" s="29"/>
      <c r="E712" s="30">
        <v>0.2</v>
      </c>
      <c r="F712" s="30">
        <f t="shared" si="53"/>
        <v>0</v>
      </c>
      <c r="G712" s="30">
        <f t="shared" si="54"/>
        <v>0</v>
      </c>
      <c r="H712" s="31">
        <f t="shared" si="55"/>
        <v>0</v>
      </c>
      <c r="I712" s="33" t="str">
        <f t="shared" si="56"/>
        <v/>
      </c>
    </row>
    <row r="713" spans="1:9">
      <c r="A713" s="28">
        <v>200</v>
      </c>
      <c r="B713" s="28"/>
      <c r="C713" s="28"/>
      <c r="D713" s="29"/>
      <c r="E713" s="30">
        <v>0.2</v>
      </c>
      <c r="F713" s="30">
        <f t="shared" si="53"/>
        <v>0</v>
      </c>
      <c r="G713" s="30">
        <f t="shared" si="54"/>
        <v>0</v>
      </c>
      <c r="H713" s="31">
        <f t="shared" si="55"/>
        <v>0</v>
      </c>
      <c r="I713" s="33" t="str">
        <f t="shared" si="56"/>
        <v/>
      </c>
    </row>
    <row r="714" spans="1:9">
      <c r="A714" s="28">
        <v>200</v>
      </c>
      <c r="B714" s="28"/>
      <c r="C714" s="28"/>
      <c r="D714" s="29"/>
      <c r="E714" s="30">
        <v>0.2</v>
      </c>
      <c r="F714" s="30">
        <f t="shared" ref="F714:F777" si="57">ROUND(G714-D714,2)</f>
        <v>0</v>
      </c>
      <c r="G714" s="30">
        <f t="shared" ref="G714:G777" si="58">IF(D714&lt;=800,D714,IF(D714&gt;3552,ROUND(D714/0.888,2),MAX(ROUND((D714-112)/0.86,2),0)))</f>
        <v>0</v>
      </c>
      <c r="H714" s="31">
        <f t="shared" ref="H714:H777" si="59">IF(G714&gt;4000,ROUND(ROUND(ROUND(G714*0.8,2)*0.7,2)*20%,2),MAX(ROUND(ROUND((G714-800)*0.7,2)*E714,2),0))</f>
        <v>0</v>
      </c>
      <c r="I714" s="33" t="str">
        <f t="shared" ref="I714:I777" si="60">IF(F714=H714,"","计算有误")</f>
        <v/>
      </c>
    </row>
    <row r="715" spans="1:9">
      <c r="A715" s="28">
        <v>200</v>
      </c>
      <c r="B715" s="28"/>
      <c r="C715" s="28"/>
      <c r="D715" s="29"/>
      <c r="E715" s="30">
        <v>0.2</v>
      </c>
      <c r="F715" s="30">
        <f t="shared" si="57"/>
        <v>0</v>
      </c>
      <c r="G715" s="30">
        <f t="shared" si="58"/>
        <v>0</v>
      </c>
      <c r="H715" s="31">
        <f t="shared" si="59"/>
        <v>0</v>
      </c>
      <c r="I715" s="33" t="str">
        <f t="shared" si="60"/>
        <v/>
      </c>
    </row>
    <row r="716" spans="1:9">
      <c r="A716" s="28">
        <v>200</v>
      </c>
      <c r="B716" s="28"/>
      <c r="C716" s="28"/>
      <c r="D716" s="29"/>
      <c r="E716" s="30">
        <v>0.2</v>
      </c>
      <c r="F716" s="30">
        <f t="shared" si="57"/>
        <v>0</v>
      </c>
      <c r="G716" s="30">
        <f t="shared" si="58"/>
        <v>0</v>
      </c>
      <c r="H716" s="31">
        <f t="shared" si="59"/>
        <v>0</v>
      </c>
      <c r="I716" s="33" t="str">
        <f t="shared" si="60"/>
        <v/>
      </c>
    </row>
    <row r="717" spans="1:9">
      <c r="A717" s="28">
        <v>200</v>
      </c>
      <c r="B717" s="28"/>
      <c r="C717" s="28"/>
      <c r="D717" s="29"/>
      <c r="E717" s="30">
        <v>0.2</v>
      </c>
      <c r="F717" s="30">
        <f t="shared" si="57"/>
        <v>0</v>
      </c>
      <c r="G717" s="30">
        <f t="shared" si="58"/>
        <v>0</v>
      </c>
      <c r="H717" s="31">
        <f t="shared" si="59"/>
        <v>0</v>
      </c>
      <c r="I717" s="33" t="str">
        <f t="shared" si="60"/>
        <v/>
      </c>
    </row>
    <row r="718" spans="1:9">
      <c r="A718" s="28">
        <v>200</v>
      </c>
      <c r="B718" s="28"/>
      <c r="C718" s="28"/>
      <c r="D718" s="29"/>
      <c r="E718" s="30">
        <v>0.2</v>
      </c>
      <c r="F718" s="30">
        <f t="shared" si="57"/>
        <v>0</v>
      </c>
      <c r="G718" s="30">
        <f t="shared" si="58"/>
        <v>0</v>
      </c>
      <c r="H718" s="31">
        <f t="shared" si="59"/>
        <v>0</v>
      </c>
      <c r="I718" s="33" t="str">
        <f t="shared" si="60"/>
        <v/>
      </c>
    </row>
    <row r="719" spans="1:9">
      <c r="A719" s="28">
        <v>200</v>
      </c>
      <c r="B719" s="28"/>
      <c r="C719" s="28"/>
      <c r="D719" s="29"/>
      <c r="E719" s="30">
        <v>0.2</v>
      </c>
      <c r="F719" s="30">
        <f t="shared" si="57"/>
        <v>0</v>
      </c>
      <c r="G719" s="30">
        <f t="shared" si="58"/>
        <v>0</v>
      </c>
      <c r="H719" s="31">
        <f t="shared" si="59"/>
        <v>0</v>
      </c>
      <c r="I719" s="33" t="str">
        <f t="shared" si="60"/>
        <v/>
      </c>
    </row>
    <row r="720" spans="1:9">
      <c r="A720" s="28">
        <v>200</v>
      </c>
      <c r="B720" s="28"/>
      <c r="C720" s="28"/>
      <c r="D720" s="29"/>
      <c r="E720" s="30">
        <v>0.2</v>
      </c>
      <c r="F720" s="30">
        <f t="shared" si="57"/>
        <v>0</v>
      </c>
      <c r="G720" s="30">
        <f t="shared" si="58"/>
        <v>0</v>
      </c>
      <c r="H720" s="31">
        <f t="shared" si="59"/>
        <v>0</v>
      </c>
      <c r="I720" s="33" t="str">
        <f t="shared" si="60"/>
        <v/>
      </c>
    </row>
    <row r="721" spans="1:9">
      <c r="A721" s="28">
        <v>200</v>
      </c>
      <c r="B721" s="28"/>
      <c r="C721" s="28"/>
      <c r="D721" s="29"/>
      <c r="E721" s="30">
        <v>0.2</v>
      </c>
      <c r="F721" s="30">
        <f t="shared" si="57"/>
        <v>0</v>
      </c>
      <c r="G721" s="30">
        <f t="shared" si="58"/>
        <v>0</v>
      </c>
      <c r="H721" s="31">
        <f t="shared" si="59"/>
        <v>0</v>
      </c>
      <c r="I721" s="33" t="str">
        <f t="shared" si="60"/>
        <v/>
      </c>
    </row>
    <row r="722" spans="1:9">
      <c r="A722" s="28">
        <v>200</v>
      </c>
      <c r="B722" s="28"/>
      <c r="C722" s="28"/>
      <c r="D722" s="29"/>
      <c r="E722" s="30">
        <v>0.2</v>
      </c>
      <c r="F722" s="30">
        <f t="shared" si="57"/>
        <v>0</v>
      </c>
      <c r="G722" s="30">
        <f t="shared" si="58"/>
        <v>0</v>
      </c>
      <c r="H722" s="31">
        <f t="shared" si="59"/>
        <v>0</v>
      </c>
      <c r="I722" s="33" t="str">
        <f t="shared" si="60"/>
        <v/>
      </c>
    </row>
    <row r="723" spans="1:9">
      <c r="A723" s="28">
        <v>200</v>
      </c>
      <c r="B723" s="28"/>
      <c r="C723" s="28"/>
      <c r="D723" s="29"/>
      <c r="E723" s="30">
        <v>0.2</v>
      </c>
      <c r="F723" s="30">
        <f t="shared" si="57"/>
        <v>0</v>
      </c>
      <c r="G723" s="30">
        <f t="shared" si="58"/>
        <v>0</v>
      </c>
      <c r="H723" s="31">
        <f t="shared" si="59"/>
        <v>0</v>
      </c>
      <c r="I723" s="33" t="str">
        <f t="shared" si="60"/>
        <v/>
      </c>
    </row>
    <row r="724" spans="1:9">
      <c r="A724" s="28">
        <v>200</v>
      </c>
      <c r="B724" s="28"/>
      <c r="C724" s="28"/>
      <c r="D724" s="29"/>
      <c r="E724" s="30">
        <v>0.2</v>
      </c>
      <c r="F724" s="30">
        <f t="shared" si="57"/>
        <v>0</v>
      </c>
      <c r="G724" s="30">
        <f t="shared" si="58"/>
        <v>0</v>
      </c>
      <c r="H724" s="31">
        <f t="shared" si="59"/>
        <v>0</v>
      </c>
      <c r="I724" s="33" t="str">
        <f t="shared" si="60"/>
        <v/>
      </c>
    </row>
    <row r="725" spans="1:9">
      <c r="A725" s="28">
        <v>200</v>
      </c>
      <c r="B725" s="28"/>
      <c r="C725" s="28"/>
      <c r="D725" s="29"/>
      <c r="E725" s="30">
        <v>0.2</v>
      </c>
      <c r="F725" s="30">
        <f t="shared" si="57"/>
        <v>0</v>
      </c>
      <c r="G725" s="30">
        <f t="shared" si="58"/>
        <v>0</v>
      </c>
      <c r="H725" s="31">
        <f t="shared" si="59"/>
        <v>0</v>
      </c>
      <c r="I725" s="33" t="str">
        <f t="shared" si="60"/>
        <v/>
      </c>
    </row>
    <row r="726" spans="1:9">
      <c r="A726" s="28">
        <v>200</v>
      </c>
      <c r="B726" s="28"/>
      <c r="C726" s="28"/>
      <c r="D726" s="29"/>
      <c r="E726" s="30">
        <v>0.2</v>
      </c>
      <c r="F726" s="30">
        <f t="shared" si="57"/>
        <v>0</v>
      </c>
      <c r="G726" s="30">
        <f t="shared" si="58"/>
        <v>0</v>
      </c>
      <c r="H726" s="31">
        <f t="shared" si="59"/>
        <v>0</v>
      </c>
      <c r="I726" s="33" t="str">
        <f t="shared" si="60"/>
        <v/>
      </c>
    </row>
    <row r="727" spans="1:9">
      <c r="A727" s="28">
        <v>200</v>
      </c>
      <c r="B727" s="28"/>
      <c r="C727" s="28"/>
      <c r="D727" s="29"/>
      <c r="E727" s="30">
        <v>0.2</v>
      </c>
      <c r="F727" s="30">
        <f t="shared" si="57"/>
        <v>0</v>
      </c>
      <c r="G727" s="30">
        <f t="shared" si="58"/>
        <v>0</v>
      </c>
      <c r="H727" s="31">
        <f t="shared" si="59"/>
        <v>0</v>
      </c>
      <c r="I727" s="33" t="str">
        <f t="shared" si="60"/>
        <v/>
      </c>
    </row>
    <row r="728" spans="1:9">
      <c r="A728" s="28">
        <v>200</v>
      </c>
      <c r="B728" s="28"/>
      <c r="C728" s="28"/>
      <c r="D728" s="29"/>
      <c r="E728" s="30">
        <v>0.2</v>
      </c>
      <c r="F728" s="30">
        <f t="shared" si="57"/>
        <v>0</v>
      </c>
      <c r="G728" s="30">
        <f t="shared" si="58"/>
        <v>0</v>
      </c>
      <c r="H728" s="31">
        <f t="shared" si="59"/>
        <v>0</v>
      </c>
      <c r="I728" s="33" t="str">
        <f t="shared" si="60"/>
        <v/>
      </c>
    </row>
    <row r="729" spans="1:9">
      <c r="A729" s="28">
        <v>200</v>
      </c>
      <c r="B729" s="28"/>
      <c r="C729" s="28"/>
      <c r="D729" s="29"/>
      <c r="E729" s="30">
        <v>0.2</v>
      </c>
      <c r="F729" s="30">
        <f t="shared" si="57"/>
        <v>0</v>
      </c>
      <c r="G729" s="30">
        <f t="shared" si="58"/>
        <v>0</v>
      </c>
      <c r="H729" s="31">
        <f t="shared" si="59"/>
        <v>0</v>
      </c>
      <c r="I729" s="33" t="str">
        <f t="shared" si="60"/>
        <v/>
      </c>
    </row>
    <row r="730" spans="1:9">
      <c r="A730" s="28">
        <v>200</v>
      </c>
      <c r="B730" s="28"/>
      <c r="C730" s="28"/>
      <c r="D730" s="29"/>
      <c r="E730" s="30">
        <v>0.2</v>
      </c>
      <c r="F730" s="30">
        <f t="shared" si="57"/>
        <v>0</v>
      </c>
      <c r="G730" s="30">
        <f t="shared" si="58"/>
        <v>0</v>
      </c>
      <c r="H730" s="31">
        <f t="shared" si="59"/>
        <v>0</v>
      </c>
      <c r="I730" s="33" t="str">
        <f t="shared" si="60"/>
        <v/>
      </c>
    </row>
    <row r="731" spans="1:9">
      <c r="A731" s="28">
        <v>200</v>
      </c>
      <c r="B731" s="28"/>
      <c r="C731" s="28"/>
      <c r="D731" s="29"/>
      <c r="E731" s="30">
        <v>0.2</v>
      </c>
      <c r="F731" s="30">
        <f t="shared" si="57"/>
        <v>0</v>
      </c>
      <c r="G731" s="30">
        <f t="shared" si="58"/>
        <v>0</v>
      </c>
      <c r="H731" s="31">
        <f t="shared" si="59"/>
        <v>0</v>
      </c>
      <c r="I731" s="33" t="str">
        <f t="shared" si="60"/>
        <v/>
      </c>
    </row>
    <row r="732" spans="1:9">
      <c r="A732" s="28">
        <v>200</v>
      </c>
      <c r="B732" s="28"/>
      <c r="C732" s="28"/>
      <c r="D732" s="29"/>
      <c r="E732" s="30">
        <v>0.2</v>
      </c>
      <c r="F732" s="30">
        <f t="shared" si="57"/>
        <v>0</v>
      </c>
      <c r="G732" s="30">
        <f t="shared" si="58"/>
        <v>0</v>
      </c>
      <c r="H732" s="31">
        <f t="shared" si="59"/>
        <v>0</v>
      </c>
      <c r="I732" s="33" t="str">
        <f t="shared" si="60"/>
        <v/>
      </c>
    </row>
    <row r="733" spans="1:9">
      <c r="A733" s="28">
        <v>200</v>
      </c>
      <c r="B733" s="28"/>
      <c r="C733" s="28"/>
      <c r="D733" s="29"/>
      <c r="E733" s="30">
        <v>0.2</v>
      </c>
      <c r="F733" s="30">
        <f t="shared" si="57"/>
        <v>0</v>
      </c>
      <c r="G733" s="30">
        <f t="shared" si="58"/>
        <v>0</v>
      </c>
      <c r="H733" s="31">
        <f t="shared" si="59"/>
        <v>0</v>
      </c>
      <c r="I733" s="33" t="str">
        <f t="shared" si="60"/>
        <v/>
      </c>
    </row>
    <row r="734" spans="1:9">
      <c r="A734" s="28">
        <v>200</v>
      </c>
      <c r="B734" s="28"/>
      <c r="C734" s="28"/>
      <c r="D734" s="29"/>
      <c r="E734" s="30">
        <v>0.2</v>
      </c>
      <c r="F734" s="30">
        <f t="shared" si="57"/>
        <v>0</v>
      </c>
      <c r="G734" s="30">
        <f t="shared" si="58"/>
        <v>0</v>
      </c>
      <c r="H734" s="31">
        <f t="shared" si="59"/>
        <v>0</v>
      </c>
      <c r="I734" s="33" t="str">
        <f t="shared" si="60"/>
        <v/>
      </c>
    </row>
    <row r="735" spans="1:9">
      <c r="A735" s="28">
        <v>200</v>
      </c>
      <c r="B735" s="28"/>
      <c r="C735" s="28"/>
      <c r="D735" s="29"/>
      <c r="E735" s="30">
        <v>0.2</v>
      </c>
      <c r="F735" s="30">
        <f t="shared" si="57"/>
        <v>0</v>
      </c>
      <c r="G735" s="30">
        <f t="shared" si="58"/>
        <v>0</v>
      </c>
      <c r="H735" s="31">
        <f t="shared" si="59"/>
        <v>0</v>
      </c>
      <c r="I735" s="33" t="str">
        <f t="shared" si="60"/>
        <v/>
      </c>
    </row>
    <row r="736" spans="1:9">
      <c r="A736" s="28">
        <v>200</v>
      </c>
      <c r="B736" s="28"/>
      <c r="C736" s="28"/>
      <c r="D736" s="29"/>
      <c r="E736" s="30">
        <v>0.2</v>
      </c>
      <c r="F736" s="30">
        <f t="shared" si="57"/>
        <v>0</v>
      </c>
      <c r="G736" s="30">
        <f t="shared" si="58"/>
        <v>0</v>
      </c>
      <c r="H736" s="31">
        <f t="shared" si="59"/>
        <v>0</v>
      </c>
      <c r="I736" s="33" t="str">
        <f t="shared" si="60"/>
        <v/>
      </c>
    </row>
    <row r="737" spans="1:9">
      <c r="A737" s="28">
        <v>200</v>
      </c>
      <c r="B737" s="28"/>
      <c r="C737" s="28"/>
      <c r="D737" s="29"/>
      <c r="E737" s="30">
        <v>0.2</v>
      </c>
      <c r="F737" s="30">
        <f t="shared" si="57"/>
        <v>0</v>
      </c>
      <c r="G737" s="30">
        <f t="shared" si="58"/>
        <v>0</v>
      </c>
      <c r="H737" s="31">
        <f t="shared" si="59"/>
        <v>0</v>
      </c>
      <c r="I737" s="33" t="str">
        <f t="shared" si="60"/>
        <v/>
      </c>
    </row>
    <row r="738" spans="1:9">
      <c r="A738" s="28">
        <v>200</v>
      </c>
      <c r="B738" s="28"/>
      <c r="C738" s="28"/>
      <c r="D738" s="29"/>
      <c r="E738" s="30">
        <v>0.2</v>
      </c>
      <c r="F738" s="30">
        <f t="shared" si="57"/>
        <v>0</v>
      </c>
      <c r="G738" s="30">
        <f t="shared" si="58"/>
        <v>0</v>
      </c>
      <c r="H738" s="31">
        <f t="shared" si="59"/>
        <v>0</v>
      </c>
      <c r="I738" s="33" t="str">
        <f t="shared" si="60"/>
        <v/>
      </c>
    </row>
    <row r="739" spans="1:9">
      <c r="A739" s="28">
        <v>200</v>
      </c>
      <c r="B739" s="28"/>
      <c r="C739" s="28"/>
      <c r="D739" s="29"/>
      <c r="E739" s="30">
        <v>0.2</v>
      </c>
      <c r="F739" s="30">
        <f t="shared" si="57"/>
        <v>0</v>
      </c>
      <c r="G739" s="30">
        <f t="shared" si="58"/>
        <v>0</v>
      </c>
      <c r="H739" s="31">
        <f t="shared" si="59"/>
        <v>0</v>
      </c>
      <c r="I739" s="33" t="str">
        <f t="shared" si="60"/>
        <v/>
      </c>
    </row>
    <row r="740" spans="1:9">
      <c r="A740" s="28">
        <v>200</v>
      </c>
      <c r="B740" s="28"/>
      <c r="C740" s="28"/>
      <c r="D740" s="29"/>
      <c r="E740" s="30">
        <v>0.2</v>
      </c>
      <c r="F740" s="30">
        <f t="shared" si="57"/>
        <v>0</v>
      </c>
      <c r="G740" s="30">
        <f t="shared" si="58"/>
        <v>0</v>
      </c>
      <c r="H740" s="31">
        <f t="shared" si="59"/>
        <v>0</v>
      </c>
      <c r="I740" s="33" t="str">
        <f t="shared" si="60"/>
        <v/>
      </c>
    </row>
    <row r="741" spans="1:9">
      <c r="A741" s="28">
        <v>200</v>
      </c>
      <c r="B741" s="28"/>
      <c r="C741" s="28"/>
      <c r="D741" s="29"/>
      <c r="E741" s="30">
        <v>0.2</v>
      </c>
      <c r="F741" s="30">
        <f t="shared" si="57"/>
        <v>0</v>
      </c>
      <c r="G741" s="30">
        <f t="shared" si="58"/>
        <v>0</v>
      </c>
      <c r="H741" s="31">
        <f t="shared" si="59"/>
        <v>0</v>
      </c>
      <c r="I741" s="33" t="str">
        <f t="shared" si="60"/>
        <v/>
      </c>
    </row>
    <row r="742" spans="1:9">
      <c r="A742" s="28">
        <v>200</v>
      </c>
      <c r="B742" s="28"/>
      <c r="C742" s="28"/>
      <c r="D742" s="29"/>
      <c r="E742" s="30">
        <v>0.2</v>
      </c>
      <c r="F742" s="30">
        <f t="shared" si="57"/>
        <v>0</v>
      </c>
      <c r="G742" s="30">
        <f t="shared" si="58"/>
        <v>0</v>
      </c>
      <c r="H742" s="31">
        <f t="shared" si="59"/>
        <v>0</v>
      </c>
      <c r="I742" s="33" t="str">
        <f t="shared" si="60"/>
        <v/>
      </c>
    </row>
    <row r="743" spans="1:9">
      <c r="A743" s="28">
        <v>200</v>
      </c>
      <c r="B743" s="28"/>
      <c r="C743" s="28"/>
      <c r="D743" s="29"/>
      <c r="E743" s="30">
        <v>0.2</v>
      </c>
      <c r="F743" s="30">
        <f t="shared" si="57"/>
        <v>0</v>
      </c>
      <c r="G743" s="30">
        <f t="shared" si="58"/>
        <v>0</v>
      </c>
      <c r="H743" s="31">
        <f t="shared" si="59"/>
        <v>0</v>
      </c>
      <c r="I743" s="33" t="str">
        <f t="shared" si="60"/>
        <v/>
      </c>
    </row>
    <row r="744" spans="1:9">
      <c r="A744" s="28">
        <v>200</v>
      </c>
      <c r="B744" s="28"/>
      <c r="C744" s="28"/>
      <c r="D744" s="29"/>
      <c r="E744" s="30">
        <v>0.2</v>
      </c>
      <c r="F744" s="30">
        <f t="shared" si="57"/>
        <v>0</v>
      </c>
      <c r="G744" s="30">
        <f t="shared" si="58"/>
        <v>0</v>
      </c>
      <c r="H744" s="31">
        <f t="shared" si="59"/>
        <v>0</v>
      </c>
      <c r="I744" s="33" t="str">
        <f t="shared" si="60"/>
        <v/>
      </c>
    </row>
    <row r="745" spans="1:9">
      <c r="A745" s="28">
        <v>200</v>
      </c>
      <c r="B745" s="28"/>
      <c r="C745" s="28"/>
      <c r="D745" s="29"/>
      <c r="E745" s="30">
        <v>0.2</v>
      </c>
      <c r="F745" s="30">
        <f t="shared" si="57"/>
        <v>0</v>
      </c>
      <c r="G745" s="30">
        <f t="shared" si="58"/>
        <v>0</v>
      </c>
      <c r="H745" s="31">
        <f t="shared" si="59"/>
        <v>0</v>
      </c>
      <c r="I745" s="33" t="str">
        <f t="shared" si="60"/>
        <v/>
      </c>
    </row>
    <row r="746" spans="1:9">
      <c r="A746" s="28">
        <v>200</v>
      </c>
      <c r="B746" s="28"/>
      <c r="C746" s="28"/>
      <c r="D746" s="29"/>
      <c r="E746" s="30">
        <v>0.2</v>
      </c>
      <c r="F746" s="30">
        <f t="shared" si="57"/>
        <v>0</v>
      </c>
      <c r="G746" s="30">
        <f t="shared" si="58"/>
        <v>0</v>
      </c>
      <c r="H746" s="31">
        <f t="shared" si="59"/>
        <v>0</v>
      </c>
      <c r="I746" s="33" t="str">
        <f t="shared" si="60"/>
        <v/>
      </c>
    </row>
    <row r="747" spans="1:9">
      <c r="A747" s="28">
        <v>200</v>
      </c>
      <c r="B747" s="28"/>
      <c r="C747" s="28"/>
      <c r="D747" s="29"/>
      <c r="E747" s="30">
        <v>0.2</v>
      </c>
      <c r="F747" s="30">
        <f t="shared" si="57"/>
        <v>0</v>
      </c>
      <c r="G747" s="30">
        <f t="shared" si="58"/>
        <v>0</v>
      </c>
      <c r="H747" s="31">
        <f t="shared" si="59"/>
        <v>0</v>
      </c>
      <c r="I747" s="33" t="str">
        <f t="shared" si="60"/>
        <v/>
      </c>
    </row>
    <row r="748" spans="1:9">
      <c r="A748" s="28">
        <v>200</v>
      </c>
      <c r="B748" s="28"/>
      <c r="C748" s="28"/>
      <c r="D748" s="29"/>
      <c r="E748" s="30">
        <v>0.2</v>
      </c>
      <c r="F748" s="30">
        <f t="shared" si="57"/>
        <v>0</v>
      </c>
      <c r="G748" s="30">
        <f t="shared" si="58"/>
        <v>0</v>
      </c>
      <c r="H748" s="31">
        <f t="shared" si="59"/>
        <v>0</v>
      </c>
      <c r="I748" s="33" t="str">
        <f t="shared" si="60"/>
        <v/>
      </c>
    </row>
    <row r="749" spans="1:9">
      <c r="A749" s="28">
        <v>200</v>
      </c>
      <c r="B749" s="28"/>
      <c r="C749" s="28"/>
      <c r="D749" s="29"/>
      <c r="E749" s="30">
        <v>0.2</v>
      </c>
      <c r="F749" s="30">
        <f t="shared" si="57"/>
        <v>0</v>
      </c>
      <c r="G749" s="30">
        <f t="shared" si="58"/>
        <v>0</v>
      </c>
      <c r="H749" s="31">
        <f t="shared" si="59"/>
        <v>0</v>
      </c>
      <c r="I749" s="33" t="str">
        <f t="shared" si="60"/>
        <v/>
      </c>
    </row>
    <row r="750" spans="1:9">
      <c r="A750" s="28">
        <v>200</v>
      </c>
      <c r="B750" s="28"/>
      <c r="C750" s="28"/>
      <c r="D750" s="29"/>
      <c r="E750" s="30">
        <v>0.2</v>
      </c>
      <c r="F750" s="30">
        <f t="shared" si="57"/>
        <v>0</v>
      </c>
      <c r="G750" s="30">
        <f t="shared" si="58"/>
        <v>0</v>
      </c>
      <c r="H750" s="31">
        <f t="shared" si="59"/>
        <v>0</v>
      </c>
      <c r="I750" s="33" t="str">
        <f t="shared" si="60"/>
        <v/>
      </c>
    </row>
    <row r="751" spans="1:9">
      <c r="A751" s="28">
        <v>200</v>
      </c>
      <c r="B751" s="28"/>
      <c r="C751" s="28"/>
      <c r="D751" s="29"/>
      <c r="E751" s="30">
        <v>0.2</v>
      </c>
      <c r="F751" s="30">
        <f t="shared" si="57"/>
        <v>0</v>
      </c>
      <c r="G751" s="30">
        <f t="shared" si="58"/>
        <v>0</v>
      </c>
      <c r="H751" s="31">
        <f t="shared" si="59"/>
        <v>0</v>
      </c>
      <c r="I751" s="33" t="str">
        <f t="shared" si="60"/>
        <v/>
      </c>
    </row>
    <row r="752" spans="1:9">
      <c r="A752" s="28">
        <v>200</v>
      </c>
      <c r="B752" s="28"/>
      <c r="C752" s="28"/>
      <c r="D752" s="29"/>
      <c r="E752" s="30">
        <v>0.2</v>
      </c>
      <c r="F752" s="30">
        <f t="shared" si="57"/>
        <v>0</v>
      </c>
      <c r="G752" s="30">
        <f t="shared" si="58"/>
        <v>0</v>
      </c>
      <c r="H752" s="31">
        <f t="shared" si="59"/>
        <v>0</v>
      </c>
      <c r="I752" s="33" t="str">
        <f t="shared" si="60"/>
        <v/>
      </c>
    </row>
    <row r="753" spans="1:9">
      <c r="A753" s="28">
        <v>200</v>
      </c>
      <c r="B753" s="28"/>
      <c r="C753" s="28"/>
      <c r="D753" s="29"/>
      <c r="E753" s="30">
        <v>0.2</v>
      </c>
      <c r="F753" s="30">
        <f t="shared" si="57"/>
        <v>0</v>
      </c>
      <c r="G753" s="30">
        <f t="shared" si="58"/>
        <v>0</v>
      </c>
      <c r="H753" s="31">
        <f t="shared" si="59"/>
        <v>0</v>
      </c>
      <c r="I753" s="33" t="str">
        <f t="shared" si="60"/>
        <v/>
      </c>
    </row>
    <row r="754" spans="1:9">
      <c r="A754" s="28">
        <v>200</v>
      </c>
      <c r="B754" s="28"/>
      <c r="C754" s="28"/>
      <c r="D754" s="29"/>
      <c r="E754" s="30">
        <v>0.2</v>
      </c>
      <c r="F754" s="30">
        <f t="shared" si="57"/>
        <v>0</v>
      </c>
      <c r="G754" s="30">
        <f t="shared" si="58"/>
        <v>0</v>
      </c>
      <c r="H754" s="31">
        <f t="shared" si="59"/>
        <v>0</v>
      </c>
      <c r="I754" s="33" t="str">
        <f t="shared" si="60"/>
        <v/>
      </c>
    </row>
    <row r="755" spans="1:9">
      <c r="A755" s="28">
        <v>200</v>
      </c>
      <c r="B755" s="28"/>
      <c r="C755" s="28"/>
      <c r="D755" s="29"/>
      <c r="E755" s="30">
        <v>0.2</v>
      </c>
      <c r="F755" s="30">
        <f t="shared" si="57"/>
        <v>0</v>
      </c>
      <c r="G755" s="30">
        <f t="shared" si="58"/>
        <v>0</v>
      </c>
      <c r="H755" s="31">
        <f t="shared" si="59"/>
        <v>0</v>
      </c>
      <c r="I755" s="33" t="str">
        <f t="shared" si="60"/>
        <v/>
      </c>
    </row>
    <row r="756" spans="1:9">
      <c r="A756" s="28">
        <v>200</v>
      </c>
      <c r="B756" s="28"/>
      <c r="C756" s="28"/>
      <c r="D756" s="29"/>
      <c r="E756" s="30">
        <v>0.2</v>
      </c>
      <c r="F756" s="30">
        <f t="shared" si="57"/>
        <v>0</v>
      </c>
      <c r="G756" s="30">
        <f t="shared" si="58"/>
        <v>0</v>
      </c>
      <c r="H756" s="31">
        <f t="shared" si="59"/>
        <v>0</v>
      </c>
      <c r="I756" s="33" t="str">
        <f t="shared" si="60"/>
        <v/>
      </c>
    </row>
    <row r="757" spans="1:9">
      <c r="A757" s="28">
        <v>200</v>
      </c>
      <c r="B757" s="28"/>
      <c r="C757" s="28"/>
      <c r="D757" s="29"/>
      <c r="E757" s="30">
        <v>0.2</v>
      </c>
      <c r="F757" s="30">
        <f t="shared" si="57"/>
        <v>0</v>
      </c>
      <c r="G757" s="30">
        <f t="shared" si="58"/>
        <v>0</v>
      </c>
      <c r="H757" s="31">
        <f t="shared" si="59"/>
        <v>0</v>
      </c>
      <c r="I757" s="33" t="str">
        <f t="shared" si="60"/>
        <v/>
      </c>
    </row>
    <row r="758" spans="1:9">
      <c r="A758" s="28">
        <v>200</v>
      </c>
      <c r="B758" s="28"/>
      <c r="C758" s="28"/>
      <c r="D758" s="29"/>
      <c r="E758" s="30">
        <v>0.2</v>
      </c>
      <c r="F758" s="30">
        <f t="shared" si="57"/>
        <v>0</v>
      </c>
      <c r="G758" s="30">
        <f t="shared" si="58"/>
        <v>0</v>
      </c>
      <c r="H758" s="31">
        <f t="shared" si="59"/>
        <v>0</v>
      </c>
      <c r="I758" s="33" t="str">
        <f t="shared" si="60"/>
        <v/>
      </c>
    </row>
    <row r="759" spans="1:9">
      <c r="A759" s="28">
        <v>200</v>
      </c>
      <c r="B759" s="28"/>
      <c r="C759" s="28"/>
      <c r="D759" s="29"/>
      <c r="E759" s="30">
        <v>0.2</v>
      </c>
      <c r="F759" s="30">
        <f t="shared" si="57"/>
        <v>0</v>
      </c>
      <c r="G759" s="30">
        <f t="shared" si="58"/>
        <v>0</v>
      </c>
      <c r="H759" s="31">
        <f t="shared" si="59"/>
        <v>0</v>
      </c>
      <c r="I759" s="33" t="str">
        <f t="shared" si="60"/>
        <v/>
      </c>
    </row>
    <row r="760" spans="1:9">
      <c r="A760" s="28">
        <v>200</v>
      </c>
      <c r="B760" s="28"/>
      <c r="C760" s="28"/>
      <c r="D760" s="29"/>
      <c r="E760" s="30">
        <v>0.2</v>
      </c>
      <c r="F760" s="30">
        <f t="shared" si="57"/>
        <v>0</v>
      </c>
      <c r="G760" s="30">
        <f t="shared" si="58"/>
        <v>0</v>
      </c>
      <c r="H760" s="31">
        <f t="shared" si="59"/>
        <v>0</v>
      </c>
      <c r="I760" s="33" t="str">
        <f t="shared" si="60"/>
        <v/>
      </c>
    </row>
    <row r="761" spans="1:9">
      <c r="A761" s="28">
        <v>200</v>
      </c>
      <c r="B761" s="28"/>
      <c r="C761" s="28"/>
      <c r="D761" s="29"/>
      <c r="E761" s="30">
        <v>0.2</v>
      </c>
      <c r="F761" s="30">
        <f t="shared" si="57"/>
        <v>0</v>
      </c>
      <c r="G761" s="30">
        <f t="shared" si="58"/>
        <v>0</v>
      </c>
      <c r="H761" s="31">
        <f t="shared" si="59"/>
        <v>0</v>
      </c>
      <c r="I761" s="33" t="str">
        <f t="shared" si="60"/>
        <v/>
      </c>
    </row>
    <row r="762" spans="1:9">
      <c r="A762" s="28">
        <v>200</v>
      </c>
      <c r="B762" s="28"/>
      <c r="C762" s="28"/>
      <c r="D762" s="29"/>
      <c r="E762" s="30">
        <v>0.2</v>
      </c>
      <c r="F762" s="30">
        <f t="shared" si="57"/>
        <v>0</v>
      </c>
      <c r="G762" s="30">
        <f t="shared" si="58"/>
        <v>0</v>
      </c>
      <c r="H762" s="31">
        <f t="shared" si="59"/>
        <v>0</v>
      </c>
      <c r="I762" s="33" t="str">
        <f t="shared" si="60"/>
        <v/>
      </c>
    </row>
    <row r="763" spans="1:9">
      <c r="A763" s="28">
        <v>200</v>
      </c>
      <c r="B763" s="28"/>
      <c r="C763" s="28"/>
      <c r="D763" s="29"/>
      <c r="E763" s="30">
        <v>0.2</v>
      </c>
      <c r="F763" s="30">
        <f t="shared" si="57"/>
        <v>0</v>
      </c>
      <c r="G763" s="30">
        <f t="shared" si="58"/>
        <v>0</v>
      </c>
      <c r="H763" s="31">
        <f t="shared" si="59"/>
        <v>0</v>
      </c>
      <c r="I763" s="33" t="str">
        <f t="shared" si="60"/>
        <v/>
      </c>
    </row>
    <row r="764" spans="1:9">
      <c r="A764" s="28">
        <v>200</v>
      </c>
      <c r="B764" s="28"/>
      <c r="C764" s="28"/>
      <c r="D764" s="29"/>
      <c r="E764" s="30">
        <v>0.2</v>
      </c>
      <c r="F764" s="30">
        <f t="shared" si="57"/>
        <v>0</v>
      </c>
      <c r="G764" s="30">
        <f t="shared" si="58"/>
        <v>0</v>
      </c>
      <c r="H764" s="31">
        <f t="shared" si="59"/>
        <v>0</v>
      </c>
      <c r="I764" s="33" t="str">
        <f t="shared" si="60"/>
        <v/>
      </c>
    </row>
    <row r="765" spans="1:9">
      <c r="A765" s="28">
        <v>200</v>
      </c>
      <c r="B765" s="28"/>
      <c r="C765" s="28"/>
      <c r="D765" s="29"/>
      <c r="E765" s="30">
        <v>0.2</v>
      </c>
      <c r="F765" s="30">
        <f t="shared" si="57"/>
        <v>0</v>
      </c>
      <c r="G765" s="30">
        <f t="shared" si="58"/>
        <v>0</v>
      </c>
      <c r="H765" s="31">
        <f t="shared" si="59"/>
        <v>0</v>
      </c>
      <c r="I765" s="33" t="str">
        <f t="shared" si="60"/>
        <v/>
      </c>
    </row>
    <row r="766" spans="1:9">
      <c r="A766" s="28">
        <v>200</v>
      </c>
      <c r="B766" s="28"/>
      <c r="C766" s="28"/>
      <c r="D766" s="29"/>
      <c r="E766" s="30">
        <v>0.2</v>
      </c>
      <c r="F766" s="30">
        <f t="shared" si="57"/>
        <v>0</v>
      </c>
      <c r="G766" s="30">
        <f t="shared" si="58"/>
        <v>0</v>
      </c>
      <c r="H766" s="31">
        <f t="shared" si="59"/>
        <v>0</v>
      </c>
      <c r="I766" s="33" t="str">
        <f t="shared" si="60"/>
        <v/>
      </c>
    </row>
    <row r="767" spans="1:9">
      <c r="A767" s="28">
        <v>200</v>
      </c>
      <c r="B767" s="28"/>
      <c r="C767" s="28"/>
      <c r="D767" s="29"/>
      <c r="E767" s="30">
        <v>0.2</v>
      </c>
      <c r="F767" s="30">
        <f t="shared" si="57"/>
        <v>0</v>
      </c>
      <c r="G767" s="30">
        <f t="shared" si="58"/>
        <v>0</v>
      </c>
      <c r="H767" s="31">
        <f t="shared" si="59"/>
        <v>0</v>
      </c>
      <c r="I767" s="33" t="str">
        <f t="shared" si="60"/>
        <v/>
      </c>
    </row>
    <row r="768" spans="1:9">
      <c r="A768" s="28">
        <v>200</v>
      </c>
      <c r="B768" s="28"/>
      <c r="C768" s="28"/>
      <c r="D768" s="29"/>
      <c r="E768" s="30">
        <v>0.2</v>
      </c>
      <c r="F768" s="30">
        <f t="shared" si="57"/>
        <v>0</v>
      </c>
      <c r="G768" s="30">
        <f t="shared" si="58"/>
        <v>0</v>
      </c>
      <c r="H768" s="31">
        <f t="shared" si="59"/>
        <v>0</v>
      </c>
      <c r="I768" s="33" t="str">
        <f t="shared" si="60"/>
        <v/>
      </c>
    </row>
    <row r="769" spans="1:9">
      <c r="A769" s="28">
        <v>200</v>
      </c>
      <c r="B769" s="28"/>
      <c r="C769" s="28"/>
      <c r="D769" s="29"/>
      <c r="E769" s="30">
        <v>0.2</v>
      </c>
      <c r="F769" s="30">
        <f t="shared" si="57"/>
        <v>0</v>
      </c>
      <c r="G769" s="30">
        <f t="shared" si="58"/>
        <v>0</v>
      </c>
      <c r="H769" s="31">
        <f t="shared" si="59"/>
        <v>0</v>
      </c>
      <c r="I769" s="33" t="str">
        <f t="shared" si="60"/>
        <v/>
      </c>
    </row>
    <row r="770" spans="1:9">
      <c r="A770" s="28">
        <v>200</v>
      </c>
      <c r="B770" s="28"/>
      <c r="C770" s="28"/>
      <c r="D770" s="29"/>
      <c r="E770" s="30">
        <v>0.2</v>
      </c>
      <c r="F770" s="30">
        <f t="shared" si="57"/>
        <v>0</v>
      </c>
      <c r="G770" s="30">
        <f t="shared" si="58"/>
        <v>0</v>
      </c>
      <c r="H770" s="31">
        <f t="shared" si="59"/>
        <v>0</v>
      </c>
      <c r="I770" s="33" t="str">
        <f t="shared" si="60"/>
        <v/>
      </c>
    </row>
    <row r="771" spans="1:9">
      <c r="A771" s="28">
        <v>200</v>
      </c>
      <c r="B771" s="28"/>
      <c r="C771" s="28"/>
      <c r="D771" s="29"/>
      <c r="E771" s="30">
        <v>0.2</v>
      </c>
      <c r="F771" s="30">
        <f t="shared" si="57"/>
        <v>0</v>
      </c>
      <c r="G771" s="30">
        <f t="shared" si="58"/>
        <v>0</v>
      </c>
      <c r="H771" s="31">
        <f t="shared" si="59"/>
        <v>0</v>
      </c>
      <c r="I771" s="33" t="str">
        <f t="shared" si="60"/>
        <v/>
      </c>
    </row>
    <row r="772" spans="1:9">
      <c r="A772" s="28">
        <v>200</v>
      </c>
      <c r="B772" s="28"/>
      <c r="C772" s="28"/>
      <c r="D772" s="29"/>
      <c r="E772" s="30">
        <v>0.2</v>
      </c>
      <c r="F772" s="30">
        <f t="shared" si="57"/>
        <v>0</v>
      </c>
      <c r="G772" s="30">
        <f t="shared" si="58"/>
        <v>0</v>
      </c>
      <c r="H772" s="31">
        <f t="shared" si="59"/>
        <v>0</v>
      </c>
      <c r="I772" s="33" t="str">
        <f t="shared" si="60"/>
        <v/>
      </c>
    </row>
    <row r="773" spans="1:9">
      <c r="A773" s="28">
        <v>200</v>
      </c>
      <c r="B773" s="28"/>
      <c r="C773" s="28"/>
      <c r="D773" s="29"/>
      <c r="E773" s="30">
        <v>0.2</v>
      </c>
      <c r="F773" s="30">
        <f t="shared" si="57"/>
        <v>0</v>
      </c>
      <c r="G773" s="30">
        <f t="shared" si="58"/>
        <v>0</v>
      </c>
      <c r="H773" s="31">
        <f t="shared" si="59"/>
        <v>0</v>
      </c>
      <c r="I773" s="33" t="str">
        <f t="shared" si="60"/>
        <v/>
      </c>
    </row>
    <row r="774" spans="1:9">
      <c r="A774" s="28">
        <v>200</v>
      </c>
      <c r="B774" s="28"/>
      <c r="C774" s="28"/>
      <c r="D774" s="29"/>
      <c r="E774" s="30">
        <v>0.2</v>
      </c>
      <c r="F774" s="30">
        <f t="shared" si="57"/>
        <v>0</v>
      </c>
      <c r="G774" s="30">
        <f t="shared" si="58"/>
        <v>0</v>
      </c>
      <c r="H774" s="31">
        <f t="shared" si="59"/>
        <v>0</v>
      </c>
      <c r="I774" s="33" t="str">
        <f t="shared" si="60"/>
        <v/>
      </c>
    </row>
    <row r="775" spans="1:9">
      <c r="A775" s="28">
        <v>200</v>
      </c>
      <c r="B775" s="28"/>
      <c r="C775" s="28"/>
      <c r="D775" s="29"/>
      <c r="E775" s="30">
        <v>0.2</v>
      </c>
      <c r="F775" s="30">
        <f t="shared" si="57"/>
        <v>0</v>
      </c>
      <c r="G775" s="30">
        <f t="shared" si="58"/>
        <v>0</v>
      </c>
      <c r="H775" s="31">
        <f t="shared" si="59"/>
        <v>0</v>
      </c>
      <c r="I775" s="33" t="str">
        <f t="shared" si="60"/>
        <v/>
      </c>
    </row>
    <row r="776" spans="1:9">
      <c r="A776" s="28">
        <v>200</v>
      </c>
      <c r="B776" s="28"/>
      <c r="C776" s="28"/>
      <c r="D776" s="29"/>
      <c r="E776" s="30">
        <v>0.2</v>
      </c>
      <c r="F776" s="30">
        <f t="shared" si="57"/>
        <v>0</v>
      </c>
      <c r="G776" s="30">
        <f t="shared" si="58"/>
        <v>0</v>
      </c>
      <c r="H776" s="31">
        <f t="shared" si="59"/>
        <v>0</v>
      </c>
      <c r="I776" s="33" t="str">
        <f t="shared" si="60"/>
        <v/>
      </c>
    </row>
    <row r="777" spans="1:9">
      <c r="A777" s="28">
        <v>200</v>
      </c>
      <c r="B777" s="28"/>
      <c r="C777" s="28"/>
      <c r="D777" s="29"/>
      <c r="E777" s="30">
        <v>0.2</v>
      </c>
      <c r="F777" s="30">
        <f t="shared" si="57"/>
        <v>0</v>
      </c>
      <c r="G777" s="30">
        <f t="shared" si="58"/>
        <v>0</v>
      </c>
      <c r="H777" s="31">
        <f t="shared" si="59"/>
        <v>0</v>
      </c>
      <c r="I777" s="33" t="str">
        <f t="shared" si="60"/>
        <v/>
      </c>
    </row>
    <row r="778" spans="1:9">
      <c r="A778" s="28">
        <v>200</v>
      </c>
      <c r="B778" s="28"/>
      <c r="C778" s="28"/>
      <c r="D778" s="29"/>
      <c r="E778" s="30">
        <v>0.2</v>
      </c>
      <c r="F778" s="30">
        <f t="shared" ref="F778:F841" si="61">ROUND(G778-D778,2)</f>
        <v>0</v>
      </c>
      <c r="G778" s="30">
        <f t="shared" ref="G778:G841" si="62">IF(D778&lt;=800,D778,IF(D778&gt;3552,ROUND(D778/0.888,2),MAX(ROUND((D778-112)/0.86,2),0)))</f>
        <v>0</v>
      </c>
      <c r="H778" s="31">
        <f t="shared" ref="H778:H841" si="63">IF(G778&gt;4000,ROUND(ROUND(ROUND(G778*0.8,2)*0.7,2)*20%,2),MAX(ROUND(ROUND((G778-800)*0.7,2)*E778,2),0))</f>
        <v>0</v>
      </c>
      <c r="I778" s="33" t="str">
        <f t="shared" ref="I778:I841" si="64">IF(F778=H778,"","计算有误")</f>
        <v/>
      </c>
    </row>
    <row r="779" spans="1:9">
      <c r="A779" s="28">
        <v>200</v>
      </c>
      <c r="B779" s="28"/>
      <c r="C779" s="28"/>
      <c r="D779" s="29"/>
      <c r="E779" s="30">
        <v>0.2</v>
      </c>
      <c r="F779" s="30">
        <f t="shared" si="61"/>
        <v>0</v>
      </c>
      <c r="G779" s="30">
        <f t="shared" si="62"/>
        <v>0</v>
      </c>
      <c r="H779" s="31">
        <f t="shared" si="63"/>
        <v>0</v>
      </c>
      <c r="I779" s="33" t="str">
        <f t="shared" si="64"/>
        <v/>
      </c>
    </row>
    <row r="780" spans="1:9">
      <c r="A780" s="28">
        <v>200</v>
      </c>
      <c r="B780" s="28"/>
      <c r="C780" s="28"/>
      <c r="D780" s="29"/>
      <c r="E780" s="30">
        <v>0.2</v>
      </c>
      <c r="F780" s="30">
        <f t="shared" si="61"/>
        <v>0</v>
      </c>
      <c r="G780" s="30">
        <f t="shared" si="62"/>
        <v>0</v>
      </c>
      <c r="H780" s="31">
        <f t="shared" si="63"/>
        <v>0</v>
      </c>
      <c r="I780" s="33" t="str">
        <f t="shared" si="64"/>
        <v/>
      </c>
    </row>
    <row r="781" spans="1:9">
      <c r="A781" s="28">
        <v>200</v>
      </c>
      <c r="B781" s="28"/>
      <c r="C781" s="28"/>
      <c r="D781" s="29"/>
      <c r="E781" s="30">
        <v>0.2</v>
      </c>
      <c r="F781" s="30">
        <f t="shared" si="61"/>
        <v>0</v>
      </c>
      <c r="G781" s="30">
        <f t="shared" si="62"/>
        <v>0</v>
      </c>
      <c r="H781" s="31">
        <f t="shared" si="63"/>
        <v>0</v>
      </c>
      <c r="I781" s="33" t="str">
        <f t="shared" si="64"/>
        <v/>
      </c>
    </row>
    <row r="782" spans="1:9">
      <c r="A782" s="28">
        <v>200</v>
      </c>
      <c r="B782" s="28"/>
      <c r="C782" s="28"/>
      <c r="D782" s="29"/>
      <c r="E782" s="30">
        <v>0.2</v>
      </c>
      <c r="F782" s="30">
        <f t="shared" si="61"/>
        <v>0</v>
      </c>
      <c r="G782" s="30">
        <f t="shared" si="62"/>
        <v>0</v>
      </c>
      <c r="H782" s="31">
        <f t="shared" si="63"/>
        <v>0</v>
      </c>
      <c r="I782" s="33" t="str">
        <f t="shared" si="64"/>
        <v/>
      </c>
    </row>
    <row r="783" spans="1:9">
      <c r="A783" s="28">
        <v>200</v>
      </c>
      <c r="B783" s="28"/>
      <c r="C783" s="28"/>
      <c r="D783" s="29"/>
      <c r="E783" s="30">
        <v>0.2</v>
      </c>
      <c r="F783" s="30">
        <f t="shared" si="61"/>
        <v>0</v>
      </c>
      <c r="G783" s="30">
        <f t="shared" si="62"/>
        <v>0</v>
      </c>
      <c r="H783" s="31">
        <f t="shared" si="63"/>
        <v>0</v>
      </c>
      <c r="I783" s="33" t="str">
        <f t="shared" si="64"/>
        <v/>
      </c>
    </row>
    <row r="784" spans="1:9">
      <c r="A784" s="28">
        <v>200</v>
      </c>
      <c r="B784" s="28"/>
      <c r="C784" s="28"/>
      <c r="D784" s="29"/>
      <c r="E784" s="30">
        <v>0.2</v>
      </c>
      <c r="F784" s="30">
        <f t="shared" si="61"/>
        <v>0</v>
      </c>
      <c r="G784" s="30">
        <f t="shared" si="62"/>
        <v>0</v>
      </c>
      <c r="H784" s="31">
        <f t="shared" si="63"/>
        <v>0</v>
      </c>
      <c r="I784" s="33" t="str">
        <f t="shared" si="64"/>
        <v/>
      </c>
    </row>
    <row r="785" spans="1:9">
      <c r="A785" s="28">
        <v>200</v>
      </c>
      <c r="B785" s="28"/>
      <c r="C785" s="28"/>
      <c r="D785" s="29"/>
      <c r="E785" s="30">
        <v>0.2</v>
      </c>
      <c r="F785" s="30">
        <f t="shared" si="61"/>
        <v>0</v>
      </c>
      <c r="G785" s="30">
        <f t="shared" si="62"/>
        <v>0</v>
      </c>
      <c r="H785" s="31">
        <f t="shared" si="63"/>
        <v>0</v>
      </c>
      <c r="I785" s="33" t="str">
        <f t="shared" si="64"/>
        <v/>
      </c>
    </row>
    <row r="786" spans="1:9">
      <c r="A786" s="28">
        <v>200</v>
      </c>
      <c r="B786" s="28"/>
      <c r="C786" s="28"/>
      <c r="D786" s="29"/>
      <c r="E786" s="30">
        <v>0.2</v>
      </c>
      <c r="F786" s="30">
        <f t="shared" si="61"/>
        <v>0</v>
      </c>
      <c r="G786" s="30">
        <f t="shared" si="62"/>
        <v>0</v>
      </c>
      <c r="H786" s="31">
        <f t="shared" si="63"/>
        <v>0</v>
      </c>
      <c r="I786" s="33" t="str">
        <f t="shared" si="64"/>
        <v/>
      </c>
    </row>
    <row r="787" spans="1:9">
      <c r="A787" s="28">
        <v>200</v>
      </c>
      <c r="B787" s="28"/>
      <c r="C787" s="28"/>
      <c r="D787" s="29"/>
      <c r="E787" s="30">
        <v>0.2</v>
      </c>
      <c r="F787" s="30">
        <f t="shared" si="61"/>
        <v>0</v>
      </c>
      <c r="G787" s="30">
        <f t="shared" si="62"/>
        <v>0</v>
      </c>
      <c r="H787" s="31">
        <f t="shared" si="63"/>
        <v>0</v>
      </c>
      <c r="I787" s="33" t="str">
        <f t="shared" si="64"/>
        <v/>
      </c>
    </row>
    <row r="788" spans="1:9">
      <c r="A788" s="28">
        <v>200</v>
      </c>
      <c r="B788" s="28"/>
      <c r="C788" s="28"/>
      <c r="D788" s="29"/>
      <c r="E788" s="30">
        <v>0.2</v>
      </c>
      <c r="F788" s="30">
        <f t="shared" si="61"/>
        <v>0</v>
      </c>
      <c r="G788" s="30">
        <f t="shared" si="62"/>
        <v>0</v>
      </c>
      <c r="H788" s="31">
        <f t="shared" si="63"/>
        <v>0</v>
      </c>
      <c r="I788" s="33" t="str">
        <f t="shared" si="64"/>
        <v/>
      </c>
    </row>
    <row r="789" spans="1:9">
      <c r="A789" s="28">
        <v>200</v>
      </c>
      <c r="B789" s="28"/>
      <c r="C789" s="28"/>
      <c r="D789" s="29"/>
      <c r="E789" s="30">
        <v>0.2</v>
      </c>
      <c r="F789" s="30">
        <f t="shared" si="61"/>
        <v>0</v>
      </c>
      <c r="G789" s="30">
        <f t="shared" si="62"/>
        <v>0</v>
      </c>
      <c r="H789" s="31">
        <f t="shared" si="63"/>
        <v>0</v>
      </c>
      <c r="I789" s="33" t="str">
        <f t="shared" si="64"/>
        <v/>
      </c>
    </row>
    <row r="790" spans="1:9">
      <c r="A790" s="28">
        <v>200</v>
      </c>
      <c r="B790" s="28"/>
      <c r="C790" s="28"/>
      <c r="D790" s="29"/>
      <c r="E790" s="30">
        <v>0.2</v>
      </c>
      <c r="F790" s="30">
        <f t="shared" si="61"/>
        <v>0</v>
      </c>
      <c r="G790" s="30">
        <f t="shared" si="62"/>
        <v>0</v>
      </c>
      <c r="H790" s="31">
        <f t="shared" si="63"/>
        <v>0</v>
      </c>
      <c r="I790" s="33" t="str">
        <f t="shared" si="64"/>
        <v/>
      </c>
    </row>
    <row r="791" spans="1:9">
      <c r="A791" s="28">
        <v>200</v>
      </c>
      <c r="B791" s="28"/>
      <c r="C791" s="28"/>
      <c r="D791" s="29"/>
      <c r="E791" s="30">
        <v>0.2</v>
      </c>
      <c r="F791" s="30">
        <f t="shared" si="61"/>
        <v>0</v>
      </c>
      <c r="G791" s="30">
        <f t="shared" si="62"/>
        <v>0</v>
      </c>
      <c r="H791" s="31">
        <f t="shared" si="63"/>
        <v>0</v>
      </c>
      <c r="I791" s="33" t="str">
        <f t="shared" si="64"/>
        <v/>
      </c>
    </row>
    <row r="792" spans="1:9">
      <c r="A792" s="28">
        <v>200</v>
      </c>
      <c r="B792" s="28"/>
      <c r="C792" s="28"/>
      <c r="D792" s="29"/>
      <c r="E792" s="30">
        <v>0.2</v>
      </c>
      <c r="F792" s="30">
        <f t="shared" si="61"/>
        <v>0</v>
      </c>
      <c r="G792" s="30">
        <f t="shared" si="62"/>
        <v>0</v>
      </c>
      <c r="H792" s="31">
        <f t="shared" si="63"/>
        <v>0</v>
      </c>
      <c r="I792" s="33" t="str">
        <f t="shared" si="64"/>
        <v/>
      </c>
    </row>
    <row r="793" spans="1:9">
      <c r="A793" s="28">
        <v>200</v>
      </c>
      <c r="B793" s="28"/>
      <c r="C793" s="28"/>
      <c r="D793" s="29"/>
      <c r="E793" s="30">
        <v>0.2</v>
      </c>
      <c r="F793" s="30">
        <f t="shared" si="61"/>
        <v>0</v>
      </c>
      <c r="G793" s="30">
        <f t="shared" si="62"/>
        <v>0</v>
      </c>
      <c r="H793" s="31">
        <f t="shared" si="63"/>
        <v>0</v>
      </c>
      <c r="I793" s="33" t="str">
        <f t="shared" si="64"/>
        <v/>
      </c>
    </row>
    <row r="794" spans="1:9">
      <c r="A794" s="28">
        <v>200</v>
      </c>
      <c r="B794" s="28"/>
      <c r="C794" s="28"/>
      <c r="D794" s="29"/>
      <c r="E794" s="30">
        <v>0.2</v>
      </c>
      <c r="F794" s="30">
        <f t="shared" si="61"/>
        <v>0</v>
      </c>
      <c r="G794" s="30">
        <f t="shared" si="62"/>
        <v>0</v>
      </c>
      <c r="H794" s="31">
        <f t="shared" si="63"/>
        <v>0</v>
      </c>
      <c r="I794" s="33" t="str">
        <f t="shared" si="64"/>
        <v/>
      </c>
    </row>
    <row r="795" spans="1:9">
      <c r="A795" s="28">
        <v>200</v>
      </c>
      <c r="B795" s="28"/>
      <c r="C795" s="28"/>
      <c r="D795" s="29"/>
      <c r="E795" s="30">
        <v>0.2</v>
      </c>
      <c r="F795" s="30">
        <f t="shared" si="61"/>
        <v>0</v>
      </c>
      <c r="G795" s="30">
        <f t="shared" si="62"/>
        <v>0</v>
      </c>
      <c r="H795" s="31">
        <f t="shared" si="63"/>
        <v>0</v>
      </c>
      <c r="I795" s="33" t="str">
        <f t="shared" si="64"/>
        <v/>
      </c>
    </row>
    <row r="796" spans="1:9">
      <c r="A796" s="28">
        <v>200</v>
      </c>
      <c r="B796" s="28"/>
      <c r="C796" s="28"/>
      <c r="D796" s="29"/>
      <c r="E796" s="30">
        <v>0.2</v>
      </c>
      <c r="F796" s="30">
        <f t="shared" si="61"/>
        <v>0</v>
      </c>
      <c r="G796" s="30">
        <f t="shared" si="62"/>
        <v>0</v>
      </c>
      <c r="H796" s="31">
        <f t="shared" si="63"/>
        <v>0</v>
      </c>
      <c r="I796" s="33" t="str">
        <f t="shared" si="64"/>
        <v/>
      </c>
    </row>
    <row r="797" spans="1:9">
      <c r="A797" s="28">
        <v>200</v>
      </c>
      <c r="B797" s="28"/>
      <c r="C797" s="28"/>
      <c r="D797" s="29"/>
      <c r="E797" s="30">
        <v>0.2</v>
      </c>
      <c r="F797" s="30">
        <f t="shared" si="61"/>
        <v>0</v>
      </c>
      <c r="G797" s="30">
        <f t="shared" si="62"/>
        <v>0</v>
      </c>
      <c r="H797" s="31">
        <f t="shared" si="63"/>
        <v>0</v>
      </c>
      <c r="I797" s="33" t="str">
        <f t="shared" si="64"/>
        <v/>
      </c>
    </row>
    <row r="798" spans="1:9">
      <c r="A798" s="28">
        <v>200</v>
      </c>
      <c r="B798" s="28"/>
      <c r="C798" s="28"/>
      <c r="D798" s="29"/>
      <c r="E798" s="30">
        <v>0.2</v>
      </c>
      <c r="F798" s="30">
        <f t="shared" si="61"/>
        <v>0</v>
      </c>
      <c r="G798" s="30">
        <f t="shared" si="62"/>
        <v>0</v>
      </c>
      <c r="H798" s="31">
        <f t="shared" si="63"/>
        <v>0</v>
      </c>
      <c r="I798" s="33" t="str">
        <f t="shared" si="64"/>
        <v/>
      </c>
    </row>
    <row r="799" spans="1:9">
      <c r="A799" s="28">
        <v>200</v>
      </c>
      <c r="B799" s="28"/>
      <c r="C799" s="28"/>
      <c r="D799" s="29"/>
      <c r="E799" s="30">
        <v>0.2</v>
      </c>
      <c r="F799" s="30">
        <f t="shared" si="61"/>
        <v>0</v>
      </c>
      <c r="G799" s="30">
        <f t="shared" si="62"/>
        <v>0</v>
      </c>
      <c r="H799" s="31">
        <f t="shared" si="63"/>
        <v>0</v>
      </c>
      <c r="I799" s="33" t="str">
        <f t="shared" si="64"/>
        <v/>
      </c>
    </row>
    <row r="800" spans="1:9">
      <c r="A800" s="28">
        <v>200</v>
      </c>
      <c r="B800" s="28"/>
      <c r="C800" s="28"/>
      <c r="D800" s="29"/>
      <c r="E800" s="30">
        <v>0.2</v>
      </c>
      <c r="F800" s="30">
        <f t="shared" si="61"/>
        <v>0</v>
      </c>
      <c r="G800" s="30">
        <f t="shared" si="62"/>
        <v>0</v>
      </c>
      <c r="H800" s="31">
        <f t="shared" si="63"/>
        <v>0</v>
      </c>
      <c r="I800" s="33" t="str">
        <f t="shared" si="64"/>
        <v/>
      </c>
    </row>
    <row r="801" spans="1:9">
      <c r="A801" s="28">
        <v>200</v>
      </c>
      <c r="B801" s="28"/>
      <c r="C801" s="28"/>
      <c r="D801" s="29"/>
      <c r="E801" s="30">
        <v>0.2</v>
      </c>
      <c r="F801" s="30">
        <f t="shared" si="61"/>
        <v>0</v>
      </c>
      <c r="G801" s="30">
        <f t="shared" si="62"/>
        <v>0</v>
      </c>
      <c r="H801" s="31">
        <f t="shared" si="63"/>
        <v>0</v>
      </c>
      <c r="I801" s="33" t="str">
        <f t="shared" si="64"/>
        <v/>
      </c>
    </row>
    <row r="802" spans="1:9">
      <c r="A802" s="28">
        <v>200</v>
      </c>
      <c r="B802" s="28"/>
      <c r="C802" s="28"/>
      <c r="D802" s="29"/>
      <c r="E802" s="30">
        <v>0.2</v>
      </c>
      <c r="F802" s="30">
        <f t="shared" si="61"/>
        <v>0</v>
      </c>
      <c r="G802" s="30">
        <f t="shared" si="62"/>
        <v>0</v>
      </c>
      <c r="H802" s="31">
        <f t="shared" si="63"/>
        <v>0</v>
      </c>
      <c r="I802" s="33" t="str">
        <f t="shared" si="64"/>
        <v/>
      </c>
    </row>
    <row r="803" spans="1:9">
      <c r="A803" s="28">
        <v>200</v>
      </c>
      <c r="B803" s="28"/>
      <c r="C803" s="28"/>
      <c r="D803" s="29"/>
      <c r="E803" s="30">
        <v>0.2</v>
      </c>
      <c r="F803" s="30">
        <f t="shared" si="61"/>
        <v>0</v>
      </c>
      <c r="G803" s="30">
        <f t="shared" si="62"/>
        <v>0</v>
      </c>
      <c r="H803" s="31">
        <f t="shared" si="63"/>
        <v>0</v>
      </c>
      <c r="I803" s="33" t="str">
        <f t="shared" si="64"/>
        <v/>
      </c>
    </row>
    <row r="804" spans="1:9">
      <c r="A804" s="28">
        <v>200</v>
      </c>
      <c r="B804" s="28"/>
      <c r="C804" s="28"/>
      <c r="D804" s="29"/>
      <c r="E804" s="30">
        <v>0.2</v>
      </c>
      <c r="F804" s="30">
        <f t="shared" si="61"/>
        <v>0</v>
      </c>
      <c r="G804" s="30">
        <f t="shared" si="62"/>
        <v>0</v>
      </c>
      <c r="H804" s="31">
        <f t="shared" si="63"/>
        <v>0</v>
      </c>
      <c r="I804" s="33" t="str">
        <f t="shared" si="64"/>
        <v/>
      </c>
    </row>
    <row r="805" spans="1:9">
      <c r="A805" s="28">
        <v>200</v>
      </c>
      <c r="B805" s="28"/>
      <c r="C805" s="28"/>
      <c r="D805" s="29"/>
      <c r="E805" s="30">
        <v>0.2</v>
      </c>
      <c r="F805" s="30">
        <f t="shared" si="61"/>
        <v>0</v>
      </c>
      <c r="G805" s="30">
        <f t="shared" si="62"/>
        <v>0</v>
      </c>
      <c r="H805" s="31">
        <f t="shared" si="63"/>
        <v>0</v>
      </c>
      <c r="I805" s="33" t="str">
        <f t="shared" si="64"/>
        <v/>
      </c>
    </row>
    <row r="806" spans="1:9">
      <c r="A806" s="28">
        <v>200</v>
      </c>
      <c r="B806" s="28"/>
      <c r="C806" s="28"/>
      <c r="D806" s="29"/>
      <c r="E806" s="30">
        <v>0.2</v>
      </c>
      <c r="F806" s="30">
        <f t="shared" si="61"/>
        <v>0</v>
      </c>
      <c r="G806" s="30">
        <f t="shared" si="62"/>
        <v>0</v>
      </c>
      <c r="H806" s="31">
        <f t="shared" si="63"/>
        <v>0</v>
      </c>
      <c r="I806" s="33" t="str">
        <f t="shared" si="64"/>
        <v/>
      </c>
    </row>
    <row r="807" spans="1:9">
      <c r="A807" s="28">
        <v>200</v>
      </c>
      <c r="B807" s="28"/>
      <c r="C807" s="28"/>
      <c r="D807" s="29"/>
      <c r="E807" s="30">
        <v>0.2</v>
      </c>
      <c r="F807" s="30">
        <f t="shared" si="61"/>
        <v>0</v>
      </c>
      <c r="G807" s="30">
        <f t="shared" si="62"/>
        <v>0</v>
      </c>
      <c r="H807" s="31">
        <f t="shared" si="63"/>
        <v>0</v>
      </c>
      <c r="I807" s="33" t="str">
        <f t="shared" si="64"/>
        <v/>
      </c>
    </row>
    <row r="808" spans="1:9">
      <c r="A808" s="28">
        <v>200</v>
      </c>
      <c r="B808" s="28"/>
      <c r="C808" s="28"/>
      <c r="D808" s="29"/>
      <c r="E808" s="30">
        <v>0.2</v>
      </c>
      <c r="F808" s="30">
        <f t="shared" si="61"/>
        <v>0</v>
      </c>
      <c r="G808" s="30">
        <f t="shared" si="62"/>
        <v>0</v>
      </c>
      <c r="H808" s="31">
        <f t="shared" si="63"/>
        <v>0</v>
      </c>
      <c r="I808" s="33" t="str">
        <f t="shared" si="64"/>
        <v/>
      </c>
    </row>
    <row r="809" spans="1:9">
      <c r="A809" s="28">
        <v>200</v>
      </c>
      <c r="B809" s="28"/>
      <c r="C809" s="28"/>
      <c r="D809" s="29"/>
      <c r="E809" s="30">
        <v>0.2</v>
      </c>
      <c r="F809" s="30">
        <f t="shared" si="61"/>
        <v>0</v>
      </c>
      <c r="G809" s="30">
        <f t="shared" si="62"/>
        <v>0</v>
      </c>
      <c r="H809" s="31">
        <f t="shared" si="63"/>
        <v>0</v>
      </c>
      <c r="I809" s="33" t="str">
        <f t="shared" si="64"/>
        <v/>
      </c>
    </row>
    <row r="810" spans="1:9">
      <c r="A810" s="28">
        <v>200</v>
      </c>
      <c r="B810" s="28"/>
      <c r="C810" s="28"/>
      <c r="D810" s="29"/>
      <c r="E810" s="30">
        <v>0.2</v>
      </c>
      <c r="F810" s="30">
        <f t="shared" si="61"/>
        <v>0</v>
      </c>
      <c r="G810" s="30">
        <f t="shared" si="62"/>
        <v>0</v>
      </c>
      <c r="H810" s="31">
        <f t="shared" si="63"/>
        <v>0</v>
      </c>
      <c r="I810" s="33" t="str">
        <f t="shared" si="64"/>
        <v/>
      </c>
    </row>
    <row r="811" spans="1:9">
      <c r="A811" s="28">
        <v>200</v>
      </c>
      <c r="B811" s="28"/>
      <c r="C811" s="28"/>
      <c r="D811" s="29"/>
      <c r="E811" s="30">
        <v>0.2</v>
      </c>
      <c r="F811" s="30">
        <f t="shared" si="61"/>
        <v>0</v>
      </c>
      <c r="G811" s="30">
        <f t="shared" si="62"/>
        <v>0</v>
      </c>
      <c r="H811" s="31">
        <f t="shared" si="63"/>
        <v>0</v>
      </c>
      <c r="I811" s="33" t="str">
        <f t="shared" si="64"/>
        <v/>
      </c>
    </row>
    <row r="812" spans="1:9">
      <c r="A812" s="28">
        <v>200</v>
      </c>
      <c r="B812" s="28"/>
      <c r="C812" s="28"/>
      <c r="D812" s="29"/>
      <c r="E812" s="30">
        <v>0.2</v>
      </c>
      <c r="F812" s="30">
        <f t="shared" si="61"/>
        <v>0</v>
      </c>
      <c r="G812" s="30">
        <f t="shared" si="62"/>
        <v>0</v>
      </c>
      <c r="H812" s="31">
        <f t="shared" si="63"/>
        <v>0</v>
      </c>
      <c r="I812" s="33" t="str">
        <f t="shared" si="64"/>
        <v/>
      </c>
    </row>
    <row r="813" spans="1:9">
      <c r="A813" s="28">
        <v>200</v>
      </c>
      <c r="B813" s="28"/>
      <c r="C813" s="28"/>
      <c r="D813" s="29"/>
      <c r="E813" s="30">
        <v>0.2</v>
      </c>
      <c r="F813" s="30">
        <f t="shared" si="61"/>
        <v>0</v>
      </c>
      <c r="G813" s="30">
        <f t="shared" si="62"/>
        <v>0</v>
      </c>
      <c r="H813" s="31">
        <f t="shared" si="63"/>
        <v>0</v>
      </c>
      <c r="I813" s="33" t="str">
        <f t="shared" si="64"/>
        <v/>
      </c>
    </row>
    <row r="814" spans="1:9">
      <c r="A814" s="28">
        <v>200</v>
      </c>
      <c r="B814" s="28"/>
      <c r="C814" s="28"/>
      <c r="D814" s="29"/>
      <c r="E814" s="30">
        <v>0.2</v>
      </c>
      <c r="F814" s="30">
        <f t="shared" si="61"/>
        <v>0</v>
      </c>
      <c r="G814" s="30">
        <f t="shared" si="62"/>
        <v>0</v>
      </c>
      <c r="H814" s="31">
        <f t="shared" si="63"/>
        <v>0</v>
      </c>
      <c r="I814" s="33" t="str">
        <f t="shared" si="64"/>
        <v/>
      </c>
    </row>
    <row r="815" spans="1:9">
      <c r="A815" s="28">
        <v>200</v>
      </c>
      <c r="B815" s="28"/>
      <c r="C815" s="28"/>
      <c r="D815" s="29"/>
      <c r="E815" s="30">
        <v>0.2</v>
      </c>
      <c r="F815" s="30">
        <f t="shared" si="61"/>
        <v>0</v>
      </c>
      <c r="G815" s="30">
        <f t="shared" si="62"/>
        <v>0</v>
      </c>
      <c r="H815" s="31">
        <f t="shared" si="63"/>
        <v>0</v>
      </c>
      <c r="I815" s="33" t="str">
        <f t="shared" si="64"/>
        <v/>
      </c>
    </row>
    <row r="816" spans="1:9">
      <c r="A816" s="28">
        <v>200</v>
      </c>
      <c r="B816" s="28"/>
      <c r="C816" s="28"/>
      <c r="D816" s="29"/>
      <c r="E816" s="30">
        <v>0.2</v>
      </c>
      <c r="F816" s="30">
        <f t="shared" si="61"/>
        <v>0</v>
      </c>
      <c r="G816" s="30">
        <f t="shared" si="62"/>
        <v>0</v>
      </c>
      <c r="H816" s="31">
        <f t="shared" si="63"/>
        <v>0</v>
      </c>
      <c r="I816" s="33" t="str">
        <f t="shared" si="64"/>
        <v/>
      </c>
    </row>
    <row r="817" spans="1:9">
      <c r="A817" s="28">
        <v>200</v>
      </c>
      <c r="B817" s="28"/>
      <c r="C817" s="28"/>
      <c r="D817" s="29"/>
      <c r="E817" s="30">
        <v>0.2</v>
      </c>
      <c r="F817" s="30">
        <f t="shared" si="61"/>
        <v>0</v>
      </c>
      <c r="G817" s="30">
        <f t="shared" si="62"/>
        <v>0</v>
      </c>
      <c r="H817" s="31">
        <f t="shared" si="63"/>
        <v>0</v>
      </c>
      <c r="I817" s="33" t="str">
        <f t="shared" si="64"/>
        <v/>
      </c>
    </row>
    <row r="818" spans="1:9">
      <c r="A818" s="28">
        <v>200</v>
      </c>
      <c r="B818" s="28"/>
      <c r="C818" s="28"/>
      <c r="D818" s="29"/>
      <c r="E818" s="30">
        <v>0.2</v>
      </c>
      <c r="F818" s="30">
        <f t="shared" si="61"/>
        <v>0</v>
      </c>
      <c r="G818" s="30">
        <f t="shared" si="62"/>
        <v>0</v>
      </c>
      <c r="H818" s="31">
        <f t="shared" si="63"/>
        <v>0</v>
      </c>
      <c r="I818" s="33" t="str">
        <f t="shared" si="64"/>
        <v/>
      </c>
    </row>
    <row r="819" spans="1:9">
      <c r="A819" s="28">
        <v>200</v>
      </c>
      <c r="B819" s="28"/>
      <c r="C819" s="28"/>
      <c r="D819" s="29"/>
      <c r="E819" s="30">
        <v>0.2</v>
      </c>
      <c r="F819" s="30">
        <f t="shared" si="61"/>
        <v>0</v>
      </c>
      <c r="G819" s="30">
        <f t="shared" si="62"/>
        <v>0</v>
      </c>
      <c r="H819" s="31">
        <f t="shared" si="63"/>
        <v>0</v>
      </c>
      <c r="I819" s="33" t="str">
        <f t="shared" si="64"/>
        <v/>
      </c>
    </row>
    <row r="820" spans="1:9">
      <c r="A820" s="28">
        <v>200</v>
      </c>
      <c r="B820" s="28"/>
      <c r="C820" s="28"/>
      <c r="D820" s="29"/>
      <c r="E820" s="30">
        <v>0.2</v>
      </c>
      <c r="F820" s="30">
        <f t="shared" si="61"/>
        <v>0</v>
      </c>
      <c r="G820" s="30">
        <f t="shared" si="62"/>
        <v>0</v>
      </c>
      <c r="H820" s="31">
        <f t="shared" si="63"/>
        <v>0</v>
      </c>
      <c r="I820" s="33" t="str">
        <f t="shared" si="64"/>
        <v/>
      </c>
    </row>
    <row r="821" spans="1:9">
      <c r="A821" s="28">
        <v>200</v>
      </c>
      <c r="B821" s="28"/>
      <c r="C821" s="28"/>
      <c r="D821" s="29"/>
      <c r="E821" s="30">
        <v>0.2</v>
      </c>
      <c r="F821" s="30">
        <f t="shared" si="61"/>
        <v>0</v>
      </c>
      <c r="G821" s="30">
        <f t="shared" si="62"/>
        <v>0</v>
      </c>
      <c r="H821" s="31">
        <f t="shared" si="63"/>
        <v>0</v>
      </c>
      <c r="I821" s="33" t="str">
        <f t="shared" si="64"/>
        <v/>
      </c>
    </row>
    <row r="822" spans="1:9">
      <c r="A822" s="28">
        <v>200</v>
      </c>
      <c r="B822" s="28"/>
      <c r="C822" s="28"/>
      <c r="D822" s="29"/>
      <c r="E822" s="30">
        <v>0.2</v>
      </c>
      <c r="F822" s="30">
        <f t="shared" si="61"/>
        <v>0</v>
      </c>
      <c r="G822" s="30">
        <f t="shared" si="62"/>
        <v>0</v>
      </c>
      <c r="H822" s="31">
        <f t="shared" si="63"/>
        <v>0</v>
      </c>
      <c r="I822" s="33" t="str">
        <f t="shared" si="64"/>
        <v/>
      </c>
    </row>
    <row r="823" spans="1:9">
      <c r="A823" s="28">
        <v>200</v>
      </c>
      <c r="B823" s="28"/>
      <c r="C823" s="28"/>
      <c r="D823" s="29"/>
      <c r="E823" s="30">
        <v>0.2</v>
      </c>
      <c r="F823" s="30">
        <f t="shared" si="61"/>
        <v>0</v>
      </c>
      <c r="G823" s="30">
        <f t="shared" si="62"/>
        <v>0</v>
      </c>
      <c r="H823" s="31">
        <f t="shared" si="63"/>
        <v>0</v>
      </c>
      <c r="I823" s="33" t="str">
        <f t="shared" si="64"/>
        <v/>
      </c>
    </row>
    <row r="824" spans="1:9">
      <c r="A824" s="28">
        <v>200</v>
      </c>
      <c r="B824" s="28"/>
      <c r="C824" s="28"/>
      <c r="D824" s="29"/>
      <c r="E824" s="30">
        <v>0.2</v>
      </c>
      <c r="F824" s="30">
        <f t="shared" si="61"/>
        <v>0</v>
      </c>
      <c r="G824" s="30">
        <f t="shared" si="62"/>
        <v>0</v>
      </c>
      <c r="H824" s="31">
        <f t="shared" si="63"/>
        <v>0</v>
      </c>
      <c r="I824" s="33" t="str">
        <f t="shared" si="64"/>
        <v/>
      </c>
    </row>
    <row r="825" spans="1:9">
      <c r="A825" s="28">
        <v>200</v>
      </c>
      <c r="B825" s="28"/>
      <c r="C825" s="28"/>
      <c r="D825" s="29"/>
      <c r="E825" s="30">
        <v>0.2</v>
      </c>
      <c r="F825" s="30">
        <f t="shared" si="61"/>
        <v>0</v>
      </c>
      <c r="G825" s="30">
        <f t="shared" si="62"/>
        <v>0</v>
      </c>
      <c r="H825" s="31">
        <f t="shared" si="63"/>
        <v>0</v>
      </c>
      <c r="I825" s="33" t="str">
        <f t="shared" si="64"/>
        <v/>
      </c>
    </row>
    <row r="826" spans="1:9">
      <c r="A826" s="28">
        <v>200</v>
      </c>
      <c r="B826" s="28"/>
      <c r="C826" s="28"/>
      <c r="D826" s="29"/>
      <c r="E826" s="30">
        <v>0.2</v>
      </c>
      <c r="F826" s="30">
        <f t="shared" si="61"/>
        <v>0</v>
      </c>
      <c r="G826" s="30">
        <f t="shared" si="62"/>
        <v>0</v>
      </c>
      <c r="H826" s="31">
        <f t="shared" si="63"/>
        <v>0</v>
      </c>
      <c r="I826" s="33" t="str">
        <f t="shared" si="64"/>
        <v/>
      </c>
    </row>
    <row r="827" spans="1:9">
      <c r="A827" s="28">
        <v>200</v>
      </c>
      <c r="B827" s="28"/>
      <c r="C827" s="28"/>
      <c r="D827" s="29"/>
      <c r="E827" s="30">
        <v>0.2</v>
      </c>
      <c r="F827" s="30">
        <f t="shared" si="61"/>
        <v>0</v>
      </c>
      <c r="G827" s="30">
        <f t="shared" si="62"/>
        <v>0</v>
      </c>
      <c r="H827" s="31">
        <f t="shared" si="63"/>
        <v>0</v>
      </c>
      <c r="I827" s="33" t="str">
        <f t="shared" si="64"/>
        <v/>
      </c>
    </row>
    <row r="828" spans="1:9">
      <c r="A828" s="28">
        <v>200</v>
      </c>
      <c r="B828" s="28"/>
      <c r="C828" s="28"/>
      <c r="D828" s="29"/>
      <c r="E828" s="30">
        <v>0.2</v>
      </c>
      <c r="F828" s="30">
        <f t="shared" si="61"/>
        <v>0</v>
      </c>
      <c r="G828" s="30">
        <f t="shared" si="62"/>
        <v>0</v>
      </c>
      <c r="H828" s="31">
        <f t="shared" si="63"/>
        <v>0</v>
      </c>
      <c r="I828" s="33" t="str">
        <f t="shared" si="64"/>
        <v/>
      </c>
    </row>
    <row r="829" spans="1:9">
      <c r="A829" s="28">
        <v>200</v>
      </c>
      <c r="B829" s="28"/>
      <c r="C829" s="28"/>
      <c r="D829" s="29"/>
      <c r="E829" s="30">
        <v>0.2</v>
      </c>
      <c r="F829" s="30">
        <f t="shared" si="61"/>
        <v>0</v>
      </c>
      <c r="G829" s="30">
        <f t="shared" si="62"/>
        <v>0</v>
      </c>
      <c r="H829" s="31">
        <f t="shared" si="63"/>
        <v>0</v>
      </c>
      <c r="I829" s="33" t="str">
        <f t="shared" si="64"/>
        <v/>
      </c>
    </row>
    <row r="830" spans="1:9">
      <c r="A830" s="28">
        <v>200</v>
      </c>
      <c r="B830" s="28"/>
      <c r="C830" s="28"/>
      <c r="D830" s="29"/>
      <c r="E830" s="30">
        <v>0.2</v>
      </c>
      <c r="F830" s="30">
        <f t="shared" si="61"/>
        <v>0</v>
      </c>
      <c r="G830" s="30">
        <f t="shared" si="62"/>
        <v>0</v>
      </c>
      <c r="H830" s="31">
        <f t="shared" si="63"/>
        <v>0</v>
      </c>
      <c r="I830" s="33" t="str">
        <f t="shared" si="64"/>
        <v/>
      </c>
    </row>
    <row r="831" spans="1:9">
      <c r="A831" s="28">
        <v>200</v>
      </c>
      <c r="B831" s="28"/>
      <c r="C831" s="28"/>
      <c r="D831" s="29"/>
      <c r="E831" s="30">
        <v>0.2</v>
      </c>
      <c r="F831" s="30">
        <f t="shared" si="61"/>
        <v>0</v>
      </c>
      <c r="G831" s="30">
        <f t="shared" si="62"/>
        <v>0</v>
      </c>
      <c r="H831" s="31">
        <f t="shared" si="63"/>
        <v>0</v>
      </c>
      <c r="I831" s="33" t="str">
        <f t="shared" si="64"/>
        <v/>
      </c>
    </row>
    <row r="832" spans="1:9">
      <c r="A832" s="28">
        <v>200</v>
      </c>
      <c r="B832" s="28"/>
      <c r="C832" s="28"/>
      <c r="D832" s="29"/>
      <c r="E832" s="30">
        <v>0.2</v>
      </c>
      <c r="F832" s="30">
        <f t="shared" si="61"/>
        <v>0</v>
      </c>
      <c r="G832" s="30">
        <f t="shared" si="62"/>
        <v>0</v>
      </c>
      <c r="H832" s="31">
        <f t="shared" si="63"/>
        <v>0</v>
      </c>
      <c r="I832" s="33" t="str">
        <f t="shared" si="64"/>
        <v/>
      </c>
    </row>
    <row r="833" spans="1:9">
      <c r="A833" s="28">
        <v>200</v>
      </c>
      <c r="B833" s="28"/>
      <c r="C833" s="28"/>
      <c r="D833" s="29"/>
      <c r="E833" s="30">
        <v>0.2</v>
      </c>
      <c r="F833" s="30">
        <f t="shared" si="61"/>
        <v>0</v>
      </c>
      <c r="G833" s="30">
        <f t="shared" si="62"/>
        <v>0</v>
      </c>
      <c r="H833" s="31">
        <f t="shared" si="63"/>
        <v>0</v>
      </c>
      <c r="I833" s="33" t="str">
        <f t="shared" si="64"/>
        <v/>
      </c>
    </row>
    <row r="834" spans="1:9">
      <c r="A834" s="28">
        <v>200</v>
      </c>
      <c r="B834" s="28"/>
      <c r="C834" s="28"/>
      <c r="D834" s="29"/>
      <c r="E834" s="30">
        <v>0.2</v>
      </c>
      <c r="F834" s="30">
        <f t="shared" si="61"/>
        <v>0</v>
      </c>
      <c r="G834" s="30">
        <f t="shared" si="62"/>
        <v>0</v>
      </c>
      <c r="H834" s="31">
        <f t="shared" si="63"/>
        <v>0</v>
      </c>
      <c r="I834" s="33" t="str">
        <f t="shared" si="64"/>
        <v/>
      </c>
    </row>
    <row r="835" spans="1:9">
      <c r="A835" s="28">
        <v>200</v>
      </c>
      <c r="B835" s="28"/>
      <c r="C835" s="28"/>
      <c r="D835" s="29"/>
      <c r="E835" s="30">
        <v>0.2</v>
      </c>
      <c r="F835" s="30">
        <f t="shared" si="61"/>
        <v>0</v>
      </c>
      <c r="G835" s="30">
        <f t="shared" si="62"/>
        <v>0</v>
      </c>
      <c r="H835" s="31">
        <f t="shared" si="63"/>
        <v>0</v>
      </c>
      <c r="I835" s="33" t="str">
        <f t="shared" si="64"/>
        <v/>
      </c>
    </row>
    <row r="836" spans="1:9">
      <c r="A836" s="28">
        <v>200</v>
      </c>
      <c r="B836" s="28"/>
      <c r="C836" s="28"/>
      <c r="D836" s="29"/>
      <c r="E836" s="30">
        <v>0.2</v>
      </c>
      <c r="F836" s="30">
        <f t="shared" si="61"/>
        <v>0</v>
      </c>
      <c r="G836" s="30">
        <f t="shared" si="62"/>
        <v>0</v>
      </c>
      <c r="H836" s="31">
        <f t="shared" si="63"/>
        <v>0</v>
      </c>
      <c r="I836" s="33" t="str">
        <f t="shared" si="64"/>
        <v/>
      </c>
    </row>
    <row r="837" spans="1:9">
      <c r="A837" s="28">
        <v>200</v>
      </c>
      <c r="B837" s="28"/>
      <c r="C837" s="28"/>
      <c r="D837" s="29"/>
      <c r="E837" s="30">
        <v>0.2</v>
      </c>
      <c r="F837" s="30">
        <f t="shared" si="61"/>
        <v>0</v>
      </c>
      <c r="G837" s="30">
        <f t="shared" si="62"/>
        <v>0</v>
      </c>
      <c r="H837" s="31">
        <f t="shared" si="63"/>
        <v>0</v>
      </c>
      <c r="I837" s="33" t="str">
        <f t="shared" si="64"/>
        <v/>
      </c>
    </row>
    <row r="838" spans="1:9">
      <c r="A838" s="28">
        <v>200</v>
      </c>
      <c r="B838" s="28"/>
      <c r="C838" s="28"/>
      <c r="D838" s="29"/>
      <c r="E838" s="30">
        <v>0.2</v>
      </c>
      <c r="F838" s="30">
        <f t="shared" si="61"/>
        <v>0</v>
      </c>
      <c r="G838" s="30">
        <f t="shared" si="62"/>
        <v>0</v>
      </c>
      <c r="H838" s="31">
        <f t="shared" si="63"/>
        <v>0</v>
      </c>
      <c r="I838" s="33" t="str">
        <f t="shared" si="64"/>
        <v/>
      </c>
    </row>
    <row r="839" spans="1:9">
      <c r="A839" s="28">
        <v>200</v>
      </c>
      <c r="B839" s="28"/>
      <c r="C839" s="28"/>
      <c r="D839" s="29"/>
      <c r="E839" s="30">
        <v>0.2</v>
      </c>
      <c r="F839" s="30">
        <f t="shared" si="61"/>
        <v>0</v>
      </c>
      <c r="G839" s="30">
        <f t="shared" si="62"/>
        <v>0</v>
      </c>
      <c r="H839" s="31">
        <f t="shared" si="63"/>
        <v>0</v>
      </c>
      <c r="I839" s="33" t="str">
        <f t="shared" si="64"/>
        <v/>
      </c>
    </row>
    <row r="840" spans="1:9">
      <c r="A840" s="28">
        <v>200</v>
      </c>
      <c r="B840" s="28"/>
      <c r="C840" s="28"/>
      <c r="D840" s="29"/>
      <c r="E840" s="30">
        <v>0.2</v>
      </c>
      <c r="F840" s="30">
        <f t="shared" si="61"/>
        <v>0</v>
      </c>
      <c r="G840" s="30">
        <f t="shared" si="62"/>
        <v>0</v>
      </c>
      <c r="H840" s="31">
        <f t="shared" si="63"/>
        <v>0</v>
      </c>
      <c r="I840" s="33" t="str">
        <f t="shared" si="64"/>
        <v/>
      </c>
    </row>
    <row r="841" spans="1:9">
      <c r="A841" s="28">
        <v>200</v>
      </c>
      <c r="B841" s="28"/>
      <c r="C841" s="28"/>
      <c r="D841" s="29"/>
      <c r="E841" s="30">
        <v>0.2</v>
      </c>
      <c r="F841" s="30">
        <f t="shared" si="61"/>
        <v>0</v>
      </c>
      <c r="G841" s="30">
        <f t="shared" si="62"/>
        <v>0</v>
      </c>
      <c r="H841" s="31">
        <f t="shared" si="63"/>
        <v>0</v>
      </c>
      <c r="I841" s="33" t="str">
        <f t="shared" si="64"/>
        <v/>
      </c>
    </row>
    <row r="842" spans="1:9">
      <c r="A842" s="28">
        <v>200</v>
      </c>
      <c r="B842" s="28"/>
      <c r="C842" s="28"/>
      <c r="D842" s="29"/>
      <c r="E842" s="30">
        <v>0.2</v>
      </c>
      <c r="F842" s="30">
        <f t="shared" ref="F842:F905" si="65">ROUND(G842-D842,2)</f>
        <v>0</v>
      </c>
      <c r="G842" s="30">
        <f t="shared" ref="G842:G905" si="66">IF(D842&lt;=800,D842,IF(D842&gt;3552,ROUND(D842/0.888,2),MAX(ROUND((D842-112)/0.86,2),0)))</f>
        <v>0</v>
      </c>
      <c r="H842" s="31">
        <f t="shared" ref="H842:H905" si="67">IF(G842&gt;4000,ROUND(ROUND(ROUND(G842*0.8,2)*0.7,2)*20%,2),MAX(ROUND(ROUND((G842-800)*0.7,2)*E842,2),0))</f>
        <v>0</v>
      </c>
      <c r="I842" s="33" t="str">
        <f t="shared" ref="I842:I905" si="68">IF(F842=H842,"","计算有误")</f>
        <v/>
      </c>
    </row>
    <row r="843" spans="1:9">
      <c r="A843" s="28">
        <v>200</v>
      </c>
      <c r="B843" s="28"/>
      <c r="C843" s="28"/>
      <c r="D843" s="29"/>
      <c r="E843" s="30">
        <v>0.2</v>
      </c>
      <c r="F843" s="30">
        <f t="shared" si="65"/>
        <v>0</v>
      </c>
      <c r="G843" s="30">
        <f t="shared" si="66"/>
        <v>0</v>
      </c>
      <c r="H843" s="31">
        <f t="shared" si="67"/>
        <v>0</v>
      </c>
      <c r="I843" s="33" t="str">
        <f t="shared" si="68"/>
        <v/>
      </c>
    </row>
    <row r="844" spans="1:9">
      <c r="A844" s="28">
        <v>200</v>
      </c>
      <c r="B844" s="28"/>
      <c r="C844" s="28"/>
      <c r="D844" s="29"/>
      <c r="E844" s="30">
        <v>0.2</v>
      </c>
      <c r="F844" s="30">
        <f t="shared" si="65"/>
        <v>0</v>
      </c>
      <c r="G844" s="30">
        <f t="shared" si="66"/>
        <v>0</v>
      </c>
      <c r="H844" s="31">
        <f t="shared" si="67"/>
        <v>0</v>
      </c>
      <c r="I844" s="33" t="str">
        <f t="shared" si="68"/>
        <v/>
      </c>
    </row>
    <row r="845" spans="1:9">
      <c r="A845" s="28">
        <v>200</v>
      </c>
      <c r="B845" s="28"/>
      <c r="C845" s="28"/>
      <c r="D845" s="29"/>
      <c r="E845" s="30">
        <v>0.2</v>
      </c>
      <c r="F845" s="30">
        <f t="shared" si="65"/>
        <v>0</v>
      </c>
      <c r="G845" s="30">
        <f t="shared" si="66"/>
        <v>0</v>
      </c>
      <c r="H845" s="31">
        <f t="shared" si="67"/>
        <v>0</v>
      </c>
      <c r="I845" s="33" t="str">
        <f t="shared" si="68"/>
        <v/>
      </c>
    </row>
    <row r="846" spans="1:9">
      <c r="A846" s="28">
        <v>200</v>
      </c>
      <c r="B846" s="28"/>
      <c r="C846" s="28"/>
      <c r="D846" s="29"/>
      <c r="E846" s="30">
        <v>0.2</v>
      </c>
      <c r="F846" s="30">
        <f t="shared" si="65"/>
        <v>0</v>
      </c>
      <c r="G846" s="30">
        <f t="shared" si="66"/>
        <v>0</v>
      </c>
      <c r="H846" s="31">
        <f t="shared" si="67"/>
        <v>0</v>
      </c>
      <c r="I846" s="33" t="str">
        <f t="shared" si="68"/>
        <v/>
      </c>
    </row>
    <row r="847" spans="1:9">
      <c r="A847" s="28">
        <v>200</v>
      </c>
      <c r="B847" s="28"/>
      <c r="C847" s="28"/>
      <c r="D847" s="29"/>
      <c r="E847" s="30">
        <v>0.2</v>
      </c>
      <c r="F847" s="30">
        <f t="shared" si="65"/>
        <v>0</v>
      </c>
      <c r="G847" s="30">
        <f t="shared" si="66"/>
        <v>0</v>
      </c>
      <c r="H847" s="31">
        <f t="shared" si="67"/>
        <v>0</v>
      </c>
      <c r="I847" s="33" t="str">
        <f t="shared" si="68"/>
        <v/>
      </c>
    </row>
    <row r="848" spans="1:9">
      <c r="A848" s="28">
        <v>200</v>
      </c>
      <c r="B848" s="28"/>
      <c r="C848" s="28"/>
      <c r="D848" s="29"/>
      <c r="E848" s="30">
        <v>0.2</v>
      </c>
      <c r="F848" s="30">
        <f t="shared" si="65"/>
        <v>0</v>
      </c>
      <c r="G848" s="30">
        <f t="shared" si="66"/>
        <v>0</v>
      </c>
      <c r="H848" s="31">
        <f t="shared" si="67"/>
        <v>0</v>
      </c>
      <c r="I848" s="33" t="str">
        <f t="shared" si="68"/>
        <v/>
      </c>
    </row>
    <row r="849" spans="1:9">
      <c r="A849" s="28">
        <v>200</v>
      </c>
      <c r="B849" s="28"/>
      <c r="C849" s="28"/>
      <c r="D849" s="29"/>
      <c r="E849" s="30">
        <v>0.2</v>
      </c>
      <c r="F849" s="30">
        <f t="shared" si="65"/>
        <v>0</v>
      </c>
      <c r="G849" s="30">
        <f t="shared" si="66"/>
        <v>0</v>
      </c>
      <c r="H849" s="31">
        <f t="shared" si="67"/>
        <v>0</v>
      </c>
      <c r="I849" s="33" t="str">
        <f t="shared" si="68"/>
        <v/>
      </c>
    </row>
    <row r="850" spans="1:9">
      <c r="A850" s="28">
        <v>200</v>
      </c>
      <c r="B850" s="28"/>
      <c r="C850" s="28"/>
      <c r="D850" s="29"/>
      <c r="E850" s="30">
        <v>0.2</v>
      </c>
      <c r="F850" s="30">
        <f t="shared" si="65"/>
        <v>0</v>
      </c>
      <c r="G850" s="30">
        <f t="shared" si="66"/>
        <v>0</v>
      </c>
      <c r="H850" s="31">
        <f t="shared" si="67"/>
        <v>0</v>
      </c>
      <c r="I850" s="33" t="str">
        <f t="shared" si="68"/>
        <v/>
      </c>
    </row>
    <row r="851" spans="1:9">
      <c r="A851" s="28">
        <v>200</v>
      </c>
      <c r="B851" s="28"/>
      <c r="C851" s="28"/>
      <c r="D851" s="29"/>
      <c r="E851" s="30">
        <v>0.2</v>
      </c>
      <c r="F851" s="30">
        <f t="shared" si="65"/>
        <v>0</v>
      </c>
      <c r="G851" s="30">
        <f t="shared" si="66"/>
        <v>0</v>
      </c>
      <c r="H851" s="31">
        <f t="shared" si="67"/>
        <v>0</v>
      </c>
      <c r="I851" s="33" t="str">
        <f t="shared" si="68"/>
        <v/>
      </c>
    </row>
    <row r="852" spans="1:9">
      <c r="A852" s="28">
        <v>200</v>
      </c>
      <c r="B852" s="28"/>
      <c r="C852" s="28"/>
      <c r="D852" s="29"/>
      <c r="E852" s="30">
        <v>0.2</v>
      </c>
      <c r="F852" s="30">
        <f t="shared" si="65"/>
        <v>0</v>
      </c>
      <c r="G852" s="30">
        <f t="shared" si="66"/>
        <v>0</v>
      </c>
      <c r="H852" s="31">
        <f t="shared" si="67"/>
        <v>0</v>
      </c>
      <c r="I852" s="33" t="str">
        <f t="shared" si="68"/>
        <v/>
      </c>
    </row>
    <row r="853" spans="1:9">
      <c r="A853" s="28">
        <v>200</v>
      </c>
      <c r="B853" s="28"/>
      <c r="C853" s="28"/>
      <c r="D853" s="29"/>
      <c r="E853" s="30">
        <v>0.2</v>
      </c>
      <c r="F853" s="30">
        <f t="shared" si="65"/>
        <v>0</v>
      </c>
      <c r="G853" s="30">
        <f t="shared" si="66"/>
        <v>0</v>
      </c>
      <c r="H853" s="31">
        <f t="shared" si="67"/>
        <v>0</v>
      </c>
      <c r="I853" s="33" t="str">
        <f t="shared" si="68"/>
        <v/>
      </c>
    </row>
    <row r="854" spans="1:9">
      <c r="A854" s="28">
        <v>200</v>
      </c>
      <c r="B854" s="28"/>
      <c r="C854" s="28"/>
      <c r="D854" s="29"/>
      <c r="E854" s="30">
        <v>0.2</v>
      </c>
      <c r="F854" s="30">
        <f t="shared" si="65"/>
        <v>0</v>
      </c>
      <c r="G854" s="30">
        <f t="shared" si="66"/>
        <v>0</v>
      </c>
      <c r="H854" s="31">
        <f t="shared" si="67"/>
        <v>0</v>
      </c>
      <c r="I854" s="33" t="str">
        <f t="shared" si="68"/>
        <v/>
      </c>
    </row>
    <row r="855" spans="1:9">
      <c r="A855" s="28">
        <v>200</v>
      </c>
      <c r="B855" s="28"/>
      <c r="C855" s="28"/>
      <c r="D855" s="29"/>
      <c r="E855" s="30">
        <v>0.2</v>
      </c>
      <c r="F855" s="30">
        <f t="shared" si="65"/>
        <v>0</v>
      </c>
      <c r="G855" s="30">
        <f t="shared" si="66"/>
        <v>0</v>
      </c>
      <c r="H855" s="31">
        <f t="shared" si="67"/>
        <v>0</v>
      </c>
      <c r="I855" s="33" t="str">
        <f t="shared" si="68"/>
        <v/>
      </c>
    </row>
    <row r="856" spans="1:9">
      <c r="A856" s="28">
        <v>200</v>
      </c>
      <c r="B856" s="28"/>
      <c r="C856" s="28"/>
      <c r="D856" s="29"/>
      <c r="E856" s="30">
        <v>0.2</v>
      </c>
      <c r="F856" s="30">
        <f t="shared" si="65"/>
        <v>0</v>
      </c>
      <c r="G856" s="30">
        <f t="shared" si="66"/>
        <v>0</v>
      </c>
      <c r="H856" s="31">
        <f t="shared" si="67"/>
        <v>0</v>
      </c>
      <c r="I856" s="33" t="str">
        <f t="shared" si="68"/>
        <v/>
      </c>
    </row>
    <row r="857" spans="1:9">
      <c r="A857" s="28">
        <v>200</v>
      </c>
      <c r="B857" s="28"/>
      <c r="C857" s="28"/>
      <c r="D857" s="29"/>
      <c r="E857" s="30">
        <v>0.2</v>
      </c>
      <c r="F857" s="30">
        <f t="shared" si="65"/>
        <v>0</v>
      </c>
      <c r="G857" s="30">
        <f t="shared" si="66"/>
        <v>0</v>
      </c>
      <c r="H857" s="31">
        <f t="shared" si="67"/>
        <v>0</v>
      </c>
      <c r="I857" s="33" t="str">
        <f t="shared" si="68"/>
        <v/>
      </c>
    </row>
    <row r="858" spans="1:9">
      <c r="A858" s="28">
        <v>200</v>
      </c>
      <c r="B858" s="28"/>
      <c r="C858" s="28"/>
      <c r="D858" s="29"/>
      <c r="E858" s="30">
        <v>0.2</v>
      </c>
      <c r="F858" s="30">
        <f t="shared" si="65"/>
        <v>0</v>
      </c>
      <c r="G858" s="30">
        <f t="shared" si="66"/>
        <v>0</v>
      </c>
      <c r="H858" s="31">
        <f t="shared" si="67"/>
        <v>0</v>
      </c>
      <c r="I858" s="33" t="str">
        <f t="shared" si="68"/>
        <v/>
      </c>
    </row>
    <row r="859" spans="1:9">
      <c r="A859" s="28">
        <v>200</v>
      </c>
      <c r="B859" s="28"/>
      <c r="C859" s="28"/>
      <c r="D859" s="29"/>
      <c r="E859" s="30">
        <v>0.2</v>
      </c>
      <c r="F859" s="30">
        <f t="shared" si="65"/>
        <v>0</v>
      </c>
      <c r="G859" s="30">
        <f t="shared" si="66"/>
        <v>0</v>
      </c>
      <c r="H859" s="31">
        <f t="shared" si="67"/>
        <v>0</v>
      </c>
      <c r="I859" s="33" t="str">
        <f t="shared" si="68"/>
        <v/>
      </c>
    </row>
    <row r="860" spans="1:9">
      <c r="A860" s="28">
        <v>200</v>
      </c>
      <c r="B860" s="28"/>
      <c r="C860" s="28"/>
      <c r="D860" s="29"/>
      <c r="E860" s="30">
        <v>0.2</v>
      </c>
      <c r="F860" s="30">
        <f t="shared" si="65"/>
        <v>0</v>
      </c>
      <c r="G860" s="30">
        <f t="shared" si="66"/>
        <v>0</v>
      </c>
      <c r="H860" s="31">
        <f t="shared" si="67"/>
        <v>0</v>
      </c>
      <c r="I860" s="33" t="str">
        <f t="shared" si="68"/>
        <v/>
      </c>
    </row>
    <row r="861" spans="1:9">
      <c r="A861" s="28">
        <v>200</v>
      </c>
      <c r="B861" s="28"/>
      <c r="C861" s="28"/>
      <c r="D861" s="29"/>
      <c r="E861" s="30">
        <v>0.2</v>
      </c>
      <c r="F861" s="30">
        <f t="shared" si="65"/>
        <v>0</v>
      </c>
      <c r="G861" s="30">
        <f t="shared" si="66"/>
        <v>0</v>
      </c>
      <c r="H861" s="31">
        <f t="shared" si="67"/>
        <v>0</v>
      </c>
      <c r="I861" s="33" t="str">
        <f t="shared" si="68"/>
        <v/>
      </c>
    </row>
    <row r="862" spans="1:9">
      <c r="A862" s="28">
        <v>200</v>
      </c>
      <c r="B862" s="28"/>
      <c r="C862" s="28"/>
      <c r="D862" s="29"/>
      <c r="E862" s="30">
        <v>0.2</v>
      </c>
      <c r="F862" s="30">
        <f t="shared" si="65"/>
        <v>0</v>
      </c>
      <c r="G862" s="30">
        <f t="shared" si="66"/>
        <v>0</v>
      </c>
      <c r="H862" s="31">
        <f t="shared" si="67"/>
        <v>0</v>
      </c>
      <c r="I862" s="33" t="str">
        <f t="shared" si="68"/>
        <v/>
      </c>
    </row>
    <row r="863" spans="1:9">
      <c r="A863" s="28">
        <v>200</v>
      </c>
      <c r="B863" s="28"/>
      <c r="C863" s="28"/>
      <c r="D863" s="29"/>
      <c r="E863" s="30">
        <v>0.2</v>
      </c>
      <c r="F863" s="30">
        <f t="shared" si="65"/>
        <v>0</v>
      </c>
      <c r="G863" s="30">
        <f t="shared" si="66"/>
        <v>0</v>
      </c>
      <c r="H863" s="31">
        <f t="shared" si="67"/>
        <v>0</v>
      </c>
      <c r="I863" s="33" t="str">
        <f t="shared" si="68"/>
        <v/>
      </c>
    </row>
    <row r="864" spans="1:9">
      <c r="A864" s="28">
        <v>200</v>
      </c>
      <c r="B864" s="28"/>
      <c r="C864" s="28"/>
      <c r="D864" s="29"/>
      <c r="E864" s="30">
        <v>0.2</v>
      </c>
      <c r="F864" s="30">
        <f t="shared" si="65"/>
        <v>0</v>
      </c>
      <c r="G864" s="30">
        <f t="shared" si="66"/>
        <v>0</v>
      </c>
      <c r="H864" s="31">
        <f t="shared" si="67"/>
        <v>0</v>
      </c>
      <c r="I864" s="33" t="str">
        <f t="shared" si="68"/>
        <v/>
      </c>
    </row>
    <row r="865" spans="1:9">
      <c r="A865" s="28">
        <v>200</v>
      </c>
      <c r="B865" s="28"/>
      <c r="C865" s="28"/>
      <c r="D865" s="29"/>
      <c r="E865" s="30">
        <v>0.2</v>
      </c>
      <c r="F865" s="30">
        <f t="shared" si="65"/>
        <v>0</v>
      </c>
      <c r="G865" s="30">
        <f t="shared" si="66"/>
        <v>0</v>
      </c>
      <c r="H865" s="31">
        <f t="shared" si="67"/>
        <v>0</v>
      </c>
      <c r="I865" s="33" t="str">
        <f t="shared" si="68"/>
        <v/>
      </c>
    </row>
    <row r="866" spans="1:9">
      <c r="A866" s="28">
        <v>200</v>
      </c>
      <c r="B866" s="28"/>
      <c r="C866" s="28"/>
      <c r="D866" s="29"/>
      <c r="E866" s="30">
        <v>0.2</v>
      </c>
      <c r="F866" s="30">
        <f t="shared" si="65"/>
        <v>0</v>
      </c>
      <c r="G866" s="30">
        <f t="shared" si="66"/>
        <v>0</v>
      </c>
      <c r="H866" s="31">
        <f t="shared" si="67"/>
        <v>0</v>
      </c>
      <c r="I866" s="33" t="str">
        <f t="shared" si="68"/>
        <v/>
      </c>
    </row>
    <row r="867" spans="1:9">
      <c r="A867" s="28">
        <v>200</v>
      </c>
      <c r="B867" s="28"/>
      <c r="C867" s="28"/>
      <c r="D867" s="29"/>
      <c r="E867" s="30">
        <v>0.2</v>
      </c>
      <c r="F867" s="30">
        <f t="shared" si="65"/>
        <v>0</v>
      </c>
      <c r="G867" s="30">
        <f t="shared" si="66"/>
        <v>0</v>
      </c>
      <c r="H867" s="31">
        <f t="shared" si="67"/>
        <v>0</v>
      </c>
      <c r="I867" s="33" t="str">
        <f t="shared" si="68"/>
        <v/>
      </c>
    </row>
    <row r="868" spans="1:9">
      <c r="A868" s="28">
        <v>200</v>
      </c>
      <c r="B868" s="28"/>
      <c r="C868" s="28"/>
      <c r="D868" s="29"/>
      <c r="E868" s="30">
        <v>0.2</v>
      </c>
      <c r="F868" s="30">
        <f t="shared" si="65"/>
        <v>0</v>
      </c>
      <c r="G868" s="30">
        <f t="shared" si="66"/>
        <v>0</v>
      </c>
      <c r="H868" s="31">
        <f t="shared" si="67"/>
        <v>0</v>
      </c>
      <c r="I868" s="33" t="str">
        <f t="shared" si="68"/>
        <v/>
      </c>
    </row>
    <row r="869" spans="1:9">
      <c r="A869" s="28">
        <v>200</v>
      </c>
      <c r="B869" s="28"/>
      <c r="C869" s="28"/>
      <c r="D869" s="29"/>
      <c r="E869" s="30">
        <v>0.2</v>
      </c>
      <c r="F869" s="30">
        <f t="shared" si="65"/>
        <v>0</v>
      </c>
      <c r="G869" s="30">
        <f t="shared" si="66"/>
        <v>0</v>
      </c>
      <c r="H869" s="31">
        <f t="shared" si="67"/>
        <v>0</v>
      </c>
      <c r="I869" s="33" t="str">
        <f t="shared" si="68"/>
        <v/>
      </c>
    </row>
    <row r="870" spans="1:9">
      <c r="A870" s="28">
        <v>200</v>
      </c>
      <c r="B870" s="28"/>
      <c r="C870" s="28"/>
      <c r="D870" s="29"/>
      <c r="E870" s="30">
        <v>0.2</v>
      </c>
      <c r="F870" s="30">
        <f t="shared" si="65"/>
        <v>0</v>
      </c>
      <c r="G870" s="30">
        <f t="shared" si="66"/>
        <v>0</v>
      </c>
      <c r="H870" s="31">
        <f t="shared" si="67"/>
        <v>0</v>
      </c>
      <c r="I870" s="33" t="str">
        <f t="shared" si="68"/>
        <v/>
      </c>
    </row>
    <row r="871" spans="1:9">
      <c r="A871" s="28">
        <v>200</v>
      </c>
      <c r="B871" s="28"/>
      <c r="C871" s="28"/>
      <c r="D871" s="29"/>
      <c r="E871" s="30">
        <v>0.2</v>
      </c>
      <c r="F871" s="30">
        <f t="shared" si="65"/>
        <v>0</v>
      </c>
      <c r="G871" s="30">
        <f t="shared" si="66"/>
        <v>0</v>
      </c>
      <c r="H871" s="31">
        <f t="shared" si="67"/>
        <v>0</v>
      </c>
      <c r="I871" s="33" t="str">
        <f t="shared" si="68"/>
        <v/>
      </c>
    </row>
    <row r="872" spans="1:9">
      <c r="A872" s="28">
        <v>200</v>
      </c>
      <c r="B872" s="28"/>
      <c r="C872" s="28"/>
      <c r="D872" s="29"/>
      <c r="E872" s="30">
        <v>0.2</v>
      </c>
      <c r="F872" s="30">
        <f t="shared" si="65"/>
        <v>0</v>
      </c>
      <c r="G872" s="30">
        <f t="shared" si="66"/>
        <v>0</v>
      </c>
      <c r="H872" s="31">
        <f t="shared" si="67"/>
        <v>0</v>
      </c>
      <c r="I872" s="33" t="str">
        <f t="shared" si="68"/>
        <v/>
      </c>
    </row>
    <row r="873" spans="1:9">
      <c r="A873" s="28">
        <v>200</v>
      </c>
      <c r="B873" s="28"/>
      <c r="C873" s="28"/>
      <c r="D873" s="29"/>
      <c r="E873" s="30">
        <v>0.2</v>
      </c>
      <c r="F873" s="30">
        <f t="shared" si="65"/>
        <v>0</v>
      </c>
      <c r="G873" s="30">
        <f t="shared" si="66"/>
        <v>0</v>
      </c>
      <c r="H873" s="31">
        <f t="shared" si="67"/>
        <v>0</v>
      </c>
      <c r="I873" s="33" t="str">
        <f t="shared" si="68"/>
        <v/>
      </c>
    </row>
    <row r="874" spans="1:9">
      <c r="A874" s="28">
        <v>200</v>
      </c>
      <c r="B874" s="28"/>
      <c r="C874" s="28"/>
      <c r="D874" s="29"/>
      <c r="E874" s="30">
        <v>0.2</v>
      </c>
      <c r="F874" s="30">
        <f t="shared" si="65"/>
        <v>0</v>
      </c>
      <c r="G874" s="30">
        <f t="shared" si="66"/>
        <v>0</v>
      </c>
      <c r="H874" s="31">
        <f t="shared" si="67"/>
        <v>0</v>
      </c>
      <c r="I874" s="33" t="str">
        <f t="shared" si="68"/>
        <v/>
      </c>
    </row>
    <row r="875" spans="1:9">
      <c r="A875" s="28">
        <v>200</v>
      </c>
      <c r="B875" s="28"/>
      <c r="C875" s="28"/>
      <c r="D875" s="29"/>
      <c r="E875" s="30">
        <v>0.2</v>
      </c>
      <c r="F875" s="30">
        <f t="shared" si="65"/>
        <v>0</v>
      </c>
      <c r="G875" s="30">
        <f t="shared" si="66"/>
        <v>0</v>
      </c>
      <c r="H875" s="31">
        <f t="shared" si="67"/>
        <v>0</v>
      </c>
      <c r="I875" s="33" t="str">
        <f t="shared" si="68"/>
        <v/>
      </c>
    </row>
    <row r="876" spans="1:9">
      <c r="A876" s="28">
        <v>200</v>
      </c>
      <c r="B876" s="28"/>
      <c r="C876" s="28"/>
      <c r="D876" s="29"/>
      <c r="E876" s="30">
        <v>0.2</v>
      </c>
      <c r="F876" s="30">
        <f t="shared" si="65"/>
        <v>0</v>
      </c>
      <c r="G876" s="30">
        <f t="shared" si="66"/>
        <v>0</v>
      </c>
      <c r="H876" s="31">
        <f t="shared" si="67"/>
        <v>0</v>
      </c>
      <c r="I876" s="33" t="str">
        <f t="shared" si="68"/>
        <v/>
      </c>
    </row>
    <row r="877" spans="1:9">
      <c r="A877" s="28">
        <v>200</v>
      </c>
      <c r="B877" s="28"/>
      <c r="C877" s="28"/>
      <c r="D877" s="29"/>
      <c r="E877" s="30">
        <v>0.2</v>
      </c>
      <c r="F877" s="30">
        <f t="shared" si="65"/>
        <v>0</v>
      </c>
      <c r="G877" s="30">
        <f t="shared" si="66"/>
        <v>0</v>
      </c>
      <c r="H877" s="31">
        <f t="shared" si="67"/>
        <v>0</v>
      </c>
      <c r="I877" s="33" t="str">
        <f t="shared" si="68"/>
        <v/>
      </c>
    </row>
    <row r="878" spans="1:9">
      <c r="A878" s="28">
        <v>200</v>
      </c>
      <c r="B878" s="28"/>
      <c r="C878" s="28"/>
      <c r="D878" s="29"/>
      <c r="E878" s="30">
        <v>0.2</v>
      </c>
      <c r="F878" s="30">
        <f t="shared" si="65"/>
        <v>0</v>
      </c>
      <c r="G878" s="30">
        <f t="shared" si="66"/>
        <v>0</v>
      </c>
      <c r="H878" s="31">
        <f t="shared" si="67"/>
        <v>0</v>
      </c>
      <c r="I878" s="33" t="str">
        <f t="shared" si="68"/>
        <v/>
      </c>
    </row>
    <row r="879" spans="1:9">
      <c r="A879" s="28">
        <v>200</v>
      </c>
      <c r="B879" s="28"/>
      <c r="C879" s="28"/>
      <c r="D879" s="29"/>
      <c r="E879" s="30">
        <v>0.2</v>
      </c>
      <c r="F879" s="30">
        <f t="shared" si="65"/>
        <v>0</v>
      </c>
      <c r="G879" s="30">
        <f t="shared" si="66"/>
        <v>0</v>
      </c>
      <c r="H879" s="31">
        <f t="shared" si="67"/>
        <v>0</v>
      </c>
      <c r="I879" s="33" t="str">
        <f t="shared" si="68"/>
        <v/>
      </c>
    </row>
    <row r="880" spans="1:9">
      <c r="A880" s="28">
        <v>200</v>
      </c>
      <c r="B880" s="28"/>
      <c r="C880" s="28"/>
      <c r="D880" s="29"/>
      <c r="E880" s="30">
        <v>0.2</v>
      </c>
      <c r="F880" s="30">
        <f t="shared" si="65"/>
        <v>0</v>
      </c>
      <c r="G880" s="30">
        <f t="shared" si="66"/>
        <v>0</v>
      </c>
      <c r="H880" s="31">
        <f t="shared" si="67"/>
        <v>0</v>
      </c>
      <c r="I880" s="33" t="str">
        <f t="shared" si="68"/>
        <v/>
      </c>
    </row>
    <row r="881" spans="1:9">
      <c r="A881" s="28">
        <v>200</v>
      </c>
      <c r="B881" s="28"/>
      <c r="C881" s="28"/>
      <c r="D881" s="29"/>
      <c r="E881" s="30">
        <v>0.2</v>
      </c>
      <c r="F881" s="30">
        <f t="shared" si="65"/>
        <v>0</v>
      </c>
      <c r="G881" s="30">
        <f t="shared" si="66"/>
        <v>0</v>
      </c>
      <c r="H881" s="31">
        <f t="shared" si="67"/>
        <v>0</v>
      </c>
      <c r="I881" s="33" t="str">
        <f t="shared" si="68"/>
        <v/>
      </c>
    </row>
    <row r="882" spans="1:9">
      <c r="A882" s="28">
        <v>200</v>
      </c>
      <c r="B882" s="28"/>
      <c r="C882" s="28"/>
      <c r="D882" s="29"/>
      <c r="E882" s="30">
        <v>0.2</v>
      </c>
      <c r="F882" s="30">
        <f t="shared" si="65"/>
        <v>0</v>
      </c>
      <c r="G882" s="30">
        <f t="shared" si="66"/>
        <v>0</v>
      </c>
      <c r="H882" s="31">
        <f t="shared" si="67"/>
        <v>0</v>
      </c>
      <c r="I882" s="33" t="str">
        <f t="shared" si="68"/>
        <v/>
      </c>
    </row>
    <row r="883" spans="1:9">
      <c r="A883" s="28">
        <v>200</v>
      </c>
      <c r="B883" s="28"/>
      <c r="C883" s="28"/>
      <c r="D883" s="29"/>
      <c r="E883" s="30">
        <v>0.2</v>
      </c>
      <c r="F883" s="30">
        <f t="shared" si="65"/>
        <v>0</v>
      </c>
      <c r="G883" s="30">
        <f t="shared" si="66"/>
        <v>0</v>
      </c>
      <c r="H883" s="31">
        <f t="shared" si="67"/>
        <v>0</v>
      </c>
      <c r="I883" s="33" t="str">
        <f t="shared" si="68"/>
        <v/>
      </c>
    </row>
    <row r="884" spans="1:9">
      <c r="A884" s="28">
        <v>200</v>
      </c>
      <c r="B884" s="28"/>
      <c r="C884" s="28"/>
      <c r="D884" s="29"/>
      <c r="E884" s="30">
        <v>0.2</v>
      </c>
      <c r="F884" s="30">
        <f t="shared" si="65"/>
        <v>0</v>
      </c>
      <c r="G884" s="30">
        <f t="shared" si="66"/>
        <v>0</v>
      </c>
      <c r="H884" s="31">
        <f t="shared" si="67"/>
        <v>0</v>
      </c>
      <c r="I884" s="33" t="str">
        <f t="shared" si="68"/>
        <v/>
      </c>
    </row>
    <row r="885" spans="1:9">
      <c r="A885" s="28">
        <v>200</v>
      </c>
      <c r="B885" s="28"/>
      <c r="C885" s="28"/>
      <c r="D885" s="29"/>
      <c r="E885" s="30">
        <v>0.2</v>
      </c>
      <c r="F885" s="30">
        <f t="shared" si="65"/>
        <v>0</v>
      </c>
      <c r="G885" s="30">
        <f t="shared" si="66"/>
        <v>0</v>
      </c>
      <c r="H885" s="31">
        <f t="shared" si="67"/>
        <v>0</v>
      </c>
      <c r="I885" s="33" t="str">
        <f t="shared" si="68"/>
        <v/>
      </c>
    </row>
    <row r="886" spans="1:9">
      <c r="A886" s="28">
        <v>200</v>
      </c>
      <c r="B886" s="28"/>
      <c r="C886" s="28"/>
      <c r="D886" s="29"/>
      <c r="E886" s="30">
        <v>0.2</v>
      </c>
      <c r="F886" s="30">
        <f t="shared" si="65"/>
        <v>0</v>
      </c>
      <c r="G886" s="30">
        <f t="shared" si="66"/>
        <v>0</v>
      </c>
      <c r="H886" s="31">
        <f t="shared" si="67"/>
        <v>0</v>
      </c>
      <c r="I886" s="33" t="str">
        <f t="shared" si="68"/>
        <v/>
      </c>
    </row>
    <row r="887" spans="1:9">
      <c r="A887" s="28">
        <v>200</v>
      </c>
      <c r="B887" s="28"/>
      <c r="C887" s="28"/>
      <c r="D887" s="29"/>
      <c r="E887" s="30">
        <v>0.2</v>
      </c>
      <c r="F887" s="30">
        <f t="shared" si="65"/>
        <v>0</v>
      </c>
      <c r="G887" s="30">
        <f t="shared" si="66"/>
        <v>0</v>
      </c>
      <c r="H887" s="31">
        <f t="shared" si="67"/>
        <v>0</v>
      </c>
      <c r="I887" s="33" t="str">
        <f t="shared" si="68"/>
        <v/>
      </c>
    </row>
    <row r="888" spans="1:9">
      <c r="A888" s="28">
        <v>200</v>
      </c>
      <c r="B888" s="28"/>
      <c r="C888" s="28"/>
      <c r="D888" s="29"/>
      <c r="E888" s="30">
        <v>0.2</v>
      </c>
      <c r="F888" s="30">
        <f t="shared" si="65"/>
        <v>0</v>
      </c>
      <c r="G888" s="30">
        <f t="shared" si="66"/>
        <v>0</v>
      </c>
      <c r="H888" s="31">
        <f t="shared" si="67"/>
        <v>0</v>
      </c>
      <c r="I888" s="33" t="str">
        <f t="shared" si="68"/>
        <v/>
      </c>
    </row>
    <row r="889" spans="1:9">
      <c r="A889" s="28">
        <v>200</v>
      </c>
      <c r="B889" s="28"/>
      <c r="C889" s="28"/>
      <c r="D889" s="29"/>
      <c r="E889" s="30">
        <v>0.2</v>
      </c>
      <c r="F889" s="30">
        <f t="shared" si="65"/>
        <v>0</v>
      </c>
      <c r="G889" s="30">
        <f t="shared" si="66"/>
        <v>0</v>
      </c>
      <c r="H889" s="31">
        <f t="shared" si="67"/>
        <v>0</v>
      </c>
      <c r="I889" s="33" t="str">
        <f t="shared" si="68"/>
        <v/>
      </c>
    </row>
    <row r="890" spans="1:9">
      <c r="A890" s="28">
        <v>200</v>
      </c>
      <c r="B890" s="28"/>
      <c r="C890" s="28"/>
      <c r="D890" s="29"/>
      <c r="E890" s="30">
        <v>0.2</v>
      </c>
      <c r="F890" s="30">
        <f t="shared" si="65"/>
        <v>0</v>
      </c>
      <c r="G890" s="30">
        <f t="shared" si="66"/>
        <v>0</v>
      </c>
      <c r="H890" s="31">
        <f t="shared" si="67"/>
        <v>0</v>
      </c>
      <c r="I890" s="33" t="str">
        <f t="shared" si="68"/>
        <v/>
      </c>
    </row>
    <row r="891" spans="1:9">
      <c r="A891" s="28">
        <v>200</v>
      </c>
      <c r="B891" s="28"/>
      <c r="C891" s="28"/>
      <c r="D891" s="29"/>
      <c r="E891" s="30">
        <v>0.2</v>
      </c>
      <c r="F891" s="30">
        <f t="shared" si="65"/>
        <v>0</v>
      </c>
      <c r="G891" s="30">
        <f t="shared" si="66"/>
        <v>0</v>
      </c>
      <c r="H891" s="31">
        <f t="shared" si="67"/>
        <v>0</v>
      </c>
      <c r="I891" s="33" t="str">
        <f t="shared" si="68"/>
        <v/>
      </c>
    </row>
    <row r="892" spans="1:9">
      <c r="A892" s="28">
        <v>200</v>
      </c>
      <c r="B892" s="28"/>
      <c r="C892" s="28"/>
      <c r="D892" s="29"/>
      <c r="E892" s="30">
        <v>0.2</v>
      </c>
      <c r="F892" s="30">
        <f t="shared" si="65"/>
        <v>0</v>
      </c>
      <c r="G892" s="30">
        <f t="shared" si="66"/>
        <v>0</v>
      </c>
      <c r="H892" s="31">
        <f t="shared" si="67"/>
        <v>0</v>
      </c>
      <c r="I892" s="33" t="str">
        <f t="shared" si="68"/>
        <v/>
      </c>
    </row>
    <row r="893" spans="1:9">
      <c r="A893" s="28">
        <v>200</v>
      </c>
      <c r="B893" s="28"/>
      <c r="C893" s="28"/>
      <c r="D893" s="29"/>
      <c r="E893" s="30">
        <v>0.2</v>
      </c>
      <c r="F893" s="30">
        <f t="shared" si="65"/>
        <v>0</v>
      </c>
      <c r="G893" s="30">
        <f t="shared" si="66"/>
        <v>0</v>
      </c>
      <c r="H893" s="31">
        <f t="shared" si="67"/>
        <v>0</v>
      </c>
      <c r="I893" s="33" t="str">
        <f t="shared" si="68"/>
        <v/>
      </c>
    </row>
    <row r="894" spans="1:9">
      <c r="A894" s="28">
        <v>200</v>
      </c>
      <c r="B894" s="28"/>
      <c r="C894" s="28"/>
      <c r="D894" s="29"/>
      <c r="E894" s="30">
        <v>0.2</v>
      </c>
      <c r="F894" s="30">
        <f t="shared" si="65"/>
        <v>0</v>
      </c>
      <c r="G894" s="30">
        <f t="shared" si="66"/>
        <v>0</v>
      </c>
      <c r="H894" s="31">
        <f t="shared" si="67"/>
        <v>0</v>
      </c>
      <c r="I894" s="33" t="str">
        <f t="shared" si="68"/>
        <v/>
      </c>
    </row>
    <row r="895" spans="1:9">
      <c r="A895" s="28">
        <v>200</v>
      </c>
      <c r="B895" s="28"/>
      <c r="C895" s="28"/>
      <c r="D895" s="29"/>
      <c r="E895" s="30">
        <v>0.2</v>
      </c>
      <c r="F895" s="30">
        <f t="shared" si="65"/>
        <v>0</v>
      </c>
      <c r="G895" s="30">
        <f t="shared" si="66"/>
        <v>0</v>
      </c>
      <c r="H895" s="31">
        <f t="shared" si="67"/>
        <v>0</v>
      </c>
      <c r="I895" s="33" t="str">
        <f t="shared" si="68"/>
        <v/>
      </c>
    </row>
    <row r="896" spans="1:9">
      <c r="A896" s="28">
        <v>200</v>
      </c>
      <c r="B896" s="28"/>
      <c r="C896" s="28"/>
      <c r="D896" s="29"/>
      <c r="E896" s="30">
        <v>0.2</v>
      </c>
      <c r="F896" s="30">
        <f t="shared" si="65"/>
        <v>0</v>
      </c>
      <c r="G896" s="30">
        <f t="shared" si="66"/>
        <v>0</v>
      </c>
      <c r="H896" s="31">
        <f t="shared" si="67"/>
        <v>0</v>
      </c>
      <c r="I896" s="33" t="str">
        <f t="shared" si="68"/>
        <v/>
      </c>
    </row>
    <row r="897" spans="1:9">
      <c r="A897" s="28">
        <v>200</v>
      </c>
      <c r="B897" s="28"/>
      <c r="C897" s="28"/>
      <c r="D897" s="29"/>
      <c r="E897" s="30">
        <v>0.2</v>
      </c>
      <c r="F897" s="30">
        <f t="shared" si="65"/>
        <v>0</v>
      </c>
      <c r="G897" s="30">
        <f t="shared" si="66"/>
        <v>0</v>
      </c>
      <c r="H897" s="31">
        <f t="shared" si="67"/>
        <v>0</v>
      </c>
      <c r="I897" s="33" t="str">
        <f t="shared" si="68"/>
        <v/>
      </c>
    </row>
    <row r="898" spans="1:9">
      <c r="A898" s="28">
        <v>200</v>
      </c>
      <c r="B898" s="28"/>
      <c r="C898" s="28"/>
      <c r="D898" s="29"/>
      <c r="E898" s="30">
        <v>0.2</v>
      </c>
      <c r="F898" s="30">
        <f t="shared" si="65"/>
        <v>0</v>
      </c>
      <c r="G898" s="30">
        <f t="shared" si="66"/>
        <v>0</v>
      </c>
      <c r="H898" s="31">
        <f t="shared" si="67"/>
        <v>0</v>
      </c>
      <c r="I898" s="33" t="str">
        <f t="shared" si="68"/>
        <v/>
      </c>
    </row>
    <row r="899" spans="1:9">
      <c r="A899" s="28">
        <v>200</v>
      </c>
      <c r="B899" s="28"/>
      <c r="C899" s="28"/>
      <c r="D899" s="29"/>
      <c r="E899" s="30">
        <v>0.2</v>
      </c>
      <c r="F899" s="30">
        <f t="shared" si="65"/>
        <v>0</v>
      </c>
      <c r="G899" s="30">
        <f t="shared" si="66"/>
        <v>0</v>
      </c>
      <c r="H899" s="31">
        <f t="shared" si="67"/>
        <v>0</v>
      </c>
      <c r="I899" s="33" t="str">
        <f t="shared" si="68"/>
        <v/>
      </c>
    </row>
    <row r="900" spans="1:9">
      <c r="A900" s="28">
        <v>200</v>
      </c>
      <c r="B900" s="28"/>
      <c r="C900" s="28"/>
      <c r="D900" s="29"/>
      <c r="E900" s="30">
        <v>0.2</v>
      </c>
      <c r="F900" s="30">
        <f t="shared" si="65"/>
        <v>0</v>
      </c>
      <c r="G900" s="30">
        <f t="shared" si="66"/>
        <v>0</v>
      </c>
      <c r="H900" s="31">
        <f t="shared" si="67"/>
        <v>0</v>
      </c>
      <c r="I900" s="33" t="str">
        <f t="shared" si="68"/>
        <v/>
      </c>
    </row>
    <row r="901" spans="1:9">
      <c r="A901" s="28">
        <v>200</v>
      </c>
      <c r="B901" s="28"/>
      <c r="C901" s="28"/>
      <c r="D901" s="29"/>
      <c r="E901" s="30">
        <v>0.2</v>
      </c>
      <c r="F901" s="30">
        <f t="shared" si="65"/>
        <v>0</v>
      </c>
      <c r="G901" s="30">
        <f t="shared" si="66"/>
        <v>0</v>
      </c>
      <c r="H901" s="31">
        <f t="shared" si="67"/>
        <v>0</v>
      </c>
      <c r="I901" s="33" t="str">
        <f t="shared" si="68"/>
        <v/>
      </c>
    </row>
    <row r="902" spans="1:9">
      <c r="A902" s="28">
        <v>200</v>
      </c>
      <c r="B902" s="28"/>
      <c r="C902" s="28"/>
      <c r="D902" s="29"/>
      <c r="E902" s="30">
        <v>0.2</v>
      </c>
      <c r="F902" s="30">
        <f t="shared" si="65"/>
        <v>0</v>
      </c>
      <c r="G902" s="30">
        <f t="shared" si="66"/>
        <v>0</v>
      </c>
      <c r="H902" s="31">
        <f t="shared" si="67"/>
        <v>0</v>
      </c>
      <c r="I902" s="33" t="str">
        <f t="shared" si="68"/>
        <v/>
      </c>
    </row>
    <row r="903" spans="1:9">
      <c r="A903" s="28">
        <v>200</v>
      </c>
      <c r="B903" s="28"/>
      <c r="C903" s="28"/>
      <c r="D903" s="29"/>
      <c r="E903" s="30">
        <v>0.2</v>
      </c>
      <c r="F903" s="30">
        <f t="shared" si="65"/>
        <v>0</v>
      </c>
      <c r="G903" s="30">
        <f t="shared" si="66"/>
        <v>0</v>
      </c>
      <c r="H903" s="31">
        <f t="shared" si="67"/>
        <v>0</v>
      </c>
      <c r="I903" s="33" t="str">
        <f t="shared" si="68"/>
        <v/>
      </c>
    </row>
    <row r="904" spans="1:9">
      <c r="A904" s="28">
        <v>200</v>
      </c>
      <c r="B904" s="28"/>
      <c r="C904" s="28"/>
      <c r="D904" s="29"/>
      <c r="E904" s="30">
        <v>0.2</v>
      </c>
      <c r="F904" s="30">
        <f t="shared" si="65"/>
        <v>0</v>
      </c>
      <c r="G904" s="30">
        <f t="shared" si="66"/>
        <v>0</v>
      </c>
      <c r="H904" s="31">
        <f t="shared" si="67"/>
        <v>0</v>
      </c>
      <c r="I904" s="33" t="str">
        <f t="shared" si="68"/>
        <v/>
      </c>
    </row>
    <row r="905" spans="1:9">
      <c r="A905" s="28">
        <v>200</v>
      </c>
      <c r="B905" s="28"/>
      <c r="C905" s="28"/>
      <c r="D905" s="29"/>
      <c r="E905" s="30">
        <v>0.2</v>
      </c>
      <c r="F905" s="30">
        <f t="shared" si="65"/>
        <v>0</v>
      </c>
      <c r="G905" s="30">
        <f t="shared" si="66"/>
        <v>0</v>
      </c>
      <c r="H905" s="31">
        <f t="shared" si="67"/>
        <v>0</v>
      </c>
      <c r="I905" s="33" t="str">
        <f t="shared" si="68"/>
        <v/>
      </c>
    </row>
    <row r="906" spans="1:9">
      <c r="A906" s="28">
        <v>200</v>
      </c>
      <c r="B906" s="28"/>
      <c r="C906" s="28"/>
      <c r="D906" s="29"/>
      <c r="E906" s="30">
        <v>0.2</v>
      </c>
      <c r="F906" s="30">
        <f t="shared" ref="F906:F969" si="69">ROUND(G906-D906,2)</f>
        <v>0</v>
      </c>
      <c r="G906" s="30">
        <f t="shared" ref="G906:G969" si="70">IF(D906&lt;=800,D906,IF(D906&gt;3552,ROUND(D906/0.888,2),MAX(ROUND((D906-112)/0.86,2),0)))</f>
        <v>0</v>
      </c>
      <c r="H906" s="31">
        <f t="shared" ref="H906:H969" si="71">IF(G906&gt;4000,ROUND(ROUND(ROUND(G906*0.8,2)*0.7,2)*20%,2),MAX(ROUND(ROUND((G906-800)*0.7,2)*E906,2),0))</f>
        <v>0</v>
      </c>
      <c r="I906" s="33" t="str">
        <f t="shared" ref="I906:I969" si="72">IF(F906=H906,"","计算有误")</f>
        <v/>
      </c>
    </row>
    <row r="907" spans="1:9">
      <c r="A907" s="28">
        <v>200</v>
      </c>
      <c r="B907" s="28"/>
      <c r="C907" s="28"/>
      <c r="D907" s="29"/>
      <c r="E907" s="30">
        <v>0.2</v>
      </c>
      <c r="F907" s="30">
        <f t="shared" si="69"/>
        <v>0</v>
      </c>
      <c r="G907" s="30">
        <f t="shared" si="70"/>
        <v>0</v>
      </c>
      <c r="H907" s="31">
        <f t="shared" si="71"/>
        <v>0</v>
      </c>
      <c r="I907" s="33" t="str">
        <f t="shared" si="72"/>
        <v/>
      </c>
    </row>
    <row r="908" spans="1:9">
      <c r="A908" s="28">
        <v>200</v>
      </c>
      <c r="B908" s="28"/>
      <c r="C908" s="28"/>
      <c r="D908" s="29"/>
      <c r="E908" s="30">
        <v>0.2</v>
      </c>
      <c r="F908" s="30">
        <f t="shared" si="69"/>
        <v>0</v>
      </c>
      <c r="G908" s="30">
        <f t="shared" si="70"/>
        <v>0</v>
      </c>
      <c r="H908" s="31">
        <f t="shared" si="71"/>
        <v>0</v>
      </c>
      <c r="I908" s="33" t="str">
        <f t="shared" si="72"/>
        <v/>
      </c>
    </row>
    <row r="909" spans="1:9">
      <c r="A909" s="28">
        <v>200</v>
      </c>
      <c r="B909" s="28"/>
      <c r="C909" s="28"/>
      <c r="D909" s="29"/>
      <c r="E909" s="30">
        <v>0.2</v>
      </c>
      <c r="F909" s="30">
        <f t="shared" si="69"/>
        <v>0</v>
      </c>
      <c r="G909" s="30">
        <f t="shared" si="70"/>
        <v>0</v>
      </c>
      <c r="H909" s="31">
        <f t="shared" si="71"/>
        <v>0</v>
      </c>
      <c r="I909" s="33" t="str">
        <f t="shared" si="72"/>
        <v/>
      </c>
    </row>
    <row r="910" spans="1:9">
      <c r="A910" s="28">
        <v>200</v>
      </c>
      <c r="B910" s="28"/>
      <c r="C910" s="28"/>
      <c r="D910" s="29"/>
      <c r="E910" s="30">
        <v>0.2</v>
      </c>
      <c r="F910" s="30">
        <f t="shared" si="69"/>
        <v>0</v>
      </c>
      <c r="G910" s="30">
        <f t="shared" si="70"/>
        <v>0</v>
      </c>
      <c r="H910" s="31">
        <f t="shared" si="71"/>
        <v>0</v>
      </c>
      <c r="I910" s="33" t="str">
        <f t="shared" si="72"/>
        <v/>
      </c>
    </row>
    <row r="911" spans="1:9">
      <c r="A911" s="28">
        <v>200</v>
      </c>
      <c r="B911" s="28"/>
      <c r="C911" s="28"/>
      <c r="D911" s="29"/>
      <c r="E911" s="30">
        <v>0.2</v>
      </c>
      <c r="F911" s="30">
        <f t="shared" si="69"/>
        <v>0</v>
      </c>
      <c r="G911" s="30">
        <f t="shared" si="70"/>
        <v>0</v>
      </c>
      <c r="H911" s="31">
        <f t="shared" si="71"/>
        <v>0</v>
      </c>
      <c r="I911" s="33" t="str">
        <f t="shared" si="72"/>
        <v/>
      </c>
    </row>
    <row r="912" spans="1:9">
      <c r="A912" s="28">
        <v>200</v>
      </c>
      <c r="B912" s="28"/>
      <c r="C912" s="28"/>
      <c r="D912" s="29"/>
      <c r="E912" s="30">
        <v>0.2</v>
      </c>
      <c r="F912" s="30">
        <f t="shared" si="69"/>
        <v>0</v>
      </c>
      <c r="G912" s="30">
        <f t="shared" si="70"/>
        <v>0</v>
      </c>
      <c r="H912" s="31">
        <f t="shared" si="71"/>
        <v>0</v>
      </c>
      <c r="I912" s="33" t="str">
        <f t="shared" si="72"/>
        <v/>
      </c>
    </row>
    <row r="913" spans="1:9">
      <c r="A913" s="28">
        <v>200</v>
      </c>
      <c r="B913" s="28"/>
      <c r="C913" s="28"/>
      <c r="D913" s="29"/>
      <c r="E913" s="30">
        <v>0.2</v>
      </c>
      <c r="F913" s="30">
        <f t="shared" si="69"/>
        <v>0</v>
      </c>
      <c r="G913" s="30">
        <f t="shared" si="70"/>
        <v>0</v>
      </c>
      <c r="H913" s="31">
        <f t="shared" si="71"/>
        <v>0</v>
      </c>
      <c r="I913" s="33" t="str">
        <f t="shared" si="72"/>
        <v/>
      </c>
    </row>
    <row r="914" spans="1:9">
      <c r="A914" s="28">
        <v>200</v>
      </c>
      <c r="B914" s="28"/>
      <c r="C914" s="28"/>
      <c r="D914" s="29"/>
      <c r="E914" s="30">
        <v>0.2</v>
      </c>
      <c r="F914" s="30">
        <f t="shared" si="69"/>
        <v>0</v>
      </c>
      <c r="G914" s="30">
        <f t="shared" si="70"/>
        <v>0</v>
      </c>
      <c r="H914" s="31">
        <f t="shared" si="71"/>
        <v>0</v>
      </c>
      <c r="I914" s="33" t="str">
        <f t="shared" si="72"/>
        <v/>
      </c>
    </row>
    <row r="915" spans="1:9">
      <c r="A915" s="28">
        <v>200</v>
      </c>
      <c r="B915" s="28"/>
      <c r="C915" s="28"/>
      <c r="D915" s="29"/>
      <c r="E915" s="30">
        <v>0.2</v>
      </c>
      <c r="F915" s="30">
        <f t="shared" si="69"/>
        <v>0</v>
      </c>
      <c r="G915" s="30">
        <f t="shared" si="70"/>
        <v>0</v>
      </c>
      <c r="H915" s="31">
        <f t="shared" si="71"/>
        <v>0</v>
      </c>
      <c r="I915" s="33" t="str">
        <f t="shared" si="72"/>
        <v/>
      </c>
    </row>
    <row r="916" spans="1:9">
      <c r="A916" s="28">
        <v>200</v>
      </c>
      <c r="B916" s="28"/>
      <c r="C916" s="28"/>
      <c r="D916" s="29"/>
      <c r="E916" s="30">
        <v>0.2</v>
      </c>
      <c r="F916" s="30">
        <f t="shared" si="69"/>
        <v>0</v>
      </c>
      <c r="G916" s="30">
        <f t="shared" si="70"/>
        <v>0</v>
      </c>
      <c r="H916" s="31">
        <f t="shared" si="71"/>
        <v>0</v>
      </c>
      <c r="I916" s="33" t="str">
        <f t="shared" si="72"/>
        <v/>
      </c>
    </row>
    <row r="917" spans="1:9">
      <c r="A917" s="28">
        <v>200</v>
      </c>
      <c r="B917" s="28"/>
      <c r="C917" s="28"/>
      <c r="D917" s="29"/>
      <c r="E917" s="30">
        <v>0.2</v>
      </c>
      <c r="F917" s="30">
        <f t="shared" si="69"/>
        <v>0</v>
      </c>
      <c r="G917" s="30">
        <f t="shared" si="70"/>
        <v>0</v>
      </c>
      <c r="H917" s="31">
        <f t="shared" si="71"/>
        <v>0</v>
      </c>
      <c r="I917" s="33" t="str">
        <f t="shared" si="72"/>
        <v/>
      </c>
    </row>
    <row r="918" spans="1:9">
      <c r="A918" s="28">
        <v>200</v>
      </c>
      <c r="B918" s="28"/>
      <c r="C918" s="28"/>
      <c r="D918" s="29"/>
      <c r="E918" s="30">
        <v>0.2</v>
      </c>
      <c r="F918" s="30">
        <f t="shared" si="69"/>
        <v>0</v>
      </c>
      <c r="G918" s="30">
        <f t="shared" si="70"/>
        <v>0</v>
      </c>
      <c r="H918" s="31">
        <f t="shared" si="71"/>
        <v>0</v>
      </c>
      <c r="I918" s="33" t="str">
        <f t="shared" si="72"/>
        <v/>
      </c>
    </row>
    <row r="919" spans="1:9">
      <c r="A919" s="28">
        <v>200</v>
      </c>
      <c r="B919" s="28"/>
      <c r="C919" s="28"/>
      <c r="D919" s="29"/>
      <c r="E919" s="30">
        <v>0.2</v>
      </c>
      <c r="F919" s="30">
        <f t="shared" si="69"/>
        <v>0</v>
      </c>
      <c r="G919" s="30">
        <f t="shared" si="70"/>
        <v>0</v>
      </c>
      <c r="H919" s="31">
        <f t="shared" si="71"/>
        <v>0</v>
      </c>
      <c r="I919" s="33" t="str">
        <f t="shared" si="72"/>
        <v/>
      </c>
    </row>
    <row r="920" spans="1:9">
      <c r="A920" s="28">
        <v>200</v>
      </c>
      <c r="B920" s="28"/>
      <c r="C920" s="28"/>
      <c r="D920" s="29"/>
      <c r="E920" s="30">
        <v>0.2</v>
      </c>
      <c r="F920" s="30">
        <f t="shared" si="69"/>
        <v>0</v>
      </c>
      <c r="G920" s="30">
        <f t="shared" si="70"/>
        <v>0</v>
      </c>
      <c r="H920" s="31">
        <f t="shared" si="71"/>
        <v>0</v>
      </c>
      <c r="I920" s="33" t="str">
        <f t="shared" si="72"/>
        <v/>
      </c>
    </row>
    <row r="921" spans="1:9">
      <c r="A921" s="28">
        <v>200</v>
      </c>
      <c r="B921" s="28"/>
      <c r="C921" s="28"/>
      <c r="D921" s="29"/>
      <c r="E921" s="30">
        <v>0.2</v>
      </c>
      <c r="F921" s="30">
        <f t="shared" si="69"/>
        <v>0</v>
      </c>
      <c r="G921" s="30">
        <f t="shared" si="70"/>
        <v>0</v>
      </c>
      <c r="H921" s="31">
        <f t="shared" si="71"/>
        <v>0</v>
      </c>
      <c r="I921" s="33" t="str">
        <f t="shared" si="72"/>
        <v/>
      </c>
    </row>
    <row r="922" spans="1:9">
      <c r="A922" s="28">
        <v>200</v>
      </c>
      <c r="B922" s="28"/>
      <c r="C922" s="28"/>
      <c r="D922" s="29"/>
      <c r="E922" s="30">
        <v>0.2</v>
      </c>
      <c r="F922" s="30">
        <f t="shared" si="69"/>
        <v>0</v>
      </c>
      <c r="G922" s="30">
        <f t="shared" si="70"/>
        <v>0</v>
      </c>
      <c r="H922" s="31">
        <f t="shared" si="71"/>
        <v>0</v>
      </c>
      <c r="I922" s="33" t="str">
        <f t="shared" si="72"/>
        <v/>
      </c>
    </row>
    <row r="923" spans="1:9">
      <c r="A923" s="28">
        <v>200</v>
      </c>
      <c r="B923" s="28"/>
      <c r="C923" s="28"/>
      <c r="D923" s="29"/>
      <c r="E923" s="30">
        <v>0.2</v>
      </c>
      <c r="F923" s="30">
        <f t="shared" si="69"/>
        <v>0</v>
      </c>
      <c r="G923" s="30">
        <f t="shared" si="70"/>
        <v>0</v>
      </c>
      <c r="H923" s="31">
        <f t="shared" si="71"/>
        <v>0</v>
      </c>
      <c r="I923" s="33" t="str">
        <f t="shared" si="72"/>
        <v/>
      </c>
    </row>
    <row r="924" spans="1:9">
      <c r="A924" s="28">
        <v>200</v>
      </c>
      <c r="B924" s="28"/>
      <c r="C924" s="28"/>
      <c r="D924" s="29"/>
      <c r="E924" s="30">
        <v>0.2</v>
      </c>
      <c r="F924" s="30">
        <f t="shared" si="69"/>
        <v>0</v>
      </c>
      <c r="G924" s="30">
        <f t="shared" si="70"/>
        <v>0</v>
      </c>
      <c r="H924" s="31">
        <f t="shared" si="71"/>
        <v>0</v>
      </c>
      <c r="I924" s="33" t="str">
        <f t="shared" si="72"/>
        <v/>
      </c>
    </row>
    <row r="925" spans="1:9">
      <c r="A925" s="28">
        <v>200</v>
      </c>
      <c r="B925" s="28"/>
      <c r="C925" s="28"/>
      <c r="D925" s="29"/>
      <c r="E925" s="30">
        <v>0.2</v>
      </c>
      <c r="F925" s="30">
        <f t="shared" si="69"/>
        <v>0</v>
      </c>
      <c r="G925" s="30">
        <f t="shared" si="70"/>
        <v>0</v>
      </c>
      <c r="H925" s="31">
        <f t="shared" si="71"/>
        <v>0</v>
      </c>
      <c r="I925" s="33" t="str">
        <f t="shared" si="72"/>
        <v/>
      </c>
    </row>
    <row r="926" spans="1:9">
      <c r="A926" s="28">
        <v>200</v>
      </c>
      <c r="B926" s="28"/>
      <c r="C926" s="28"/>
      <c r="D926" s="29"/>
      <c r="E926" s="30">
        <v>0.2</v>
      </c>
      <c r="F926" s="30">
        <f t="shared" si="69"/>
        <v>0</v>
      </c>
      <c r="G926" s="30">
        <f t="shared" si="70"/>
        <v>0</v>
      </c>
      <c r="H926" s="31">
        <f t="shared" si="71"/>
        <v>0</v>
      </c>
      <c r="I926" s="33" t="str">
        <f t="shared" si="72"/>
        <v/>
      </c>
    </row>
    <row r="927" spans="1:9">
      <c r="A927" s="28">
        <v>200</v>
      </c>
      <c r="B927" s="28"/>
      <c r="C927" s="28"/>
      <c r="D927" s="29"/>
      <c r="E927" s="30">
        <v>0.2</v>
      </c>
      <c r="F927" s="30">
        <f t="shared" si="69"/>
        <v>0</v>
      </c>
      <c r="G927" s="30">
        <f t="shared" si="70"/>
        <v>0</v>
      </c>
      <c r="H927" s="31">
        <f t="shared" si="71"/>
        <v>0</v>
      </c>
      <c r="I927" s="33" t="str">
        <f t="shared" si="72"/>
        <v/>
      </c>
    </row>
    <row r="928" spans="1:9">
      <c r="A928" s="28">
        <v>200</v>
      </c>
      <c r="B928" s="28"/>
      <c r="C928" s="28"/>
      <c r="D928" s="29"/>
      <c r="E928" s="30">
        <v>0.2</v>
      </c>
      <c r="F928" s="30">
        <f t="shared" si="69"/>
        <v>0</v>
      </c>
      <c r="G928" s="30">
        <f t="shared" si="70"/>
        <v>0</v>
      </c>
      <c r="H928" s="31">
        <f t="shared" si="71"/>
        <v>0</v>
      </c>
      <c r="I928" s="33" t="str">
        <f t="shared" si="72"/>
        <v/>
      </c>
    </row>
    <row r="929" spans="1:9">
      <c r="A929" s="28">
        <v>200</v>
      </c>
      <c r="B929" s="28"/>
      <c r="C929" s="28"/>
      <c r="D929" s="29"/>
      <c r="E929" s="30">
        <v>0.2</v>
      </c>
      <c r="F929" s="30">
        <f t="shared" si="69"/>
        <v>0</v>
      </c>
      <c r="G929" s="30">
        <f t="shared" si="70"/>
        <v>0</v>
      </c>
      <c r="H929" s="31">
        <f t="shared" si="71"/>
        <v>0</v>
      </c>
      <c r="I929" s="33" t="str">
        <f t="shared" si="72"/>
        <v/>
      </c>
    </row>
    <row r="930" spans="1:9">
      <c r="A930" s="28">
        <v>200</v>
      </c>
      <c r="B930" s="28"/>
      <c r="C930" s="28"/>
      <c r="D930" s="29"/>
      <c r="E930" s="30">
        <v>0.2</v>
      </c>
      <c r="F930" s="30">
        <f t="shared" si="69"/>
        <v>0</v>
      </c>
      <c r="G930" s="30">
        <f t="shared" si="70"/>
        <v>0</v>
      </c>
      <c r="H930" s="31">
        <f t="shared" si="71"/>
        <v>0</v>
      </c>
      <c r="I930" s="33" t="str">
        <f t="shared" si="72"/>
        <v/>
      </c>
    </row>
    <row r="931" spans="1:9">
      <c r="A931" s="28">
        <v>200</v>
      </c>
      <c r="B931" s="28"/>
      <c r="C931" s="28"/>
      <c r="D931" s="29"/>
      <c r="E931" s="30">
        <v>0.2</v>
      </c>
      <c r="F931" s="30">
        <f t="shared" si="69"/>
        <v>0</v>
      </c>
      <c r="G931" s="30">
        <f t="shared" si="70"/>
        <v>0</v>
      </c>
      <c r="H931" s="31">
        <f t="shared" si="71"/>
        <v>0</v>
      </c>
      <c r="I931" s="33" t="str">
        <f t="shared" si="72"/>
        <v/>
      </c>
    </row>
    <row r="932" spans="1:9">
      <c r="A932" s="28">
        <v>200</v>
      </c>
      <c r="B932" s="28"/>
      <c r="C932" s="28"/>
      <c r="D932" s="29"/>
      <c r="E932" s="30">
        <v>0.2</v>
      </c>
      <c r="F932" s="30">
        <f t="shared" si="69"/>
        <v>0</v>
      </c>
      <c r="G932" s="30">
        <f t="shared" si="70"/>
        <v>0</v>
      </c>
      <c r="H932" s="31">
        <f t="shared" si="71"/>
        <v>0</v>
      </c>
      <c r="I932" s="33" t="str">
        <f t="shared" si="72"/>
        <v/>
      </c>
    </row>
    <row r="933" spans="1:9">
      <c r="A933" s="28">
        <v>200</v>
      </c>
      <c r="B933" s="28"/>
      <c r="C933" s="28"/>
      <c r="D933" s="29"/>
      <c r="E933" s="30">
        <v>0.2</v>
      </c>
      <c r="F933" s="30">
        <f t="shared" si="69"/>
        <v>0</v>
      </c>
      <c r="G933" s="30">
        <f t="shared" si="70"/>
        <v>0</v>
      </c>
      <c r="H933" s="31">
        <f t="shared" si="71"/>
        <v>0</v>
      </c>
      <c r="I933" s="33" t="str">
        <f t="shared" si="72"/>
        <v/>
      </c>
    </row>
    <row r="934" spans="1:9">
      <c r="A934" s="28">
        <v>200</v>
      </c>
      <c r="B934" s="28"/>
      <c r="C934" s="28"/>
      <c r="D934" s="29"/>
      <c r="E934" s="30">
        <v>0.2</v>
      </c>
      <c r="F934" s="30">
        <f t="shared" si="69"/>
        <v>0</v>
      </c>
      <c r="G934" s="30">
        <f t="shared" si="70"/>
        <v>0</v>
      </c>
      <c r="H934" s="31">
        <f t="shared" si="71"/>
        <v>0</v>
      </c>
      <c r="I934" s="33" t="str">
        <f t="shared" si="72"/>
        <v/>
      </c>
    </row>
    <row r="935" spans="1:9">
      <c r="A935" s="28">
        <v>200</v>
      </c>
      <c r="B935" s="28"/>
      <c r="C935" s="28"/>
      <c r="D935" s="29"/>
      <c r="E935" s="30">
        <v>0.2</v>
      </c>
      <c r="F935" s="30">
        <f t="shared" si="69"/>
        <v>0</v>
      </c>
      <c r="G935" s="30">
        <f t="shared" si="70"/>
        <v>0</v>
      </c>
      <c r="H935" s="31">
        <f t="shared" si="71"/>
        <v>0</v>
      </c>
      <c r="I935" s="33" t="str">
        <f t="shared" si="72"/>
        <v/>
      </c>
    </row>
    <row r="936" spans="1:9">
      <c r="A936" s="28">
        <v>200</v>
      </c>
      <c r="B936" s="28"/>
      <c r="C936" s="28"/>
      <c r="D936" s="29"/>
      <c r="E936" s="30">
        <v>0.2</v>
      </c>
      <c r="F936" s="30">
        <f t="shared" si="69"/>
        <v>0</v>
      </c>
      <c r="G936" s="30">
        <f t="shared" si="70"/>
        <v>0</v>
      </c>
      <c r="H936" s="31">
        <f t="shared" si="71"/>
        <v>0</v>
      </c>
      <c r="I936" s="33" t="str">
        <f t="shared" si="72"/>
        <v/>
      </c>
    </row>
    <row r="937" spans="1:9">
      <c r="A937" s="28">
        <v>200</v>
      </c>
      <c r="B937" s="28"/>
      <c r="C937" s="28"/>
      <c r="D937" s="29"/>
      <c r="E937" s="30">
        <v>0.2</v>
      </c>
      <c r="F937" s="30">
        <f t="shared" si="69"/>
        <v>0</v>
      </c>
      <c r="G937" s="30">
        <f t="shared" si="70"/>
        <v>0</v>
      </c>
      <c r="H937" s="31">
        <f t="shared" si="71"/>
        <v>0</v>
      </c>
      <c r="I937" s="33" t="str">
        <f t="shared" si="72"/>
        <v/>
      </c>
    </row>
    <row r="938" spans="1:9">
      <c r="A938" s="28">
        <v>200</v>
      </c>
      <c r="B938" s="28"/>
      <c r="C938" s="28"/>
      <c r="D938" s="29"/>
      <c r="E938" s="30">
        <v>0.2</v>
      </c>
      <c r="F938" s="30">
        <f t="shared" si="69"/>
        <v>0</v>
      </c>
      <c r="G938" s="30">
        <f t="shared" si="70"/>
        <v>0</v>
      </c>
      <c r="H938" s="31">
        <f t="shared" si="71"/>
        <v>0</v>
      </c>
      <c r="I938" s="33" t="str">
        <f t="shared" si="72"/>
        <v/>
      </c>
    </row>
    <row r="939" spans="1:9">
      <c r="A939" s="28">
        <v>200</v>
      </c>
      <c r="B939" s="28"/>
      <c r="C939" s="28"/>
      <c r="D939" s="29"/>
      <c r="E939" s="30">
        <v>0.2</v>
      </c>
      <c r="F939" s="30">
        <f t="shared" si="69"/>
        <v>0</v>
      </c>
      <c r="G939" s="30">
        <f t="shared" si="70"/>
        <v>0</v>
      </c>
      <c r="H939" s="31">
        <f t="shared" si="71"/>
        <v>0</v>
      </c>
      <c r="I939" s="33" t="str">
        <f t="shared" si="72"/>
        <v/>
      </c>
    </row>
    <row r="940" spans="1:9">
      <c r="A940" s="28">
        <v>200</v>
      </c>
      <c r="B940" s="28"/>
      <c r="C940" s="28"/>
      <c r="D940" s="29"/>
      <c r="E940" s="30">
        <v>0.2</v>
      </c>
      <c r="F940" s="30">
        <f t="shared" si="69"/>
        <v>0</v>
      </c>
      <c r="G940" s="30">
        <f t="shared" si="70"/>
        <v>0</v>
      </c>
      <c r="H940" s="31">
        <f t="shared" si="71"/>
        <v>0</v>
      </c>
      <c r="I940" s="33" t="str">
        <f t="shared" si="72"/>
        <v/>
      </c>
    </row>
    <row r="941" spans="1:9">
      <c r="A941" s="28">
        <v>200</v>
      </c>
      <c r="B941" s="28"/>
      <c r="C941" s="28"/>
      <c r="D941" s="29"/>
      <c r="E941" s="30">
        <v>0.2</v>
      </c>
      <c r="F941" s="30">
        <f t="shared" si="69"/>
        <v>0</v>
      </c>
      <c r="G941" s="30">
        <f t="shared" si="70"/>
        <v>0</v>
      </c>
      <c r="H941" s="31">
        <f t="shared" si="71"/>
        <v>0</v>
      </c>
      <c r="I941" s="33" t="str">
        <f t="shared" si="72"/>
        <v/>
      </c>
    </row>
    <row r="942" spans="1:9">
      <c r="A942" s="28">
        <v>200</v>
      </c>
      <c r="B942" s="28"/>
      <c r="C942" s="28"/>
      <c r="D942" s="29"/>
      <c r="E942" s="30">
        <v>0.2</v>
      </c>
      <c r="F942" s="30">
        <f t="shared" si="69"/>
        <v>0</v>
      </c>
      <c r="G942" s="30">
        <f t="shared" si="70"/>
        <v>0</v>
      </c>
      <c r="H942" s="31">
        <f t="shared" si="71"/>
        <v>0</v>
      </c>
      <c r="I942" s="33" t="str">
        <f t="shared" si="72"/>
        <v/>
      </c>
    </row>
    <row r="943" spans="1:9">
      <c r="A943" s="28">
        <v>200</v>
      </c>
      <c r="B943" s="28"/>
      <c r="C943" s="28"/>
      <c r="D943" s="29"/>
      <c r="E943" s="30">
        <v>0.2</v>
      </c>
      <c r="F943" s="30">
        <f t="shared" si="69"/>
        <v>0</v>
      </c>
      <c r="G943" s="30">
        <f t="shared" si="70"/>
        <v>0</v>
      </c>
      <c r="H943" s="31">
        <f t="shared" si="71"/>
        <v>0</v>
      </c>
      <c r="I943" s="33" t="str">
        <f t="shared" si="72"/>
        <v/>
      </c>
    </row>
    <row r="944" spans="1:9">
      <c r="A944" s="28">
        <v>200</v>
      </c>
      <c r="B944" s="28"/>
      <c r="C944" s="28"/>
      <c r="D944" s="29"/>
      <c r="E944" s="30">
        <v>0.2</v>
      </c>
      <c r="F944" s="30">
        <f t="shared" si="69"/>
        <v>0</v>
      </c>
      <c r="G944" s="30">
        <f t="shared" si="70"/>
        <v>0</v>
      </c>
      <c r="H944" s="31">
        <f t="shared" si="71"/>
        <v>0</v>
      </c>
      <c r="I944" s="33" t="str">
        <f t="shared" si="72"/>
        <v/>
      </c>
    </row>
    <row r="945" spans="1:9">
      <c r="A945" s="28">
        <v>200</v>
      </c>
      <c r="B945" s="28"/>
      <c r="C945" s="28"/>
      <c r="D945" s="29"/>
      <c r="E945" s="30">
        <v>0.2</v>
      </c>
      <c r="F945" s="30">
        <f t="shared" si="69"/>
        <v>0</v>
      </c>
      <c r="G945" s="30">
        <f t="shared" si="70"/>
        <v>0</v>
      </c>
      <c r="H945" s="31">
        <f t="shared" si="71"/>
        <v>0</v>
      </c>
      <c r="I945" s="33" t="str">
        <f t="shared" si="72"/>
        <v/>
      </c>
    </row>
    <row r="946" spans="1:9">
      <c r="A946" s="28">
        <v>200</v>
      </c>
      <c r="B946" s="28"/>
      <c r="C946" s="28"/>
      <c r="D946" s="29"/>
      <c r="E946" s="30">
        <v>0.2</v>
      </c>
      <c r="F946" s="30">
        <f t="shared" si="69"/>
        <v>0</v>
      </c>
      <c r="G946" s="30">
        <f t="shared" si="70"/>
        <v>0</v>
      </c>
      <c r="H946" s="31">
        <f t="shared" si="71"/>
        <v>0</v>
      </c>
      <c r="I946" s="33" t="str">
        <f t="shared" si="72"/>
        <v/>
      </c>
    </row>
    <row r="947" spans="1:9">
      <c r="A947" s="28">
        <v>200</v>
      </c>
      <c r="B947" s="28"/>
      <c r="C947" s="28"/>
      <c r="D947" s="29"/>
      <c r="E947" s="30">
        <v>0.2</v>
      </c>
      <c r="F947" s="30">
        <f t="shared" si="69"/>
        <v>0</v>
      </c>
      <c r="G947" s="30">
        <f t="shared" si="70"/>
        <v>0</v>
      </c>
      <c r="H947" s="31">
        <f t="shared" si="71"/>
        <v>0</v>
      </c>
      <c r="I947" s="33" t="str">
        <f t="shared" si="72"/>
        <v/>
      </c>
    </row>
    <row r="948" spans="1:9">
      <c r="A948" s="28">
        <v>200</v>
      </c>
      <c r="B948" s="28"/>
      <c r="C948" s="28"/>
      <c r="D948" s="29"/>
      <c r="E948" s="30">
        <v>0.2</v>
      </c>
      <c r="F948" s="30">
        <f t="shared" si="69"/>
        <v>0</v>
      </c>
      <c r="G948" s="30">
        <f t="shared" si="70"/>
        <v>0</v>
      </c>
      <c r="H948" s="31">
        <f t="shared" si="71"/>
        <v>0</v>
      </c>
      <c r="I948" s="33" t="str">
        <f t="shared" si="72"/>
        <v/>
      </c>
    </row>
    <row r="949" spans="1:9">
      <c r="A949" s="28">
        <v>200</v>
      </c>
      <c r="B949" s="28"/>
      <c r="C949" s="28"/>
      <c r="D949" s="29"/>
      <c r="E949" s="30">
        <v>0.2</v>
      </c>
      <c r="F949" s="30">
        <f t="shared" si="69"/>
        <v>0</v>
      </c>
      <c r="G949" s="30">
        <f t="shared" si="70"/>
        <v>0</v>
      </c>
      <c r="H949" s="31">
        <f t="shared" si="71"/>
        <v>0</v>
      </c>
      <c r="I949" s="33" t="str">
        <f t="shared" si="72"/>
        <v/>
      </c>
    </row>
    <row r="950" spans="1:9">
      <c r="A950" s="28">
        <v>200</v>
      </c>
      <c r="B950" s="28"/>
      <c r="C950" s="28"/>
      <c r="D950" s="29"/>
      <c r="E950" s="30">
        <v>0.2</v>
      </c>
      <c r="F950" s="30">
        <f t="shared" si="69"/>
        <v>0</v>
      </c>
      <c r="G950" s="30">
        <f t="shared" si="70"/>
        <v>0</v>
      </c>
      <c r="H950" s="31">
        <f t="shared" si="71"/>
        <v>0</v>
      </c>
      <c r="I950" s="33" t="str">
        <f t="shared" si="72"/>
        <v/>
      </c>
    </row>
    <row r="951" spans="1:9">
      <c r="A951" s="28">
        <v>200</v>
      </c>
      <c r="B951" s="28"/>
      <c r="C951" s="28"/>
      <c r="D951" s="29"/>
      <c r="E951" s="30">
        <v>0.2</v>
      </c>
      <c r="F951" s="30">
        <f t="shared" si="69"/>
        <v>0</v>
      </c>
      <c r="G951" s="30">
        <f t="shared" si="70"/>
        <v>0</v>
      </c>
      <c r="H951" s="31">
        <f t="shared" si="71"/>
        <v>0</v>
      </c>
      <c r="I951" s="33" t="str">
        <f t="shared" si="72"/>
        <v/>
      </c>
    </row>
    <row r="952" spans="1:9">
      <c r="A952" s="28">
        <v>200</v>
      </c>
      <c r="B952" s="28"/>
      <c r="C952" s="28"/>
      <c r="D952" s="29"/>
      <c r="E952" s="30">
        <v>0.2</v>
      </c>
      <c r="F952" s="30">
        <f t="shared" si="69"/>
        <v>0</v>
      </c>
      <c r="G952" s="30">
        <f t="shared" si="70"/>
        <v>0</v>
      </c>
      <c r="H952" s="31">
        <f t="shared" si="71"/>
        <v>0</v>
      </c>
      <c r="I952" s="33" t="str">
        <f t="shared" si="72"/>
        <v/>
      </c>
    </row>
    <row r="953" spans="1:9">
      <c r="A953" s="28">
        <v>200</v>
      </c>
      <c r="B953" s="28"/>
      <c r="C953" s="28"/>
      <c r="D953" s="29"/>
      <c r="E953" s="30">
        <v>0.2</v>
      </c>
      <c r="F953" s="30">
        <f t="shared" si="69"/>
        <v>0</v>
      </c>
      <c r="G953" s="30">
        <f t="shared" si="70"/>
        <v>0</v>
      </c>
      <c r="H953" s="31">
        <f t="shared" si="71"/>
        <v>0</v>
      </c>
      <c r="I953" s="33" t="str">
        <f t="shared" si="72"/>
        <v/>
      </c>
    </row>
    <row r="954" spans="1:9">
      <c r="A954" s="28">
        <v>200</v>
      </c>
      <c r="B954" s="28"/>
      <c r="C954" s="28"/>
      <c r="D954" s="29"/>
      <c r="E954" s="30">
        <v>0.2</v>
      </c>
      <c r="F954" s="30">
        <f t="shared" si="69"/>
        <v>0</v>
      </c>
      <c r="G954" s="30">
        <f t="shared" si="70"/>
        <v>0</v>
      </c>
      <c r="H954" s="31">
        <f t="shared" si="71"/>
        <v>0</v>
      </c>
      <c r="I954" s="33" t="str">
        <f t="shared" si="72"/>
        <v/>
      </c>
    </row>
    <row r="955" spans="1:9">
      <c r="A955" s="28">
        <v>200</v>
      </c>
      <c r="B955" s="28"/>
      <c r="C955" s="28"/>
      <c r="D955" s="29"/>
      <c r="E955" s="30">
        <v>0.2</v>
      </c>
      <c r="F955" s="30">
        <f t="shared" si="69"/>
        <v>0</v>
      </c>
      <c r="G955" s="30">
        <f t="shared" si="70"/>
        <v>0</v>
      </c>
      <c r="H955" s="31">
        <f t="shared" si="71"/>
        <v>0</v>
      </c>
      <c r="I955" s="33" t="str">
        <f t="shared" si="72"/>
        <v/>
      </c>
    </row>
    <row r="956" spans="1:9">
      <c r="A956" s="28">
        <v>200</v>
      </c>
      <c r="B956" s="28"/>
      <c r="C956" s="28"/>
      <c r="D956" s="29"/>
      <c r="E956" s="30">
        <v>0.2</v>
      </c>
      <c r="F956" s="30">
        <f t="shared" si="69"/>
        <v>0</v>
      </c>
      <c r="G956" s="30">
        <f t="shared" si="70"/>
        <v>0</v>
      </c>
      <c r="H956" s="31">
        <f t="shared" si="71"/>
        <v>0</v>
      </c>
      <c r="I956" s="33" t="str">
        <f t="shared" si="72"/>
        <v/>
      </c>
    </row>
    <row r="957" spans="1:9">
      <c r="A957" s="28">
        <v>200</v>
      </c>
      <c r="B957" s="28"/>
      <c r="C957" s="28"/>
      <c r="D957" s="29"/>
      <c r="E957" s="30">
        <v>0.2</v>
      </c>
      <c r="F957" s="30">
        <f t="shared" si="69"/>
        <v>0</v>
      </c>
      <c r="G957" s="30">
        <f t="shared" si="70"/>
        <v>0</v>
      </c>
      <c r="H957" s="31">
        <f t="shared" si="71"/>
        <v>0</v>
      </c>
      <c r="I957" s="33" t="str">
        <f t="shared" si="72"/>
        <v/>
      </c>
    </row>
    <row r="958" spans="1:9">
      <c r="A958" s="28">
        <v>200</v>
      </c>
      <c r="B958" s="28"/>
      <c r="C958" s="28"/>
      <c r="D958" s="29"/>
      <c r="E958" s="30">
        <v>0.2</v>
      </c>
      <c r="F958" s="30">
        <f t="shared" si="69"/>
        <v>0</v>
      </c>
      <c r="G958" s="30">
        <f t="shared" si="70"/>
        <v>0</v>
      </c>
      <c r="H958" s="31">
        <f t="shared" si="71"/>
        <v>0</v>
      </c>
      <c r="I958" s="33" t="str">
        <f t="shared" si="72"/>
        <v/>
      </c>
    </row>
    <row r="959" spans="1:9">
      <c r="A959" s="28">
        <v>200</v>
      </c>
      <c r="B959" s="28"/>
      <c r="C959" s="28"/>
      <c r="D959" s="29"/>
      <c r="E959" s="30">
        <v>0.2</v>
      </c>
      <c r="F959" s="30">
        <f t="shared" si="69"/>
        <v>0</v>
      </c>
      <c r="G959" s="30">
        <f t="shared" si="70"/>
        <v>0</v>
      </c>
      <c r="H959" s="31">
        <f t="shared" si="71"/>
        <v>0</v>
      </c>
      <c r="I959" s="33" t="str">
        <f t="shared" si="72"/>
        <v/>
      </c>
    </row>
    <row r="960" spans="1:9">
      <c r="A960" s="28">
        <v>200</v>
      </c>
      <c r="B960" s="28"/>
      <c r="C960" s="28"/>
      <c r="D960" s="29"/>
      <c r="E960" s="30">
        <v>0.2</v>
      </c>
      <c r="F960" s="30">
        <f t="shared" si="69"/>
        <v>0</v>
      </c>
      <c r="G960" s="30">
        <f t="shared" si="70"/>
        <v>0</v>
      </c>
      <c r="H960" s="31">
        <f t="shared" si="71"/>
        <v>0</v>
      </c>
      <c r="I960" s="33" t="str">
        <f t="shared" si="72"/>
        <v/>
      </c>
    </row>
    <row r="961" spans="1:9">
      <c r="A961" s="28">
        <v>200</v>
      </c>
      <c r="B961" s="28"/>
      <c r="C961" s="28"/>
      <c r="D961" s="29"/>
      <c r="E961" s="30">
        <v>0.2</v>
      </c>
      <c r="F961" s="30">
        <f t="shared" si="69"/>
        <v>0</v>
      </c>
      <c r="G961" s="30">
        <f t="shared" si="70"/>
        <v>0</v>
      </c>
      <c r="H961" s="31">
        <f t="shared" si="71"/>
        <v>0</v>
      </c>
      <c r="I961" s="33" t="str">
        <f t="shared" si="72"/>
        <v/>
      </c>
    </row>
    <row r="962" spans="1:9">
      <c r="A962" s="28">
        <v>200</v>
      </c>
      <c r="B962" s="28"/>
      <c r="C962" s="28"/>
      <c r="D962" s="29"/>
      <c r="E962" s="30">
        <v>0.2</v>
      </c>
      <c r="F962" s="30">
        <f t="shared" si="69"/>
        <v>0</v>
      </c>
      <c r="G962" s="30">
        <f t="shared" si="70"/>
        <v>0</v>
      </c>
      <c r="H962" s="31">
        <f t="shared" si="71"/>
        <v>0</v>
      </c>
      <c r="I962" s="33" t="str">
        <f t="shared" si="72"/>
        <v/>
      </c>
    </row>
    <row r="963" spans="1:9">
      <c r="A963" s="28">
        <v>200</v>
      </c>
      <c r="B963" s="28"/>
      <c r="C963" s="28"/>
      <c r="D963" s="29"/>
      <c r="E963" s="30">
        <v>0.2</v>
      </c>
      <c r="F963" s="30">
        <f t="shared" si="69"/>
        <v>0</v>
      </c>
      <c r="G963" s="30">
        <f t="shared" si="70"/>
        <v>0</v>
      </c>
      <c r="H963" s="31">
        <f t="shared" si="71"/>
        <v>0</v>
      </c>
      <c r="I963" s="33" t="str">
        <f t="shared" si="72"/>
        <v/>
      </c>
    </row>
    <row r="964" spans="1:9">
      <c r="A964" s="28">
        <v>200</v>
      </c>
      <c r="B964" s="28"/>
      <c r="C964" s="28"/>
      <c r="D964" s="29"/>
      <c r="E964" s="30">
        <v>0.2</v>
      </c>
      <c r="F964" s="30">
        <f t="shared" si="69"/>
        <v>0</v>
      </c>
      <c r="G964" s="30">
        <f t="shared" si="70"/>
        <v>0</v>
      </c>
      <c r="H964" s="31">
        <f t="shared" si="71"/>
        <v>0</v>
      </c>
      <c r="I964" s="33" t="str">
        <f t="shared" si="72"/>
        <v/>
      </c>
    </row>
    <row r="965" spans="1:9">
      <c r="A965" s="28">
        <v>200</v>
      </c>
      <c r="B965" s="28"/>
      <c r="C965" s="28"/>
      <c r="D965" s="29"/>
      <c r="E965" s="30">
        <v>0.2</v>
      </c>
      <c r="F965" s="30">
        <f t="shared" si="69"/>
        <v>0</v>
      </c>
      <c r="G965" s="30">
        <f t="shared" si="70"/>
        <v>0</v>
      </c>
      <c r="H965" s="31">
        <f t="shared" si="71"/>
        <v>0</v>
      </c>
      <c r="I965" s="33" t="str">
        <f t="shared" si="72"/>
        <v/>
      </c>
    </row>
    <row r="966" spans="1:9">
      <c r="A966" s="28">
        <v>200</v>
      </c>
      <c r="B966" s="28"/>
      <c r="C966" s="28"/>
      <c r="D966" s="29"/>
      <c r="E966" s="30">
        <v>0.2</v>
      </c>
      <c r="F966" s="30">
        <f t="shared" si="69"/>
        <v>0</v>
      </c>
      <c r="G966" s="30">
        <f t="shared" si="70"/>
        <v>0</v>
      </c>
      <c r="H966" s="31">
        <f t="shared" si="71"/>
        <v>0</v>
      </c>
      <c r="I966" s="33" t="str">
        <f t="shared" si="72"/>
        <v/>
      </c>
    </row>
    <row r="967" spans="1:9">
      <c r="A967" s="28">
        <v>200</v>
      </c>
      <c r="B967" s="28"/>
      <c r="C967" s="28"/>
      <c r="D967" s="29"/>
      <c r="E967" s="30">
        <v>0.2</v>
      </c>
      <c r="F967" s="30">
        <f t="shared" si="69"/>
        <v>0</v>
      </c>
      <c r="G967" s="30">
        <f t="shared" si="70"/>
        <v>0</v>
      </c>
      <c r="H967" s="31">
        <f t="shared" si="71"/>
        <v>0</v>
      </c>
      <c r="I967" s="33" t="str">
        <f t="shared" si="72"/>
        <v/>
      </c>
    </row>
    <row r="968" spans="1:9">
      <c r="A968" s="28">
        <v>200</v>
      </c>
      <c r="B968" s="28"/>
      <c r="C968" s="28"/>
      <c r="D968" s="29"/>
      <c r="E968" s="30">
        <v>0.2</v>
      </c>
      <c r="F968" s="30">
        <f t="shared" si="69"/>
        <v>0</v>
      </c>
      <c r="G968" s="30">
        <f t="shared" si="70"/>
        <v>0</v>
      </c>
      <c r="H968" s="31">
        <f t="shared" si="71"/>
        <v>0</v>
      </c>
      <c r="I968" s="33" t="str">
        <f t="shared" si="72"/>
        <v/>
      </c>
    </row>
    <row r="969" spans="1:9">
      <c r="A969" s="28">
        <v>200</v>
      </c>
      <c r="B969" s="28"/>
      <c r="C969" s="28"/>
      <c r="D969" s="29"/>
      <c r="E969" s="30">
        <v>0.2</v>
      </c>
      <c r="F969" s="30">
        <f t="shared" si="69"/>
        <v>0</v>
      </c>
      <c r="G969" s="30">
        <f t="shared" si="70"/>
        <v>0</v>
      </c>
      <c r="H969" s="31">
        <f t="shared" si="71"/>
        <v>0</v>
      </c>
      <c r="I969" s="33" t="str">
        <f t="shared" si="72"/>
        <v/>
      </c>
    </row>
    <row r="970" spans="1:9">
      <c r="A970" s="28">
        <v>200</v>
      </c>
      <c r="B970" s="28"/>
      <c r="C970" s="28"/>
      <c r="D970" s="29"/>
      <c r="E970" s="30">
        <v>0.2</v>
      </c>
      <c r="F970" s="30">
        <f t="shared" ref="F970:F1001" si="73">ROUND(G970-D970,2)</f>
        <v>0</v>
      </c>
      <c r="G970" s="30">
        <f t="shared" ref="G970:G1001" si="74">IF(D970&lt;=800,D970,IF(D970&gt;3552,ROUND(D970/0.888,2),MAX(ROUND((D970-112)/0.86,2),0)))</f>
        <v>0</v>
      </c>
      <c r="H970" s="31">
        <f t="shared" ref="H970:H1001" si="75">IF(G970&gt;4000,ROUND(ROUND(ROUND(G970*0.8,2)*0.7,2)*20%,2),MAX(ROUND(ROUND((G970-800)*0.7,2)*E970,2),0))</f>
        <v>0</v>
      </c>
      <c r="I970" s="33" t="str">
        <f t="shared" ref="I970:I1001" si="76">IF(F970=H970,"","计算有误")</f>
        <v/>
      </c>
    </row>
    <row r="971" spans="1:9">
      <c r="A971" s="28">
        <v>200</v>
      </c>
      <c r="B971" s="28"/>
      <c r="C971" s="28"/>
      <c r="D971" s="29"/>
      <c r="E971" s="30">
        <v>0.2</v>
      </c>
      <c r="F971" s="30">
        <f t="shared" si="73"/>
        <v>0</v>
      </c>
      <c r="G971" s="30">
        <f t="shared" si="74"/>
        <v>0</v>
      </c>
      <c r="H971" s="31">
        <f t="shared" si="75"/>
        <v>0</v>
      </c>
      <c r="I971" s="33" t="str">
        <f t="shared" si="76"/>
        <v/>
      </c>
    </row>
    <row r="972" spans="1:9">
      <c r="A972" s="28">
        <v>200</v>
      </c>
      <c r="B972" s="28"/>
      <c r="C972" s="28"/>
      <c r="D972" s="29"/>
      <c r="E972" s="30">
        <v>0.2</v>
      </c>
      <c r="F972" s="30">
        <f t="shared" si="73"/>
        <v>0</v>
      </c>
      <c r="G972" s="30">
        <f t="shared" si="74"/>
        <v>0</v>
      </c>
      <c r="H972" s="31">
        <f t="shared" si="75"/>
        <v>0</v>
      </c>
      <c r="I972" s="33" t="str">
        <f t="shared" si="76"/>
        <v/>
      </c>
    </row>
    <row r="973" spans="1:9">
      <c r="A973" s="28">
        <v>200</v>
      </c>
      <c r="B973" s="28"/>
      <c r="C973" s="28"/>
      <c r="D973" s="29"/>
      <c r="E973" s="30">
        <v>0.2</v>
      </c>
      <c r="F973" s="30">
        <f t="shared" si="73"/>
        <v>0</v>
      </c>
      <c r="G973" s="30">
        <f t="shared" si="74"/>
        <v>0</v>
      </c>
      <c r="H973" s="31">
        <f t="shared" si="75"/>
        <v>0</v>
      </c>
      <c r="I973" s="33" t="str">
        <f t="shared" si="76"/>
        <v/>
      </c>
    </row>
    <row r="974" spans="1:9">
      <c r="A974" s="28">
        <v>200</v>
      </c>
      <c r="B974" s="28"/>
      <c r="C974" s="28"/>
      <c r="D974" s="29"/>
      <c r="E974" s="30">
        <v>0.2</v>
      </c>
      <c r="F974" s="30">
        <f t="shared" si="73"/>
        <v>0</v>
      </c>
      <c r="G974" s="30">
        <f t="shared" si="74"/>
        <v>0</v>
      </c>
      <c r="H974" s="31">
        <f t="shared" si="75"/>
        <v>0</v>
      </c>
      <c r="I974" s="33" t="str">
        <f t="shared" si="76"/>
        <v/>
      </c>
    </row>
    <row r="975" spans="1:9">
      <c r="A975" s="28">
        <v>200</v>
      </c>
      <c r="B975" s="28"/>
      <c r="C975" s="28"/>
      <c r="D975" s="29"/>
      <c r="E975" s="30">
        <v>0.2</v>
      </c>
      <c r="F975" s="30">
        <f t="shared" si="73"/>
        <v>0</v>
      </c>
      <c r="G975" s="30">
        <f t="shared" si="74"/>
        <v>0</v>
      </c>
      <c r="H975" s="31">
        <f t="shared" si="75"/>
        <v>0</v>
      </c>
      <c r="I975" s="33" t="str">
        <f t="shared" si="76"/>
        <v/>
      </c>
    </row>
    <row r="976" spans="1:9">
      <c r="A976" s="28">
        <v>200</v>
      </c>
      <c r="B976" s="28"/>
      <c r="C976" s="28"/>
      <c r="D976" s="29"/>
      <c r="E976" s="30">
        <v>0.2</v>
      </c>
      <c r="F976" s="30">
        <f t="shared" si="73"/>
        <v>0</v>
      </c>
      <c r="G976" s="30">
        <f t="shared" si="74"/>
        <v>0</v>
      </c>
      <c r="H976" s="31">
        <f t="shared" si="75"/>
        <v>0</v>
      </c>
      <c r="I976" s="33" t="str">
        <f t="shared" si="76"/>
        <v/>
      </c>
    </row>
    <row r="977" spans="1:9">
      <c r="A977" s="28">
        <v>200</v>
      </c>
      <c r="B977" s="28"/>
      <c r="C977" s="28"/>
      <c r="D977" s="29"/>
      <c r="E977" s="30">
        <v>0.2</v>
      </c>
      <c r="F977" s="30">
        <f t="shared" si="73"/>
        <v>0</v>
      </c>
      <c r="G977" s="30">
        <f t="shared" si="74"/>
        <v>0</v>
      </c>
      <c r="H977" s="31">
        <f t="shared" si="75"/>
        <v>0</v>
      </c>
      <c r="I977" s="33" t="str">
        <f t="shared" si="76"/>
        <v/>
      </c>
    </row>
    <row r="978" spans="1:9">
      <c r="A978" s="28">
        <v>200</v>
      </c>
      <c r="B978" s="28"/>
      <c r="C978" s="28"/>
      <c r="D978" s="29"/>
      <c r="E978" s="30">
        <v>0.2</v>
      </c>
      <c r="F978" s="30">
        <f t="shared" si="73"/>
        <v>0</v>
      </c>
      <c r="G978" s="30">
        <f t="shared" si="74"/>
        <v>0</v>
      </c>
      <c r="H978" s="31">
        <f t="shared" si="75"/>
        <v>0</v>
      </c>
      <c r="I978" s="33" t="str">
        <f t="shared" si="76"/>
        <v/>
      </c>
    </row>
    <row r="979" spans="1:9">
      <c r="A979" s="28">
        <v>200</v>
      </c>
      <c r="B979" s="28"/>
      <c r="C979" s="28"/>
      <c r="D979" s="29"/>
      <c r="E979" s="30">
        <v>0.2</v>
      </c>
      <c r="F979" s="30">
        <f t="shared" si="73"/>
        <v>0</v>
      </c>
      <c r="G979" s="30">
        <f t="shared" si="74"/>
        <v>0</v>
      </c>
      <c r="H979" s="31">
        <f t="shared" si="75"/>
        <v>0</v>
      </c>
      <c r="I979" s="33" t="str">
        <f t="shared" si="76"/>
        <v/>
      </c>
    </row>
    <row r="980" spans="1:9">
      <c r="A980" s="28">
        <v>200</v>
      </c>
      <c r="B980" s="28"/>
      <c r="C980" s="28"/>
      <c r="D980" s="29"/>
      <c r="E980" s="30">
        <v>0.2</v>
      </c>
      <c r="F980" s="30">
        <f t="shared" si="73"/>
        <v>0</v>
      </c>
      <c r="G980" s="30">
        <f t="shared" si="74"/>
        <v>0</v>
      </c>
      <c r="H980" s="31">
        <f t="shared" si="75"/>
        <v>0</v>
      </c>
      <c r="I980" s="33" t="str">
        <f t="shared" si="76"/>
        <v/>
      </c>
    </row>
    <row r="981" spans="1:9">
      <c r="A981" s="28">
        <v>200</v>
      </c>
      <c r="B981" s="28"/>
      <c r="C981" s="28"/>
      <c r="D981" s="29"/>
      <c r="E981" s="30">
        <v>0.2</v>
      </c>
      <c r="F981" s="30">
        <f t="shared" si="73"/>
        <v>0</v>
      </c>
      <c r="G981" s="30">
        <f t="shared" si="74"/>
        <v>0</v>
      </c>
      <c r="H981" s="31">
        <f t="shared" si="75"/>
        <v>0</v>
      </c>
      <c r="I981" s="33" t="str">
        <f t="shared" si="76"/>
        <v/>
      </c>
    </row>
    <row r="982" spans="1:9">
      <c r="A982" s="28">
        <v>200</v>
      </c>
      <c r="B982" s="28"/>
      <c r="C982" s="28"/>
      <c r="D982" s="29"/>
      <c r="E982" s="30">
        <v>0.2</v>
      </c>
      <c r="F982" s="30">
        <f t="shared" si="73"/>
        <v>0</v>
      </c>
      <c r="G982" s="30">
        <f t="shared" si="74"/>
        <v>0</v>
      </c>
      <c r="H982" s="31">
        <f t="shared" si="75"/>
        <v>0</v>
      </c>
      <c r="I982" s="33" t="str">
        <f t="shared" si="76"/>
        <v/>
      </c>
    </row>
    <row r="983" spans="1:9">
      <c r="A983" s="28">
        <v>200</v>
      </c>
      <c r="B983" s="28"/>
      <c r="C983" s="28"/>
      <c r="D983" s="29"/>
      <c r="E983" s="30">
        <v>0.2</v>
      </c>
      <c r="F983" s="30">
        <f t="shared" si="73"/>
        <v>0</v>
      </c>
      <c r="G983" s="30">
        <f t="shared" si="74"/>
        <v>0</v>
      </c>
      <c r="H983" s="31">
        <f t="shared" si="75"/>
        <v>0</v>
      </c>
      <c r="I983" s="33" t="str">
        <f t="shared" si="76"/>
        <v/>
      </c>
    </row>
    <row r="984" spans="1:9">
      <c r="A984" s="28">
        <v>200</v>
      </c>
      <c r="B984" s="28"/>
      <c r="C984" s="28"/>
      <c r="D984" s="29"/>
      <c r="E984" s="30">
        <v>0.2</v>
      </c>
      <c r="F984" s="30">
        <f t="shared" si="73"/>
        <v>0</v>
      </c>
      <c r="G984" s="30">
        <f t="shared" si="74"/>
        <v>0</v>
      </c>
      <c r="H984" s="31">
        <f t="shared" si="75"/>
        <v>0</v>
      </c>
      <c r="I984" s="33" t="str">
        <f t="shared" si="76"/>
        <v/>
      </c>
    </row>
    <row r="985" spans="1:9">
      <c r="A985" s="28">
        <v>200</v>
      </c>
      <c r="B985" s="28"/>
      <c r="C985" s="28"/>
      <c r="D985" s="29"/>
      <c r="E985" s="30">
        <v>0.2</v>
      </c>
      <c r="F985" s="30">
        <f t="shared" si="73"/>
        <v>0</v>
      </c>
      <c r="G985" s="30">
        <f t="shared" si="74"/>
        <v>0</v>
      </c>
      <c r="H985" s="31">
        <f t="shared" si="75"/>
        <v>0</v>
      </c>
      <c r="I985" s="33" t="str">
        <f t="shared" si="76"/>
        <v/>
      </c>
    </row>
    <row r="986" spans="1:9">
      <c r="A986" s="28">
        <v>200</v>
      </c>
      <c r="B986" s="28"/>
      <c r="C986" s="28"/>
      <c r="D986" s="29"/>
      <c r="E986" s="30">
        <v>0.2</v>
      </c>
      <c r="F986" s="30">
        <f t="shared" si="73"/>
        <v>0</v>
      </c>
      <c r="G986" s="30">
        <f t="shared" si="74"/>
        <v>0</v>
      </c>
      <c r="H986" s="31">
        <f t="shared" si="75"/>
        <v>0</v>
      </c>
      <c r="I986" s="33" t="str">
        <f t="shared" si="76"/>
        <v/>
      </c>
    </row>
    <row r="987" spans="1:9">
      <c r="A987" s="28">
        <v>200</v>
      </c>
      <c r="B987" s="28"/>
      <c r="C987" s="28"/>
      <c r="D987" s="29"/>
      <c r="E987" s="30">
        <v>0.2</v>
      </c>
      <c r="F987" s="30">
        <f t="shared" si="73"/>
        <v>0</v>
      </c>
      <c r="G987" s="30">
        <f t="shared" si="74"/>
        <v>0</v>
      </c>
      <c r="H987" s="31">
        <f t="shared" si="75"/>
        <v>0</v>
      </c>
      <c r="I987" s="33" t="str">
        <f t="shared" si="76"/>
        <v/>
      </c>
    </row>
    <row r="988" spans="1:9">
      <c r="A988" s="28">
        <v>200</v>
      </c>
      <c r="B988" s="28"/>
      <c r="C988" s="28"/>
      <c r="D988" s="29"/>
      <c r="E988" s="30">
        <v>0.2</v>
      </c>
      <c r="F988" s="30">
        <f t="shared" si="73"/>
        <v>0</v>
      </c>
      <c r="G988" s="30">
        <f t="shared" si="74"/>
        <v>0</v>
      </c>
      <c r="H988" s="31">
        <f t="shared" si="75"/>
        <v>0</v>
      </c>
      <c r="I988" s="33" t="str">
        <f t="shared" si="76"/>
        <v/>
      </c>
    </row>
    <row r="989" spans="1:9">
      <c r="A989" s="28">
        <v>200</v>
      </c>
      <c r="B989" s="28"/>
      <c r="C989" s="28"/>
      <c r="D989" s="29"/>
      <c r="E989" s="30">
        <v>0.2</v>
      </c>
      <c r="F989" s="30">
        <f t="shared" si="73"/>
        <v>0</v>
      </c>
      <c r="G989" s="30">
        <f t="shared" si="74"/>
        <v>0</v>
      </c>
      <c r="H989" s="31">
        <f t="shared" si="75"/>
        <v>0</v>
      </c>
      <c r="I989" s="33" t="str">
        <f t="shared" si="76"/>
        <v/>
      </c>
    </row>
    <row r="990" spans="1:9">
      <c r="A990" s="28">
        <v>200</v>
      </c>
      <c r="B990" s="28"/>
      <c r="C990" s="28"/>
      <c r="D990" s="29"/>
      <c r="E990" s="30">
        <v>0.2</v>
      </c>
      <c r="F990" s="30">
        <f t="shared" si="73"/>
        <v>0</v>
      </c>
      <c r="G990" s="30">
        <f t="shared" si="74"/>
        <v>0</v>
      </c>
      <c r="H990" s="31">
        <f t="shared" si="75"/>
        <v>0</v>
      </c>
      <c r="I990" s="33" t="str">
        <f t="shared" si="76"/>
        <v/>
      </c>
    </row>
    <row r="991" spans="1:9">
      <c r="A991" s="28">
        <v>200</v>
      </c>
      <c r="B991" s="28"/>
      <c r="C991" s="28"/>
      <c r="D991" s="29"/>
      <c r="E991" s="30">
        <v>0.2</v>
      </c>
      <c r="F991" s="30">
        <f t="shared" si="73"/>
        <v>0</v>
      </c>
      <c r="G991" s="30">
        <f t="shared" si="74"/>
        <v>0</v>
      </c>
      <c r="H991" s="31">
        <f t="shared" si="75"/>
        <v>0</v>
      </c>
      <c r="I991" s="33" t="str">
        <f t="shared" si="76"/>
        <v/>
      </c>
    </row>
    <row r="992" spans="1:9">
      <c r="A992" s="28">
        <v>200</v>
      </c>
      <c r="B992" s="28"/>
      <c r="C992" s="28"/>
      <c r="D992" s="29"/>
      <c r="E992" s="30">
        <v>0.2</v>
      </c>
      <c r="F992" s="30">
        <f t="shared" si="73"/>
        <v>0</v>
      </c>
      <c r="G992" s="30">
        <f t="shared" si="74"/>
        <v>0</v>
      </c>
      <c r="H992" s="31">
        <f t="shared" si="75"/>
        <v>0</v>
      </c>
      <c r="I992" s="33" t="str">
        <f t="shared" si="76"/>
        <v/>
      </c>
    </row>
    <row r="993" spans="1:9">
      <c r="A993" s="28">
        <v>200</v>
      </c>
      <c r="B993" s="28"/>
      <c r="C993" s="28"/>
      <c r="D993" s="29"/>
      <c r="E993" s="30">
        <v>0.2</v>
      </c>
      <c r="F993" s="30">
        <f t="shared" si="73"/>
        <v>0</v>
      </c>
      <c r="G993" s="30">
        <f t="shared" si="74"/>
        <v>0</v>
      </c>
      <c r="H993" s="31">
        <f t="shared" si="75"/>
        <v>0</v>
      </c>
      <c r="I993" s="33" t="str">
        <f t="shared" si="76"/>
        <v/>
      </c>
    </row>
    <row r="994" spans="1:9">
      <c r="A994" s="28">
        <v>200</v>
      </c>
      <c r="B994" s="28"/>
      <c r="C994" s="28"/>
      <c r="D994" s="29"/>
      <c r="E994" s="30">
        <v>0.2</v>
      </c>
      <c r="F994" s="30">
        <f t="shared" si="73"/>
        <v>0</v>
      </c>
      <c r="G994" s="30">
        <f t="shared" si="74"/>
        <v>0</v>
      </c>
      <c r="H994" s="31">
        <f t="shared" si="75"/>
        <v>0</v>
      </c>
      <c r="I994" s="33" t="str">
        <f t="shared" si="76"/>
        <v/>
      </c>
    </row>
    <row r="995" spans="1:9">
      <c r="A995" s="28">
        <v>200</v>
      </c>
      <c r="B995" s="28"/>
      <c r="C995" s="28"/>
      <c r="D995" s="29"/>
      <c r="E995" s="30">
        <v>0.2</v>
      </c>
      <c r="F995" s="30">
        <f t="shared" si="73"/>
        <v>0</v>
      </c>
      <c r="G995" s="30">
        <f t="shared" si="74"/>
        <v>0</v>
      </c>
      <c r="H995" s="31">
        <f t="shared" si="75"/>
        <v>0</v>
      </c>
      <c r="I995" s="33" t="str">
        <f t="shared" si="76"/>
        <v/>
      </c>
    </row>
    <row r="996" spans="1:9">
      <c r="A996" s="28">
        <v>200</v>
      </c>
      <c r="B996" s="28"/>
      <c r="C996" s="28"/>
      <c r="D996" s="29"/>
      <c r="E996" s="30">
        <v>0.2</v>
      </c>
      <c r="F996" s="30">
        <f t="shared" si="73"/>
        <v>0</v>
      </c>
      <c r="G996" s="30">
        <f t="shared" si="74"/>
        <v>0</v>
      </c>
      <c r="H996" s="31">
        <f t="shared" si="75"/>
        <v>0</v>
      </c>
      <c r="I996" s="33" t="str">
        <f t="shared" si="76"/>
        <v/>
      </c>
    </row>
    <row r="997" spans="1:9">
      <c r="A997" s="28">
        <v>200</v>
      </c>
      <c r="B997" s="28"/>
      <c r="C997" s="28"/>
      <c r="D997" s="29"/>
      <c r="E997" s="30">
        <v>0.2</v>
      </c>
      <c r="F997" s="30">
        <f t="shared" si="73"/>
        <v>0</v>
      </c>
      <c r="G997" s="30">
        <f t="shared" si="74"/>
        <v>0</v>
      </c>
      <c r="H997" s="31">
        <f t="shared" si="75"/>
        <v>0</v>
      </c>
      <c r="I997" s="33" t="str">
        <f t="shared" si="76"/>
        <v/>
      </c>
    </row>
    <row r="998" spans="1:9">
      <c r="A998" s="28">
        <v>200</v>
      </c>
      <c r="B998" s="28"/>
      <c r="C998" s="28"/>
      <c r="D998" s="29"/>
      <c r="E998" s="30">
        <v>0.2</v>
      </c>
      <c r="F998" s="30">
        <f t="shared" si="73"/>
        <v>0</v>
      </c>
      <c r="G998" s="30">
        <f t="shared" si="74"/>
        <v>0</v>
      </c>
      <c r="H998" s="31">
        <f t="shared" si="75"/>
        <v>0</v>
      </c>
      <c r="I998" s="33" t="str">
        <f t="shared" si="76"/>
        <v/>
      </c>
    </row>
    <row r="999" spans="1:9">
      <c r="A999" s="28">
        <v>200</v>
      </c>
      <c r="B999" s="28"/>
      <c r="C999" s="28"/>
      <c r="D999" s="29"/>
      <c r="E999" s="30">
        <v>0.2</v>
      </c>
      <c r="F999" s="30">
        <f t="shared" si="73"/>
        <v>0</v>
      </c>
      <c r="G999" s="30">
        <f t="shared" si="74"/>
        <v>0</v>
      </c>
      <c r="H999" s="31">
        <f t="shared" si="75"/>
        <v>0</v>
      </c>
      <c r="I999" s="33" t="str">
        <f t="shared" si="76"/>
        <v/>
      </c>
    </row>
    <row r="1000" spans="1:9">
      <c r="A1000" s="28">
        <v>200</v>
      </c>
      <c r="B1000" s="28"/>
      <c r="C1000" s="28"/>
      <c r="D1000" s="29"/>
      <c r="E1000" s="30">
        <v>0.2</v>
      </c>
      <c r="F1000" s="30">
        <f t="shared" si="73"/>
        <v>0</v>
      </c>
      <c r="G1000" s="30">
        <f t="shared" si="74"/>
        <v>0</v>
      </c>
      <c r="H1000" s="31">
        <f t="shared" si="75"/>
        <v>0</v>
      </c>
      <c r="I1000" s="33" t="str">
        <f t="shared" si="76"/>
        <v/>
      </c>
    </row>
    <row r="1001" spans="1:9">
      <c r="A1001" s="28">
        <v>200</v>
      </c>
      <c r="B1001" s="28"/>
      <c r="C1001" s="28"/>
      <c r="D1001" s="29"/>
      <c r="E1001" s="30">
        <v>0.2</v>
      </c>
      <c r="F1001" s="30">
        <f t="shared" si="73"/>
        <v>0</v>
      </c>
      <c r="G1001" s="30">
        <f t="shared" si="74"/>
        <v>0</v>
      </c>
      <c r="H1001" s="31">
        <f t="shared" si="75"/>
        <v>0</v>
      </c>
      <c r="I1001" s="33" t="str">
        <f t="shared" si="76"/>
        <v/>
      </c>
    </row>
  </sheetData>
  <sheetProtection password="EFBF" sheet="1" formatColumns="0" objects="1" scenarios="1"/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52"/>
  <sheetViews>
    <sheetView topLeftCell="A41" workbookViewId="0">
      <selection activeCell="C6" sqref="C6"/>
    </sheetView>
  </sheetViews>
  <sheetFormatPr defaultColWidth="9" defaultRowHeight="14" outlineLevelCol="7"/>
  <cols>
    <col min="1" max="1" width="23.6" customWidth="1"/>
    <col min="2" max="2" width="25" customWidth="1"/>
    <col min="3" max="3" width="10.4636363636364" customWidth="1"/>
    <col min="4" max="4" width="12.7272727272727" customWidth="1"/>
    <col min="5" max="5" width="15.8636363636364" customWidth="1"/>
    <col min="7" max="7" width="18.7272727272727" customWidth="1"/>
    <col min="9" max="9" width="11.4" customWidth="1"/>
  </cols>
  <sheetData>
    <row r="1" ht="28" spans="1:6">
      <c r="A1" s="1" t="s">
        <v>37</v>
      </c>
      <c r="B1" s="2">
        <v>5000</v>
      </c>
      <c r="E1" s="3" t="s">
        <v>38</v>
      </c>
      <c r="F1" s="2">
        <v>800</v>
      </c>
    </row>
    <row r="4" spans="1:1">
      <c r="A4" s="4" t="s">
        <v>39</v>
      </c>
    </row>
    <row r="5" spans="1:4">
      <c r="A5" s="5" t="s">
        <v>40</v>
      </c>
      <c r="B5" s="6"/>
      <c r="C5" s="7" t="s">
        <v>9</v>
      </c>
      <c r="D5" s="7" t="s">
        <v>13</v>
      </c>
    </row>
    <row r="6" spans="1:4">
      <c r="A6" s="7">
        <v>0.01</v>
      </c>
      <c r="B6" s="7">
        <v>36000</v>
      </c>
      <c r="C6" s="8">
        <v>0.03</v>
      </c>
      <c r="D6" s="9">
        <v>0</v>
      </c>
    </row>
    <row r="7" spans="1:4">
      <c r="A7" s="7">
        <v>36000.01</v>
      </c>
      <c r="B7" s="7">
        <v>144000</v>
      </c>
      <c r="C7" s="8">
        <v>0.1</v>
      </c>
      <c r="D7" s="9">
        <v>2520</v>
      </c>
    </row>
    <row r="8" spans="1:4">
      <c r="A8" s="7">
        <v>144000.01</v>
      </c>
      <c r="B8" s="7">
        <v>300000</v>
      </c>
      <c r="C8" s="8">
        <v>0.2</v>
      </c>
      <c r="D8" s="9">
        <v>16920</v>
      </c>
    </row>
    <row r="9" spans="1:4">
      <c r="A9" s="7">
        <v>300000.01</v>
      </c>
      <c r="B9" s="7">
        <v>420000</v>
      </c>
      <c r="C9" s="8">
        <v>0.25</v>
      </c>
      <c r="D9" s="9">
        <v>31920</v>
      </c>
    </row>
    <row r="10" spans="1:4">
      <c r="A10" s="7">
        <v>420000.01</v>
      </c>
      <c r="B10" s="7">
        <v>660000</v>
      </c>
      <c r="C10" s="8">
        <v>0.3</v>
      </c>
      <c r="D10" s="9">
        <v>52920</v>
      </c>
    </row>
    <row r="11" spans="1:4">
      <c r="A11" s="7">
        <v>660000.01</v>
      </c>
      <c r="B11" s="7">
        <v>960000</v>
      </c>
      <c r="C11" s="8">
        <v>0.35</v>
      </c>
      <c r="D11" s="9">
        <v>85920</v>
      </c>
    </row>
    <row r="12" spans="1:4">
      <c r="A12" s="7">
        <v>960000.01</v>
      </c>
      <c r="B12" s="10">
        <v>100000000000</v>
      </c>
      <c r="C12" s="8">
        <v>0.45</v>
      </c>
      <c r="D12" s="9">
        <v>181920</v>
      </c>
    </row>
    <row r="16" spans="1:1">
      <c r="A16" s="11" t="s">
        <v>41</v>
      </c>
    </row>
    <row r="17" spans="1:4">
      <c r="A17" s="12" t="s">
        <v>40</v>
      </c>
      <c r="B17" s="13"/>
      <c r="C17" s="14" t="s">
        <v>9</v>
      </c>
      <c r="D17" s="14" t="s">
        <v>13</v>
      </c>
    </row>
    <row r="18" spans="1:4">
      <c r="A18" s="14">
        <v>1e-9</v>
      </c>
      <c r="B18" s="14">
        <v>3000</v>
      </c>
      <c r="C18" s="15">
        <v>0.03</v>
      </c>
      <c r="D18" s="16">
        <v>0</v>
      </c>
    </row>
    <row r="19" spans="1:4">
      <c r="A19" s="14">
        <v>3000.000000001</v>
      </c>
      <c r="B19" s="14">
        <v>12000</v>
      </c>
      <c r="C19" s="15">
        <v>0.1</v>
      </c>
      <c r="D19" s="16">
        <v>210</v>
      </c>
    </row>
    <row r="20" spans="1:4">
      <c r="A20" s="14">
        <v>12000.000000001</v>
      </c>
      <c r="B20" s="14">
        <v>25000</v>
      </c>
      <c r="C20" s="15">
        <v>0.2</v>
      </c>
      <c r="D20" s="16">
        <v>1410</v>
      </c>
    </row>
    <row r="21" spans="1:4">
      <c r="A21" s="14">
        <v>25000.000000001</v>
      </c>
      <c r="B21" s="14">
        <v>35000</v>
      </c>
      <c r="C21" s="15">
        <v>0.25</v>
      </c>
      <c r="D21" s="16">
        <v>2660</v>
      </c>
    </row>
    <row r="22" spans="1:4">
      <c r="A22" s="14">
        <v>35000.000000001</v>
      </c>
      <c r="B22" s="14">
        <v>55000</v>
      </c>
      <c r="C22" s="15">
        <v>0.3</v>
      </c>
      <c r="D22" s="16">
        <v>4410</v>
      </c>
    </row>
    <row r="23" spans="1:4">
      <c r="A23" s="14">
        <v>55000.000000001</v>
      </c>
      <c r="B23" s="14">
        <v>80000</v>
      </c>
      <c r="C23" s="15">
        <v>0.35</v>
      </c>
      <c r="D23" s="16">
        <v>7160</v>
      </c>
    </row>
    <row r="24" spans="1:4">
      <c r="A24" s="14">
        <v>80000.000000001</v>
      </c>
      <c r="B24" s="17">
        <v>10000000000</v>
      </c>
      <c r="C24" s="15">
        <v>0.45</v>
      </c>
      <c r="D24" s="16">
        <v>15160</v>
      </c>
    </row>
    <row r="28" spans="1:1">
      <c r="A28" s="4" t="s">
        <v>42</v>
      </c>
    </row>
    <row r="29" spans="1:6">
      <c r="A29" s="18" t="s">
        <v>40</v>
      </c>
      <c r="B29" s="18"/>
      <c r="C29" s="19" t="s">
        <v>43</v>
      </c>
      <c r="D29" s="19"/>
      <c r="E29" s="14" t="s">
        <v>9</v>
      </c>
      <c r="F29" s="14" t="s">
        <v>13</v>
      </c>
    </row>
    <row r="30" spans="1:6">
      <c r="A30" s="14">
        <v>0.001</v>
      </c>
      <c r="B30" s="14">
        <v>3000</v>
      </c>
      <c r="C30" s="20">
        <f>ROUND(A30*12-(A30*E30*12-F30),2)</f>
        <v>0.01</v>
      </c>
      <c r="D30" s="20">
        <f>ROUND(B30*12-(B30*E30*12-F30),2)</f>
        <v>34920</v>
      </c>
      <c r="E30" s="15">
        <v>0.03</v>
      </c>
      <c r="F30" s="16">
        <v>0</v>
      </c>
    </row>
    <row r="31" spans="1:6">
      <c r="A31" s="14">
        <v>3000.001</v>
      </c>
      <c r="B31" s="14">
        <v>12000</v>
      </c>
      <c r="C31" s="20">
        <f>ROUND(A31*12-(A31*E30*12-F30),2)</f>
        <v>34920.01</v>
      </c>
      <c r="D31" s="20">
        <f t="shared" ref="D31:D36" si="0">ROUND(B31*12-(B31*E31*12-F31),2)</f>
        <v>129810</v>
      </c>
      <c r="E31" s="15">
        <v>0.1</v>
      </c>
      <c r="F31" s="16">
        <v>210</v>
      </c>
    </row>
    <row r="32" spans="1:8">
      <c r="A32" s="14">
        <v>12000.001</v>
      </c>
      <c r="B32" s="14">
        <v>25000</v>
      </c>
      <c r="C32" s="20">
        <f t="shared" ref="C32:C36" si="1">ROUND(A32*12-(A32*E31*12-F31),2)</f>
        <v>129810.01</v>
      </c>
      <c r="D32" s="20">
        <f t="shared" si="0"/>
        <v>241410</v>
      </c>
      <c r="E32" s="15">
        <v>0.2</v>
      </c>
      <c r="F32" s="16">
        <v>1410</v>
      </c>
      <c r="H32" s="21"/>
    </row>
    <row r="33" spans="1:6">
      <c r="A33" s="14">
        <v>25000.001</v>
      </c>
      <c r="B33" s="14">
        <v>35000</v>
      </c>
      <c r="C33" s="20">
        <f t="shared" si="1"/>
        <v>241410.01</v>
      </c>
      <c r="D33" s="20">
        <f t="shared" si="0"/>
        <v>317660</v>
      </c>
      <c r="E33" s="15">
        <v>0.25</v>
      </c>
      <c r="F33" s="16">
        <v>2660</v>
      </c>
    </row>
    <row r="34" spans="1:6">
      <c r="A34" s="14">
        <v>35000.001</v>
      </c>
      <c r="B34" s="14">
        <v>55000</v>
      </c>
      <c r="C34" s="20">
        <f t="shared" si="1"/>
        <v>317660.01</v>
      </c>
      <c r="D34" s="20">
        <f t="shared" si="0"/>
        <v>466410</v>
      </c>
      <c r="E34" s="15">
        <v>0.3</v>
      </c>
      <c r="F34" s="16">
        <v>4410</v>
      </c>
    </row>
    <row r="35" spans="1:6">
      <c r="A35" s="14">
        <v>55000.001</v>
      </c>
      <c r="B35" s="14">
        <v>80000</v>
      </c>
      <c r="C35" s="20">
        <f t="shared" si="1"/>
        <v>466410.01</v>
      </c>
      <c r="D35" s="20">
        <f t="shared" si="0"/>
        <v>631160</v>
      </c>
      <c r="E35" s="15">
        <v>0.35</v>
      </c>
      <c r="F35" s="16">
        <v>7160</v>
      </c>
    </row>
    <row r="36" spans="1:6">
      <c r="A36" s="14">
        <v>80000.001</v>
      </c>
      <c r="B36" s="14">
        <v>10000000000</v>
      </c>
      <c r="C36" s="20">
        <f t="shared" si="1"/>
        <v>631160.01</v>
      </c>
      <c r="D36" s="20">
        <f t="shared" si="0"/>
        <v>66000015160</v>
      </c>
      <c r="E36" s="15">
        <v>0.45</v>
      </c>
      <c r="F36" s="16">
        <v>15160</v>
      </c>
    </row>
    <row r="39" spans="1:1">
      <c r="A39" s="4" t="s">
        <v>44</v>
      </c>
    </row>
    <row r="40" spans="1:4">
      <c r="A40" s="12" t="s">
        <v>40</v>
      </c>
      <c r="B40" s="13"/>
      <c r="C40" s="14" t="s">
        <v>9</v>
      </c>
      <c r="D40" s="14" t="s">
        <v>13</v>
      </c>
    </row>
    <row r="41" spans="1:4">
      <c r="A41" s="14">
        <v>0.01</v>
      </c>
      <c r="B41" s="14">
        <v>20000</v>
      </c>
      <c r="C41" s="15">
        <v>0.2</v>
      </c>
      <c r="D41" s="16">
        <v>0</v>
      </c>
    </row>
    <row r="42" spans="1:4">
      <c r="A42" s="14">
        <v>20000.01</v>
      </c>
      <c r="B42" s="14">
        <v>50000</v>
      </c>
      <c r="C42" s="15">
        <v>0.3</v>
      </c>
      <c r="D42" s="16">
        <v>2000</v>
      </c>
    </row>
    <row r="43" spans="1:4">
      <c r="A43" s="14">
        <v>50000.01</v>
      </c>
      <c r="B43" s="14">
        <v>10000000</v>
      </c>
      <c r="C43" s="15">
        <v>0.4</v>
      </c>
      <c r="D43" s="16">
        <v>7000</v>
      </c>
    </row>
    <row r="46" spans="1:1">
      <c r="A46" s="4" t="s">
        <v>45</v>
      </c>
    </row>
    <row r="47" spans="1:4">
      <c r="A47" s="19" t="s">
        <v>46</v>
      </c>
      <c r="B47" s="19"/>
      <c r="C47" s="14" t="s">
        <v>47</v>
      </c>
      <c r="D47" s="14" t="s">
        <v>13</v>
      </c>
    </row>
    <row r="48" spans="1:4">
      <c r="A48" s="22">
        <v>0</v>
      </c>
      <c r="B48" s="22">
        <v>800</v>
      </c>
      <c r="C48" s="15">
        <v>0</v>
      </c>
      <c r="D48" s="16">
        <v>0</v>
      </c>
    </row>
    <row r="49" spans="1:4">
      <c r="A49" s="22">
        <v>800.01</v>
      </c>
      <c r="B49" s="22">
        <v>3360</v>
      </c>
      <c r="C49" s="15">
        <v>0.8</v>
      </c>
      <c r="D49" s="16">
        <v>160</v>
      </c>
    </row>
    <row r="50" spans="1:4">
      <c r="A50" s="22">
        <v>3360.01</v>
      </c>
      <c r="B50" s="22">
        <v>21000</v>
      </c>
      <c r="C50" s="15">
        <v>0.84</v>
      </c>
      <c r="D50" s="16">
        <v>0</v>
      </c>
    </row>
    <row r="51" spans="1:4">
      <c r="A51" s="22">
        <v>21000.01</v>
      </c>
      <c r="B51" s="22">
        <v>49500</v>
      </c>
      <c r="C51" s="15">
        <v>0.76</v>
      </c>
      <c r="D51" s="16">
        <v>2000</v>
      </c>
    </row>
    <row r="52" spans="1:4">
      <c r="A52" s="22">
        <v>49500.01</v>
      </c>
      <c r="B52" s="22">
        <v>8507000</v>
      </c>
      <c r="C52" s="15">
        <v>0.68</v>
      </c>
      <c r="D52" s="16">
        <v>7000</v>
      </c>
    </row>
  </sheetData>
  <sheetProtection password="EFBF" sheet="1" formatCells="0" formatColumns="0" formatRows="0" insertRows="0" insertColumns="0" insertHyperlinks="0" deleteColumns="0" deleteRows="0" sort="0" autoFilter="0" pivotTables="0"/>
  <mergeCells count="6">
    <mergeCell ref="A5:B5"/>
    <mergeCell ref="A17:B17"/>
    <mergeCell ref="A29:B29"/>
    <mergeCell ref="C29:D29"/>
    <mergeCell ref="A40:B40"/>
    <mergeCell ref="A47:B47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SCCM</Company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离职补偿金-正算</vt:lpstr>
      <vt:lpstr>离职补偿金-倒算</vt:lpstr>
      <vt:lpstr>年终奖-正算</vt:lpstr>
      <vt:lpstr>年终奖-倒算</vt:lpstr>
      <vt:lpstr>居民劳务费-正算</vt:lpstr>
      <vt:lpstr>居民劳务费-倒算</vt:lpstr>
      <vt:lpstr>居民稿酬-正算</vt:lpstr>
      <vt:lpstr>居民稿酬-倒算</vt:lpstr>
      <vt:lpstr>税率表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雁冰</cp:lastModifiedBy>
  <dcterms:created xsi:type="dcterms:W3CDTF">2018-07-18T01:09:00Z</dcterms:created>
  <dcterms:modified xsi:type="dcterms:W3CDTF">2024-02-27T07:52:16Z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219572E8B6D847BBA55C15F3E7CFAC51_13</vt:lpwstr>
  </property>
  <property fmtid="{D5CDD505-2E9C-101B-9397-08002B2CF9AE}" pid="3" name="KSOProductBuildVer">
    <vt:lpwstr>2052-12.1.0.16388</vt:lpwstr>
  </property>
</Properties>
</file>